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mariuszoican/Dropbox/Research/kpz_ETFLiquidity/Marius/RR_Models/"/>
    </mc:Choice>
  </mc:AlternateContent>
  <bookViews>
    <workbookView xWindow="0" yWindow="460" windowWidth="23240" windowHeight="12560"/>
  </bookViews>
  <sheets>
    <sheet name="cs_2020_upd" sheetId="1" r:id="rId1"/>
    <sheet name="Sheet1" sheetId="2" r:id="rId2"/>
  </sheets>
  <definedNames>
    <definedName name="cs_2020_upd">cs_2020_upd!$A$1:$AA$138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2" i="1"/>
  <c r="AF2" i="1"/>
  <c r="W5" i="1"/>
  <c r="W9" i="1"/>
  <c r="W10" i="1"/>
  <c r="W11" i="1"/>
  <c r="W21" i="1"/>
  <c r="W22" i="1"/>
  <c r="W23" i="1"/>
  <c r="W33" i="1"/>
  <c r="W34" i="1"/>
  <c r="W35" i="1"/>
  <c r="W45" i="1"/>
  <c r="W46" i="1"/>
  <c r="W47" i="1"/>
  <c r="W57" i="1"/>
  <c r="W58" i="1"/>
  <c r="W59" i="1"/>
  <c r="W69" i="1"/>
  <c r="W70" i="1"/>
  <c r="W71" i="1"/>
  <c r="W77" i="1"/>
  <c r="W81" i="1"/>
  <c r="W82" i="1"/>
  <c r="W83" i="1"/>
  <c r="W86" i="1"/>
  <c r="W90" i="1"/>
  <c r="W91" i="1"/>
  <c r="W94" i="1"/>
  <c r="W95" i="1"/>
  <c r="W98" i="1"/>
  <c r="W102" i="1"/>
  <c r="W103" i="1"/>
  <c r="W106" i="1"/>
  <c r="W107" i="1"/>
  <c r="W117" i="1"/>
  <c r="W118" i="1"/>
  <c r="W119" i="1"/>
  <c r="W129" i="1"/>
  <c r="W130" i="1"/>
  <c r="W131" i="1"/>
  <c r="W2" i="1"/>
  <c r="X2" i="1"/>
  <c r="U138" i="1"/>
  <c r="W138" i="1"/>
  <c r="U137" i="1"/>
  <c r="W137" i="1"/>
  <c r="U136" i="1"/>
  <c r="W136" i="1"/>
  <c r="U135" i="1"/>
  <c r="W135" i="1"/>
  <c r="U134" i="1"/>
  <c r="W134" i="1"/>
  <c r="U133" i="1"/>
  <c r="W133" i="1"/>
  <c r="U132" i="1"/>
  <c r="W132" i="1"/>
  <c r="U131" i="1"/>
  <c r="U130" i="1"/>
  <c r="U129" i="1"/>
  <c r="U128" i="1"/>
  <c r="W128" i="1"/>
  <c r="U127" i="1"/>
  <c r="W127" i="1"/>
  <c r="U126" i="1"/>
  <c r="W126" i="1"/>
  <c r="U125" i="1"/>
  <c r="W125" i="1"/>
  <c r="U124" i="1"/>
  <c r="W124" i="1"/>
  <c r="U123" i="1"/>
  <c r="W123" i="1"/>
  <c r="U122" i="1"/>
  <c r="W122" i="1"/>
  <c r="U121" i="1"/>
  <c r="W121" i="1"/>
  <c r="U120" i="1"/>
  <c r="W120" i="1"/>
  <c r="U119" i="1"/>
  <c r="U118" i="1"/>
  <c r="U117" i="1"/>
  <c r="U116" i="1"/>
  <c r="W116" i="1"/>
  <c r="U115" i="1"/>
  <c r="W115" i="1"/>
  <c r="U114" i="1"/>
  <c r="W114" i="1"/>
  <c r="U113" i="1"/>
  <c r="W113" i="1"/>
  <c r="U112" i="1"/>
  <c r="W112" i="1"/>
  <c r="U111" i="1"/>
  <c r="W111" i="1"/>
  <c r="U110" i="1"/>
  <c r="W110" i="1"/>
  <c r="U109" i="1"/>
  <c r="W109" i="1"/>
  <c r="U90" i="1"/>
  <c r="U89" i="1"/>
  <c r="W89" i="1"/>
  <c r="U76" i="1"/>
  <c r="W76" i="1"/>
  <c r="U108" i="1"/>
  <c r="W108" i="1"/>
  <c r="U107" i="1"/>
  <c r="U106" i="1"/>
  <c r="U105" i="1"/>
  <c r="W105" i="1"/>
  <c r="U104" i="1"/>
  <c r="W104" i="1"/>
  <c r="U103" i="1"/>
  <c r="U102" i="1"/>
  <c r="U101" i="1"/>
  <c r="W101" i="1"/>
  <c r="U100" i="1"/>
  <c r="W100" i="1"/>
  <c r="U99" i="1"/>
  <c r="W99" i="1"/>
  <c r="U98" i="1"/>
  <c r="U97" i="1"/>
  <c r="W97" i="1"/>
  <c r="U96" i="1"/>
  <c r="W96" i="1"/>
  <c r="U95" i="1"/>
  <c r="U94" i="1"/>
  <c r="U93" i="1"/>
  <c r="W93" i="1"/>
  <c r="U92" i="1"/>
  <c r="W92" i="1"/>
  <c r="U91" i="1"/>
  <c r="U88" i="1"/>
  <c r="W88" i="1"/>
  <c r="U87" i="1"/>
  <c r="W87" i="1"/>
  <c r="U86" i="1"/>
  <c r="U85" i="1"/>
  <c r="W85" i="1"/>
  <c r="U84" i="1"/>
  <c r="W84" i="1"/>
  <c r="U83" i="1"/>
  <c r="U82" i="1"/>
  <c r="U81" i="1"/>
  <c r="U80" i="1"/>
  <c r="W80" i="1"/>
  <c r="U79" i="1"/>
  <c r="W79" i="1"/>
  <c r="U78" i="1"/>
  <c r="W78" i="1"/>
  <c r="U77" i="1"/>
  <c r="U75" i="1"/>
  <c r="W75" i="1"/>
  <c r="U74" i="1"/>
  <c r="W74" i="1"/>
  <c r="U73" i="1"/>
  <c r="W73" i="1"/>
  <c r="U72" i="1"/>
  <c r="W72" i="1"/>
  <c r="U71" i="1"/>
  <c r="U70" i="1"/>
  <c r="U69" i="1"/>
  <c r="U68" i="1"/>
  <c r="W68" i="1"/>
  <c r="U67" i="1"/>
  <c r="W67" i="1"/>
  <c r="U66" i="1"/>
  <c r="W66" i="1"/>
  <c r="U65" i="1"/>
  <c r="W65" i="1"/>
  <c r="U64" i="1"/>
  <c r="W64" i="1"/>
  <c r="U63" i="1"/>
  <c r="W63" i="1"/>
  <c r="U62" i="1"/>
  <c r="W62" i="1"/>
  <c r="U61" i="1"/>
  <c r="W61" i="1"/>
  <c r="U60" i="1"/>
  <c r="W60" i="1"/>
  <c r="U59" i="1"/>
  <c r="U58" i="1"/>
  <c r="U57" i="1"/>
  <c r="U56" i="1"/>
  <c r="W56" i="1"/>
  <c r="U55" i="1"/>
  <c r="W55" i="1"/>
  <c r="U54" i="1"/>
  <c r="W54" i="1"/>
  <c r="U53" i="1"/>
  <c r="W53" i="1"/>
  <c r="U52" i="1"/>
  <c r="W52" i="1"/>
  <c r="U51" i="1"/>
  <c r="W51" i="1"/>
  <c r="U50" i="1"/>
  <c r="W50" i="1"/>
  <c r="U49" i="1"/>
  <c r="W49" i="1"/>
  <c r="U48" i="1"/>
  <c r="W48" i="1"/>
  <c r="U47" i="1"/>
  <c r="U46" i="1"/>
  <c r="U45" i="1"/>
  <c r="U44" i="1"/>
  <c r="W44" i="1"/>
  <c r="U43" i="1"/>
  <c r="W43" i="1"/>
  <c r="U42" i="1"/>
  <c r="W42" i="1"/>
  <c r="U41" i="1"/>
  <c r="W41" i="1"/>
  <c r="U40" i="1"/>
  <c r="W40" i="1"/>
  <c r="U39" i="1"/>
  <c r="W39" i="1"/>
  <c r="U38" i="1"/>
  <c r="W38" i="1"/>
  <c r="U36" i="1"/>
  <c r="W36" i="1"/>
  <c r="U37" i="1"/>
  <c r="W37" i="1"/>
  <c r="U34" i="1"/>
  <c r="U35" i="1"/>
  <c r="U33" i="1"/>
  <c r="U32" i="1"/>
  <c r="W32" i="1"/>
  <c r="U31" i="1"/>
  <c r="W31" i="1"/>
  <c r="U30" i="1"/>
  <c r="W30" i="1"/>
  <c r="U29" i="1"/>
  <c r="W29" i="1"/>
  <c r="U28" i="1"/>
  <c r="W28" i="1"/>
  <c r="U27" i="1"/>
  <c r="W27" i="1"/>
  <c r="U26" i="1"/>
  <c r="W26" i="1"/>
  <c r="U25" i="1"/>
  <c r="W25" i="1"/>
  <c r="U24" i="1"/>
  <c r="W24" i="1"/>
  <c r="U23" i="1"/>
  <c r="U22" i="1"/>
  <c r="U21" i="1"/>
  <c r="U20" i="1"/>
  <c r="W20" i="1"/>
  <c r="U19" i="1"/>
  <c r="W19" i="1"/>
  <c r="U18" i="1"/>
  <c r="W18" i="1"/>
  <c r="U17" i="1"/>
  <c r="W17" i="1"/>
  <c r="U16" i="1"/>
  <c r="W16" i="1"/>
  <c r="U15" i="1"/>
  <c r="W15" i="1"/>
  <c r="U14" i="1"/>
  <c r="W14" i="1"/>
  <c r="U13" i="1"/>
  <c r="W13" i="1"/>
  <c r="U12" i="1"/>
  <c r="W12" i="1"/>
  <c r="U11" i="1"/>
  <c r="U10" i="1"/>
  <c r="U9" i="1"/>
  <c r="U8" i="1"/>
  <c r="W8" i="1"/>
  <c r="U6" i="1"/>
  <c r="W6" i="1"/>
  <c r="U7" i="1"/>
  <c r="W7" i="1"/>
  <c r="U4" i="1"/>
  <c r="W4" i="1"/>
  <c r="U5" i="1"/>
  <c r="U3" i="1"/>
  <c r="W3" i="1"/>
  <c r="U2" i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2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X137" i="2"/>
  <c r="X138" i="2"/>
  <c r="Y138" i="2"/>
  <c r="AC138" i="2"/>
  <c r="AG138" i="2"/>
  <c r="W137" i="2"/>
  <c r="AB137" i="2"/>
  <c r="AF137" i="2"/>
  <c r="AJ137" i="2"/>
  <c r="V137" i="2"/>
  <c r="V138" i="2"/>
  <c r="Z138" i="2"/>
  <c r="AD138" i="2"/>
  <c r="AH138" i="2"/>
  <c r="U137" i="2"/>
  <c r="U138" i="2"/>
  <c r="AA138" i="2"/>
  <c r="AE138" i="2"/>
  <c r="AI138" i="2"/>
  <c r="X136" i="2"/>
  <c r="Y136" i="2"/>
  <c r="AC136" i="2"/>
  <c r="AG136" i="2"/>
  <c r="V136" i="2"/>
  <c r="Z136" i="2"/>
  <c r="AD136" i="2"/>
  <c r="AH136" i="2"/>
  <c r="X135" i="2"/>
  <c r="Y135" i="2"/>
  <c r="AC135" i="2"/>
  <c r="AG135" i="2"/>
  <c r="W135" i="2"/>
  <c r="AB135" i="2"/>
  <c r="AF135" i="2"/>
  <c r="AJ135" i="2"/>
  <c r="V135" i="2"/>
  <c r="Z135" i="2"/>
  <c r="AD135" i="2"/>
  <c r="AH135" i="2"/>
  <c r="U135" i="2"/>
  <c r="AA135" i="2"/>
  <c r="AE135" i="2"/>
  <c r="AI135" i="2"/>
  <c r="X134" i="2"/>
  <c r="Y134" i="2"/>
  <c r="AC134" i="2"/>
  <c r="AG134" i="2"/>
  <c r="W134" i="2"/>
  <c r="AB134" i="2"/>
  <c r="AF134" i="2"/>
  <c r="AJ134" i="2"/>
  <c r="U134" i="2"/>
  <c r="AA134" i="2"/>
  <c r="AE134" i="2"/>
  <c r="AI134" i="2"/>
  <c r="AB133" i="2"/>
  <c r="AF133" i="2"/>
  <c r="AJ133" i="2"/>
  <c r="X133" i="2"/>
  <c r="Y133" i="2"/>
  <c r="AC133" i="2"/>
  <c r="AG133" i="2"/>
  <c r="W133" i="2"/>
  <c r="V133" i="2"/>
  <c r="U133" i="2"/>
  <c r="AA133" i="2"/>
  <c r="AE133" i="2"/>
  <c r="AI133" i="2"/>
  <c r="V132" i="2"/>
  <c r="Z132" i="2"/>
  <c r="AD132" i="2"/>
  <c r="AH132" i="2"/>
  <c r="U132" i="2"/>
  <c r="AA132" i="2"/>
  <c r="AE132" i="2"/>
  <c r="AI132" i="2"/>
  <c r="AA131" i="2"/>
  <c r="AE131" i="2"/>
  <c r="AI131" i="2"/>
  <c r="Z131" i="2"/>
  <c r="AD131" i="2"/>
  <c r="AH131" i="2"/>
  <c r="X131" i="2"/>
  <c r="X132" i="2"/>
  <c r="Y132" i="2"/>
  <c r="AC132" i="2"/>
  <c r="AG132" i="2"/>
  <c r="W131" i="2"/>
  <c r="V131" i="2"/>
  <c r="U131" i="2"/>
  <c r="X129" i="2"/>
  <c r="Y129" i="2"/>
  <c r="AC129" i="2"/>
  <c r="AG129" i="2"/>
  <c r="W129" i="2"/>
  <c r="AB129" i="2"/>
  <c r="AF129" i="2"/>
  <c r="AJ129" i="2"/>
  <c r="V129" i="2"/>
  <c r="V130" i="2"/>
  <c r="Z130" i="2"/>
  <c r="AD130" i="2"/>
  <c r="AH130" i="2"/>
  <c r="U129" i="2"/>
  <c r="AA129" i="2"/>
  <c r="AE129" i="2"/>
  <c r="AI129" i="2"/>
  <c r="X128" i="2"/>
  <c r="Y128" i="2"/>
  <c r="AC128" i="2"/>
  <c r="AG128" i="2"/>
  <c r="AB127" i="2"/>
  <c r="AF127" i="2"/>
  <c r="AJ127" i="2"/>
  <c r="X127" i="2"/>
  <c r="Y127" i="2"/>
  <c r="AC127" i="2"/>
  <c r="AG127" i="2"/>
  <c r="W127" i="2"/>
  <c r="W128" i="2"/>
  <c r="AB128" i="2"/>
  <c r="AF128" i="2"/>
  <c r="AJ128" i="2"/>
  <c r="V127" i="2"/>
  <c r="U127" i="2"/>
  <c r="U128" i="2"/>
  <c r="AA128" i="2"/>
  <c r="AE128" i="2"/>
  <c r="AI128" i="2"/>
  <c r="V126" i="2"/>
  <c r="Z126" i="2"/>
  <c r="AD126" i="2"/>
  <c r="AH126" i="2"/>
  <c r="U126" i="2"/>
  <c r="AA126" i="2"/>
  <c r="AE126" i="2"/>
  <c r="AI126" i="2"/>
  <c r="AA125" i="2"/>
  <c r="AE125" i="2"/>
  <c r="AI125" i="2"/>
  <c r="Z125" i="2"/>
  <c r="AD125" i="2"/>
  <c r="AH125" i="2"/>
  <c r="X125" i="2"/>
  <c r="X126" i="2"/>
  <c r="Y126" i="2"/>
  <c r="AC126" i="2"/>
  <c r="AG126" i="2"/>
  <c r="W125" i="2"/>
  <c r="V125" i="2"/>
  <c r="U125" i="2"/>
  <c r="X124" i="2"/>
  <c r="Y124" i="2"/>
  <c r="AC124" i="2"/>
  <c r="AG124" i="2"/>
  <c r="X123" i="2"/>
  <c r="Y123" i="2"/>
  <c r="AC123" i="2"/>
  <c r="AG123" i="2"/>
  <c r="W123" i="2"/>
  <c r="AB123" i="2"/>
  <c r="AF123" i="2"/>
  <c r="AJ123" i="2"/>
  <c r="V123" i="2"/>
  <c r="U123" i="2"/>
  <c r="AA123" i="2"/>
  <c r="AE123" i="2"/>
  <c r="AI123" i="2"/>
  <c r="X122" i="2"/>
  <c r="Y122" i="2"/>
  <c r="AC122" i="2"/>
  <c r="AG122" i="2"/>
  <c r="W122" i="2"/>
  <c r="AB122" i="2"/>
  <c r="AF122" i="2"/>
  <c r="AJ122" i="2"/>
  <c r="X121" i="2"/>
  <c r="Y121" i="2"/>
  <c r="AC121" i="2"/>
  <c r="AG121" i="2"/>
  <c r="W121" i="2"/>
  <c r="AB121" i="2"/>
  <c r="AF121" i="2"/>
  <c r="AJ121" i="2"/>
  <c r="V121" i="2"/>
  <c r="U121" i="2"/>
  <c r="U122" i="2"/>
  <c r="AA122" i="2"/>
  <c r="AE122" i="2"/>
  <c r="AI122" i="2"/>
  <c r="Z120" i="2"/>
  <c r="AD120" i="2"/>
  <c r="AH120" i="2"/>
  <c r="V120" i="2"/>
  <c r="U120" i="2"/>
  <c r="AA120" i="2"/>
  <c r="AE120" i="2"/>
  <c r="AI120" i="2"/>
  <c r="AA119" i="2"/>
  <c r="AE119" i="2"/>
  <c r="AI119" i="2"/>
  <c r="X119" i="2"/>
  <c r="W119" i="2"/>
  <c r="V119" i="2"/>
  <c r="Z119" i="2"/>
  <c r="AD119" i="2"/>
  <c r="AH119" i="2"/>
  <c r="U119" i="2"/>
  <c r="V118" i="2"/>
  <c r="Z118" i="2"/>
  <c r="AD118" i="2"/>
  <c r="AH118" i="2"/>
  <c r="AH117" i="2"/>
  <c r="AE117" i="2"/>
  <c r="AI117" i="2"/>
  <c r="Z117" i="2"/>
  <c r="AD117" i="2"/>
  <c r="X117" i="2"/>
  <c r="Y117" i="2"/>
  <c r="AC117" i="2"/>
  <c r="AG117" i="2"/>
  <c r="W117" i="2"/>
  <c r="AB117" i="2"/>
  <c r="AF117" i="2"/>
  <c r="AJ117" i="2"/>
  <c r="V117" i="2"/>
  <c r="U117" i="2"/>
  <c r="AA117" i="2"/>
  <c r="W116" i="2"/>
  <c r="AB116" i="2"/>
  <c r="AF116" i="2"/>
  <c r="AJ116" i="2"/>
  <c r="U116" i="2"/>
  <c r="AA116" i="2"/>
  <c r="AE116" i="2"/>
  <c r="AI116" i="2"/>
  <c r="AE115" i="2"/>
  <c r="AI115" i="2"/>
  <c r="AB115" i="2"/>
  <c r="AF115" i="2"/>
  <c r="AJ115" i="2"/>
  <c r="AA115" i="2"/>
  <c r="X115" i="2"/>
  <c r="Y115" i="2"/>
  <c r="AC115" i="2"/>
  <c r="AG115" i="2"/>
  <c r="W115" i="2"/>
  <c r="V115" i="2"/>
  <c r="U115" i="2"/>
  <c r="U114" i="2"/>
  <c r="AA114" i="2"/>
  <c r="AE114" i="2"/>
  <c r="AI114" i="2"/>
  <c r="AD113" i="2"/>
  <c r="AH113" i="2"/>
  <c r="AA113" i="2"/>
  <c r="AE113" i="2"/>
  <c r="AI113" i="2"/>
  <c r="Z113" i="2"/>
  <c r="X113" i="2"/>
  <c r="X114" i="2"/>
  <c r="Y114" i="2"/>
  <c r="AC114" i="2"/>
  <c r="AG114" i="2"/>
  <c r="W113" i="2"/>
  <c r="AB113" i="2"/>
  <c r="AF113" i="2"/>
  <c r="AJ113" i="2"/>
  <c r="V113" i="2"/>
  <c r="V114" i="2"/>
  <c r="Z114" i="2"/>
  <c r="AD114" i="2"/>
  <c r="AH114" i="2"/>
  <c r="U113" i="2"/>
  <c r="X111" i="2"/>
  <c r="Y111" i="2"/>
  <c r="AC111" i="2"/>
  <c r="AG111" i="2"/>
  <c r="W111" i="2"/>
  <c r="W112" i="2"/>
  <c r="AB112" i="2"/>
  <c r="AF112" i="2"/>
  <c r="AJ112" i="2"/>
  <c r="V111" i="2"/>
  <c r="Z111" i="2"/>
  <c r="AD111" i="2"/>
  <c r="AH111" i="2"/>
  <c r="U111" i="2"/>
  <c r="U112" i="2"/>
  <c r="AA112" i="2"/>
  <c r="AE112" i="2"/>
  <c r="AI112" i="2"/>
  <c r="X109" i="2"/>
  <c r="Y109" i="2"/>
  <c r="AC109" i="2"/>
  <c r="AG109" i="2"/>
  <c r="W109" i="2"/>
  <c r="W110" i="2"/>
  <c r="AB110" i="2"/>
  <c r="AF110" i="2"/>
  <c r="AJ110" i="2"/>
  <c r="V109" i="2"/>
  <c r="U109" i="2"/>
  <c r="U110" i="2"/>
  <c r="AA110" i="2"/>
  <c r="AE110" i="2"/>
  <c r="AI110" i="2"/>
  <c r="X106" i="2"/>
  <c r="W106" i="2"/>
  <c r="W107" i="2"/>
  <c r="AB107" i="2"/>
  <c r="AF107" i="2"/>
  <c r="AJ107" i="2"/>
  <c r="V106" i="2"/>
  <c r="U106" i="2"/>
  <c r="U107" i="2"/>
  <c r="X103" i="2"/>
  <c r="Y103" i="2"/>
  <c r="AC103" i="2"/>
  <c r="AG103" i="2"/>
  <c r="W103" i="2"/>
  <c r="AB103" i="2"/>
  <c r="AF103" i="2"/>
  <c r="AJ103" i="2"/>
  <c r="V103" i="2"/>
  <c r="U103" i="2"/>
  <c r="U104" i="2"/>
  <c r="AC100" i="2"/>
  <c r="AG100" i="2"/>
  <c r="AA100" i="2"/>
  <c r="AE100" i="2"/>
  <c r="AI100" i="2"/>
  <c r="X100" i="2"/>
  <c r="Y100" i="2"/>
  <c r="W100" i="2"/>
  <c r="AB100" i="2"/>
  <c r="AF100" i="2"/>
  <c r="AJ100" i="2"/>
  <c r="V100" i="2"/>
  <c r="U100" i="2"/>
  <c r="U101" i="2"/>
  <c r="U98" i="2"/>
  <c r="U99" i="2"/>
  <c r="AA99" i="2"/>
  <c r="AE99" i="2"/>
  <c r="AI99" i="2"/>
  <c r="AB97" i="2"/>
  <c r="AF97" i="2"/>
  <c r="AJ97" i="2"/>
  <c r="AA97" i="2"/>
  <c r="AE97" i="2"/>
  <c r="AI97" i="2"/>
  <c r="X97" i="2"/>
  <c r="Y97" i="2"/>
  <c r="AC97" i="2"/>
  <c r="AG97" i="2"/>
  <c r="W97" i="2"/>
  <c r="W98" i="2"/>
  <c r="V97" i="2"/>
  <c r="U97" i="2"/>
  <c r="X94" i="2"/>
  <c r="W94" i="2"/>
  <c r="AB94" i="2"/>
  <c r="AF94" i="2"/>
  <c r="AJ94" i="2"/>
  <c r="V94" i="2"/>
  <c r="U94" i="2"/>
  <c r="U95" i="2"/>
  <c r="W92" i="2"/>
  <c r="AB92" i="2"/>
  <c r="AF92" i="2"/>
  <c r="AJ92" i="2"/>
  <c r="U92" i="2"/>
  <c r="U93" i="2"/>
  <c r="AA93" i="2"/>
  <c r="AE93" i="2"/>
  <c r="AI93" i="2"/>
  <c r="AE91" i="2"/>
  <c r="AI91" i="2"/>
  <c r="AB91" i="2"/>
  <c r="AF91" i="2"/>
  <c r="AJ91" i="2"/>
  <c r="AA91" i="2"/>
  <c r="X91" i="2"/>
  <c r="Y91" i="2"/>
  <c r="AC91" i="2"/>
  <c r="AG91" i="2"/>
  <c r="W91" i="2"/>
  <c r="V91" i="2"/>
  <c r="U91" i="2"/>
  <c r="U90" i="2"/>
  <c r="AA90" i="2"/>
  <c r="AE90" i="2"/>
  <c r="AI90" i="2"/>
  <c r="AA89" i="2"/>
  <c r="AE89" i="2"/>
  <c r="AI89" i="2"/>
  <c r="Y89" i="2"/>
  <c r="AC89" i="2"/>
  <c r="AG89" i="2"/>
  <c r="X89" i="2"/>
  <c r="X90" i="2"/>
  <c r="Y90" i="2"/>
  <c r="AC90" i="2"/>
  <c r="AG90" i="2"/>
  <c r="W89" i="2"/>
  <c r="AB89" i="2"/>
  <c r="AF89" i="2"/>
  <c r="AJ89" i="2"/>
  <c r="V89" i="2"/>
  <c r="V90" i="2"/>
  <c r="Z90" i="2"/>
  <c r="AD90" i="2"/>
  <c r="AH90" i="2"/>
  <c r="U89" i="2"/>
  <c r="X88" i="2"/>
  <c r="Y88" i="2"/>
  <c r="AC88" i="2"/>
  <c r="AG88" i="2"/>
  <c r="W87" i="2"/>
  <c r="V87" i="2"/>
  <c r="Z87" i="2"/>
  <c r="AD87" i="2"/>
  <c r="AH87" i="2"/>
  <c r="U87" i="2"/>
  <c r="U88" i="2"/>
  <c r="AA88" i="2"/>
  <c r="AE88" i="2"/>
  <c r="AI88" i="2"/>
  <c r="AA86" i="2"/>
  <c r="AE86" i="2"/>
  <c r="AI86" i="2"/>
  <c r="X86" i="2"/>
  <c r="X87" i="2"/>
  <c r="Y87" i="2"/>
  <c r="AC87" i="2"/>
  <c r="AG87" i="2"/>
  <c r="W86" i="2"/>
  <c r="AB86" i="2"/>
  <c r="AF86" i="2"/>
  <c r="AJ86" i="2"/>
  <c r="V86" i="2"/>
  <c r="Z86" i="2"/>
  <c r="AD86" i="2"/>
  <c r="AH86" i="2"/>
  <c r="U86" i="2"/>
  <c r="Z84" i="2"/>
  <c r="AD84" i="2"/>
  <c r="AH84" i="2"/>
  <c r="W84" i="2"/>
  <c r="AB84" i="2"/>
  <c r="AF84" i="2"/>
  <c r="AJ84" i="2"/>
  <c r="V84" i="2"/>
  <c r="V85" i="2"/>
  <c r="Z85" i="2"/>
  <c r="AD85" i="2"/>
  <c r="AH85" i="2"/>
  <c r="U84" i="2"/>
  <c r="Z83" i="2"/>
  <c r="AD83" i="2"/>
  <c r="AH83" i="2"/>
  <c r="X83" i="2"/>
  <c r="W83" i="2"/>
  <c r="AB83" i="2"/>
  <c r="AF83" i="2"/>
  <c r="AJ83" i="2"/>
  <c r="V83" i="2"/>
  <c r="U83" i="2"/>
  <c r="AA83" i="2"/>
  <c r="AE83" i="2"/>
  <c r="AI83" i="2"/>
  <c r="X82" i="2"/>
  <c r="Y82" i="2"/>
  <c r="AC82" i="2"/>
  <c r="AG82" i="2"/>
  <c r="AG81" i="2"/>
  <c r="V81" i="2"/>
  <c r="U81" i="2"/>
  <c r="Z80" i="2"/>
  <c r="AD80" i="2"/>
  <c r="AH80" i="2"/>
  <c r="X80" i="2"/>
  <c r="X81" i="2"/>
  <c r="Y81" i="2"/>
  <c r="AC81" i="2"/>
  <c r="W80" i="2"/>
  <c r="AB80" i="2"/>
  <c r="AF80" i="2"/>
  <c r="AJ80" i="2"/>
  <c r="V80" i="2"/>
  <c r="U80" i="2"/>
  <c r="AA80" i="2"/>
  <c r="AE80" i="2"/>
  <c r="AI80" i="2"/>
  <c r="AC79" i="2"/>
  <c r="AG79" i="2"/>
  <c r="X79" i="2"/>
  <c r="Y79" i="2"/>
  <c r="V79" i="2"/>
  <c r="Z79" i="2"/>
  <c r="AD79" i="2"/>
  <c r="AH79" i="2"/>
  <c r="AG78" i="2"/>
  <c r="X78" i="2"/>
  <c r="Y78" i="2"/>
  <c r="AC78" i="2"/>
  <c r="W78" i="2"/>
  <c r="W79" i="2"/>
  <c r="AB79" i="2"/>
  <c r="AF79" i="2"/>
  <c r="AJ79" i="2"/>
  <c r="V78" i="2"/>
  <c r="Z78" i="2"/>
  <c r="AD78" i="2"/>
  <c r="AH78" i="2"/>
  <c r="U78" i="2"/>
  <c r="U79" i="2"/>
  <c r="AA79" i="2"/>
  <c r="AE79" i="2"/>
  <c r="AI79" i="2"/>
  <c r="W77" i="2"/>
  <c r="AB77" i="2"/>
  <c r="AF77" i="2"/>
  <c r="AJ77" i="2"/>
  <c r="AB76" i="2"/>
  <c r="AF76" i="2"/>
  <c r="AJ76" i="2"/>
  <c r="X76" i="2"/>
  <c r="W76" i="2"/>
  <c r="V76" i="2"/>
  <c r="U76" i="2"/>
  <c r="U77" i="2"/>
  <c r="AA77" i="2"/>
  <c r="AE77" i="2"/>
  <c r="AI77" i="2"/>
  <c r="W75" i="2"/>
  <c r="AB75" i="2"/>
  <c r="AF75" i="2"/>
  <c r="AJ75" i="2"/>
  <c r="V75" i="2"/>
  <c r="Z75" i="2"/>
  <c r="AD75" i="2"/>
  <c r="AH75" i="2"/>
  <c r="Z74" i="2"/>
  <c r="AD74" i="2"/>
  <c r="AH74" i="2"/>
  <c r="X74" i="2"/>
  <c r="X75" i="2"/>
  <c r="Y75" i="2"/>
  <c r="AC75" i="2"/>
  <c r="AG75" i="2"/>
  <c r="W74" i="2"/>
  <c r="AB74" i="2"/>
  <c r="AF74" i="2"/>
  <c r="AJ74" i="2"/>
  <c r="V74" i="2"/>
  <c r="U74" i="2"/>
  <c r="U75" i="2"/>
  <c r="AA75" i="2"/>
  <c r="AE75" i="2"/>
  <c r="AI75" i="2"/>
  <c r="AA73" i="2"/>
  <c r="AE73" i="2"/>
  <c r="AI73" i="2"/>
  <c r="AA72" i="2"/>
  <c r="AE72" i="2"/>
  <c r="AI72" i="2"/>
  <c r="Z72" i="2"/>
  <c r="AD72" i="2"/>
  <c r="AH72" i="2"/>
  <c r="X72" i="2"/>
  <c r="Y72" i="2"/>
  <c r="AC72" i="2"/>
  <c r="AG72" i="2"/>
  <c r="W72" i="2"/>
  <c r="W73" i="2"/>
  <c r="AB73" i="2"/>
  <c r="AF73" i="2"/>
  <c r="AJ73" i="2"/>
  <c r="V72" i="2"/>
  <c r="V73" i="2"/>
  <c r="Z73" i="2"/>
  <c r="AD73" i="2"/>
  <c r="AH73" i="2"/>
  <c r="U72" i="2"/>
  <c r="U73" i="2"/>
  <c r="AA71" i="2"/>
  <c r="AE71" i="2"/>
  <c r="AI71" i="2"/>
  <c r="U71" i="2"/>
  <c r="AA70" i="2"/>
  <c r="AE70" i="2"/>
  <c r="AI70" i="2"/>
  <c r="Y70" i="2"/>
  <c r="AC70" i="2"/>
  <c r="AG70" i="2"/>
  <c r="X70" i="2"/>
  <c r="X71" i="2"/>
  <c r="Y71" i="2"/>
  <c r="AC71" i="2"/>
  <c r="AG71" i="2"/>
  <c r="W70" i="2"/>
  <c r="W71" i="2"/>
  <c r="AB71" i="2"/>
  <c r="AF71" i="2"/>
  <c r="AJ71" i="2"/>
  <c r="V70" i="2"/>
  <c r="U70" i="2"/>
  <c r="W69" i="2"/>
  <c r="AB69" i="2"/>
  <c r="AF69" i="2"/>
  <c r="AJ69" i="2"/>
  <c r="V69" i="2"/>
  <c r="Z69" i="2"/>
  <c r="AD69" i="2"/>
  <c r="AH69" i="2"/>
  <c r="AB68" i="2"/>
  <c r="AF68" i="2"/>
  <c r="AJ68" i="2"/>
  <c r="AA68" i="2"/>
  <c r="AE68" i="2"/>
  <c r="AI68" i="2"/>
  <c r="Z68" i="2"/>
  <c r="AD68" i="2"/>
  <c r="AH68" i="2"/>
  <c r="X68" i="2"/>
  <c r="X69" i="2"/>
  <c r="Y69" i="2"/>
  <c r="AC69" i="2"/>
  <c r="AG69" i="2"/>
  <c r="W68" i="2"/>
  <c r="V68" i="2"/>
  <c r="U68" i="2"/>
  <c r="U69" i="2"/>
  <c r="AA69" i="2"/>
  <c r="AE69" i="2"/>
  <c r="AI69" i="2"/>
  <c r="AI67" i="2"/>
  <c r="AA67" i="2"/>
  <c r="AE67" i="2"/>
  <c r="AA66" i="2"/>
  <c r="AE66" i="2"/>
  <c r="AI66" i="2"/>
  <c r="X66" i="2"/>
  <c r="Y66" i="2"/>
  <c r="AC66" i="2"/>
  <c r="AG66" i="2"/>
  <c r="W66" i="2"/>
  <c r="V66" i="2"/>
  <c r="Z66" i="2"/>
  <c r="AD66" i="2"/>
  <c r="AH66" i="2"/>
  <c r="U66" i="2"/>
  <c r="U67" i="2"/>
  <c r="Y64" i="2"/>
  <c r="AC64" i="2"/>
  <c r="AG64" i="2"/>
  <c r="X64" i="2"/>
  <c r="X65" i="2"/>
  <c r="Y65" i="2"/>
  <c r="AC65" i="2"/>
  <c r="AG65" i="2"/>
  <c r="W64" i="2"/>
  <c r="W65" i="2"/>
  <c r="AB65" i="2"/>
  <c r="AF65" i="2"/>
  <c r="AJ65" i="2"/>
  <c r="V64" i="2"/>
  <c r="Z64" i="2"/>
  <c r="AD64" i="2"/>
  <c r="AH64" i="2"/>
  <c r="U64" i="2"/>
  <c r="AA64" i="2"/>
  <c r="AE64" i="2"/>
  <c r="AI64" i="2"/>
  <c r="AA63" i="2"/>
  <c r="AE63" i="2"/>
  <c r="AI63" i="2"/>
  <c r="X62" i="2"/>
  <c r="Y62" i="2"/>
  <c r="AC62" i="2"/>
  <c r="AG62" i="2"/>
  <c r="W62" i="2"/>
  <c r="W63" i="2"/>
  <c r="AB63" i="2"/>
  <c r="AF63" i="2"/>
  <c r="AJ63" i="2"/>
  <c r="V62" i="2"/>
  <c r="V63" i="2"/>
  <c r="Z63" i="2"/>
  <c r="AD63" i="2"/>
  <c r="AH63" i="2"/>
  <c r="U62" i="2"/>
  <c r="U63" i="2"/>
  <c r="W61" i="2"/>
  <c r="AB61" i="2"/>
  <c r="AF61" i="2"/>
  <c r="AJ61" i="2"/>
  <c r="U61" i="2"/>
  <c r="AA61" i="2"/>
  <c r="AE61" i="2"/>
  <c r="AI61" i="2"/>
  <c r="AA60" i="2"/>
  <c r="AE60" i="2"/>
  <c r="AI60" i="2"/>
  <c r="X60" i="2"/>
  <c r="X61" i="2"/>
  <c r="Y61" i="2"/>
  <c r="AC61" i="2"/>
  <c r="AG61" i="2"/>
  <c r="W60" i="2"/>
  <c r="AB60" i="2"/>
  <c r="AF60" i="2"/>
  <c r="AJ60" i="2"/>
  <c r="V60" i="2"/>
  <c r="V61" i="2"/>
  <c r="Z61" i="2"/>
  <c r="AD61" i="2"/>
  <c r="AH61" i="2"/>
  <c r="U60" i="2"/>
  <c r="AC59" i="2"/>
  <c r="AG59" i="2"/>
  <c r="AB59" i="2"/>
  <c r="AF59" i="2"/>
  <c r="AJ59" i="2"/>
  <c r="X59" i="2"/>
  <c r="Y59" i="2"/>
  <c r="Y58" i="2"/>
  <c r="AC58" i="2"/>
  <c r="AG58" i="2"/>
  <c r="X58" i="2"/>
  <c r="W58" i="2"/>
  <c r="W59" i="2"/>
  <c r="V58" i="2"/>
  <c r="V59" i="2"/>
  <c r="Z59" i="2"/>
  <c r="AD59" i="2"/>
  <c r="AH59" i="2"/>
  <c r="U58" i="2"/>
  <c r="AA58" i="2"/>
  <c r="AE58" i="2"/>
  <c r="AI58" i="2"/>
  <c r="AI57" i="2"/>
  <c r="AA57" i="2"/>
  <c r="AE57" i="2"/>
  <c r="AC56" i="2"/>
  <c r="AG56" i="2"/>
  <c r="X56" i="2"/>
  <c r="Y56" i="2"/>
  <c r="W56" i="2"/>
  <c r="AB56" i="2"/>
  <c r="AF56" i="2"/>
  <c r="AJ56" i="2"/>
  <c r="V56" i="2"/>
  <c r="Z56" i="2"/>
  <c r="AD56" i="2"/>
  <c r="AH56" i="2"/>
  <c r="U56" i="2"/>
  <c r="U57" i="2"/>
  <c r="U55" i="2"/>
  <c r="AA55" i="2"/>
  <c r="AE55" i="2"/>
  <c r="AI55" i="2"/>
  <c r="AA54" i="2"/>
  <c r="AE54" i="2"/>
  <c r="AI54" i="2"/>
  <c r="X54" i="2"/>
  <c r="X55" i="2"/>
  <c r="Y55" i="2"/>
  <c r="AC55" i="2"/>
  <c r="AG55" i="2"/>
  <c r="W54" i="2"/>
  <c r="AB54" i="2"/>
  <c r="AF54" i="2"/>
  <c r="AJ54" i="2"/>
  <c r="V54" i="2"/>
  <c r="Z54" i="2"/>
  <c r="AD54" i="2"/>
  <c r="AH54" i="2"/>
  <c r="U54" i="2"/>
  <c r="X52" i="2"/>
  <c r="X53" i="2"/>
  <c r="Y53" i="2"/>
  <c r="AC53" i="2"/>
  <c r="AG53" i="2"/>
  <c r="W52" i="2"/>
  <c r="W53" i="2"/>
  <c r="AB53" i="2"/>
  <c r="AF53" i="2"/>
  <c r="AJ53" i="2"/>
  <c r="V52" i="2"/>
  <c r="Z52" i="2"/>
  <c r="AD52" i="2"/>
  <c r="AH52" i="2"/>
  <c r="U52" i="2"/>
  <c r="AA52" i="2"/>
  <c r="AE52" i="2"/>
  <c r="AI52" i="2"/>
  <c r="X50" i="2"/>
  <c r="Y50" i="2"/>
  <c r="AC50" i="2"/>
  <c r="AG50" i="2"/>
  <c r="W50" i="2"/>
  <c r="AB50" i="2"/>
  <c r="AF50" i="2"/>
  <c r="AJ50" i="2"/>
  <c r="V50" i="2"/>
  <c r="V51" i="2"/>
  <c r="Z51" i="2"/>
  <c r="AD51" i="2"/>
  <c r="AH51" i="2"/>
  <c r="U50" i="2"/>
  <c r="U51" i="2"/>
  <c r="AA51" i="2"/>
  <c r="AE51" i="2"/>
  <c r="AI51" i="2"/>
  <c r="W49" i="2"/>
  <c r="AB49" i="2"/>
  <c r="AF49" i="2"/>
  <c r="AJ49" i="2"/>
  <c r="U49" i="2"/>
  <c r="AA49" i="2"/>
  <c r="AE49" i="2"/>
  <c r="AI49" i="2"/>
  <c r="AF48" i="2"/>
  <c r="AJ48" i="2"/>
  <c r="AA48" i="2"/>
  <c r="AE48" i="2"/>
  <c r="AI48" i="2"/>
  <c r="Z48" i="2"/>
  <c r="AD48" i="2"/>
  <c r="AH48" i="2"/>
  <c r="X48" i="2"/>
  <c r="X49" i="2"/>
  <c r="Y49" i="2"/>
  <c r="AC49" i="2"/>
  <c r="AG49" i="2"/>
  <c r="W48" i="2"/>
  <c r="AB48" i="2"/>
  <c r="V48" i="2"/>
  <c r="V49" i="2"/>
  <c r="Z49" i="2"/>
  <c r="AD49" i="2"/>
  <c r="AH49" i="2"/>
  <c r="U48" i="2"/>
  <c r="U47" i="2"/>
  <c r="AA47" i="2"/>
  <c r="AE47" i="2"/>
  <c r="AI47" i="2"/>
  <c r="AB46" i="2"/>
  <c r="AF46" i="2"/>
  <c r="AJ46" i="2"/>
  <c r="Y46" i="2"/>
  <c r="AC46" i="2"/>
  <c r="AG46" i="2"/>
  <c r="X46" i="2"/>
  <c r="X47" i="2"/>
  <c r="Y47" i="2"/>
  <c r="AC47" i="2"/>
  <c r="AG47" i="2"/>
  <c r="W46" i="2"/>
  <c r="W47" i="2"/>
  <c r="AB47" i="2"/>
  <c r="AF47" i="2"/>
  <c r="AJ47" i="2"/>
  <c r="V46" i="2"/>
  <c r="V47" i="2"/>
  <c r="Z47" i="2"/>
  <c r="AD47" i="2"/>
  <c r="AH47" i="2"/>
  <c r="U46" i="2"/>
  <c r="AA46" i="2"/>
  <c r="AE46" i="2"/>
  <c r="AI46" i="2"/>
  <c r="X44" i="2"/>
  <c r="Y44" i="2"/>
  <c r="AC44" i="2"/>
  <c r="AG44" i="2"/>
  <c r="W44" i="2"/>
  <c r="W45" i="2"/>
  <c r="AB45" i="2"/>
  <c r="AF45" i="2"/>
  <c r="AJ45" i="2"/>
  <c r="V44" i="2"/>
  <c r="V45" i="2"/>
  <c r="Z45" i="2"/>
  <c r="AD45" i="2"/>
  <c r="AH45" i="2"/>
  <c r="U44" i="2"/>
  <c r="U45" i="2"/>
  <c r="AA45" i="2"/>
  <c r="AE45" i="2"/>
  <c r="AI45" i="2"/>
  <c r="X42" i="2"/>
  <c r="X43" i="2"/>
  <c r="Y43" i="2"/>
  <c r="AC43" i="2"/>
  <c r="AG43" i="2"/>
  <c r="W42" i="2"/>
  <c r="AB42" i="2"/>
  <c r="AF42" i="2"/>
  <c r="AJ42" i="2"/>
  <c r="V42" i="2"/>
  <c r="V43" i="2"/>
  <c r="Z43" i="2"/>
  <c r="AD43" i="2"/>
  <c r="AH43" i="2"/>
  <c r="U42" i="2"/>
  <c r="U43" i="2"/>
  <c r="AA43" i="2"/>
  <c r="AE43" i="2"/>
  <c r="AI43" i="2"/>
  <c r="AC41" i="2"/>
  <c r="AG41" i="2"/>
  <c r="X41" i="2"/>
  <c r="Y41" i="2"/>
  <c r="Y40" i="2"/>
  <c r="AC40" i="2"/>
  <c r="AG40" i="2"/>
  <c r="X40" i="2"/>
  <c r="W40" i="2"/>
  <c r="W41" i="2"/>
  <c r="AB41" i="2"/>
  <c r="AF41" i="2"/>
  <c r="AJ41" i="2"/>
  <c r="V40" i="2"/>
  <c r="Z40" i="2"/>
  <c r="AD40" i="2"/>
  <c r="AH40" i="2"/>
  <c r="U40" i="2"/>
  <c r="AA40" i="2"/>
  <c r="AE40" i="2"/>
  <c r="AI40" i="2"/>
  <c r="AA39" i="2"/>
  <c r="AE39" i="2"/>
  <c r="AI39" i="2"/>
  <c r="W39" i="2"/>
  <c r="AB39" i="2"/>
  <c r="AF39" i="2"/>
  <c r="AJ39" i="2"/>
  <c r="X38" i="2"/>
  <c r="Y38" i="2"/>
  <c r="AC38" i="2"/>
  <c r="AG38" i="2"/>
  <c r="W38" i="2"/>
  <c r="AB38" i="2"/>
  <c r="AF38" i="2"/>
  <c r="AJ38" i="2"/>
  <c r="V38" i="2"/>
  <c r="V39" i="2"/>
  <c r="Z39" i="2"/>
  <c r="AD39" i="2"/>
  <c r="AH39" i="2"/>
  <c r="U38" i="2"/>
  <c r="U39" i="2"/>
  <c r="X36" i="2"/>
  <c r="X37" i="2"/>
  <c r="Y37" i="2"/>
  <c r="AC37" i="2"/>
  <c r="AG37" i="2"/>
  <c r="W36" i="2"/>
  <c r="AB36" i="2"/>
  <c r="AF36" i="2"/>
  <c r="AJ36" i="2"/>
  <c r="V36" i="2"/>
  <c r="V37" i="2"/>
  <c r="Z37" i="2"/>
  <c r="AD37" i="2"/>
  <c r="AH37" i="2"/>
  <c r="U36" i="2"/>
  <c r="U37" i="2"/>
  <c r="AA37" i="2"/>
  <c r="AE37" i="2"/>
  <c r="AI37" i="2"/>
  <c r="AB35" i="2"/>
  <c r="AF35" i="2"/>
  <c r="AJ35" i="2"/>
  <c r="Z34" i="2"/>
  <c r="AD34" i="2"/>
  <c r="AH34" i="2"/>
  <c r="Y34" i="2"/>
  <c r="AC34" i="2"/>
  <c r="AG34" i="2"/>
  <c r="X34" i="2"/>
  <c r="X35" i="2"/>
  <c r="Y35" i="2"/>
  <c r="AC35" i="2"/>
  <c r="AG35" i="2"/>
  <c r="W34" i="2"/>
  <c r="W35" i="2"/>
  <c r="V34" i="2"/>
  <c r="V35" i="2"/>
  <c r="Z35" i="2"/>
  <c r="AD35" i="2"/>
  <c r="AH35" i="2"/>
  <c r="U34" i="2"/>
  <c r="AA34" i="2"/>
  <c r="AE34" i="2"/>
  <c r="AI34" i="2"/>
  <c r="AA33" i="2"/>
  <c r="AE33" i="2"/>
  <c r="AI33" i="2"/>
  <c r="AA32" i="2"/>
  <c r="AE32" i="2"/>
  <c r="AI32" i="2"/>
  <c r="X32" i="2"/>
  <c r="Y32" i="2"/>
  <c r="AC32" i="2"/>
  <c r="AG32" i="2"/>
  <c r="W32" i="2"/>
  <c r="W33" i="2"/>
  <c r="AB33" i="2"/>
  <c r="AF33" i="2"/>
  <c r="AJ33" i="2"/>
  <c r="V32" i="2"/>
  <c r="Z32" i="2"/>
  <c r="AD32" i="2"/>
  <c r="AH32" i="2"/>
  <c r="U32" i="2"/>
  <c r="U33" i="2"/>
  <c r="X30" i="2"/>
  <c r="X31" i="2"/>
  <c r="Y31" i="2"/>
  <c r="AC31" i="2"/>
  <c r="AG31" i="2"/>
  <c r="W30" i="2"/>
  <c r="W31" i="2"/>
  <c r="AB31" i="2"/>
  <c r="AF31" i="2"/>
  <c r="AJ31" i="2"/>
  <c r="V30" i="2"/>
  <c r="Z30" i="2"/>
  <c r="AD30" i="2"/>
  <c r="AH30" i="2"/>
  <c r="U30" i="2"/>
  <c r="U31" i="2"/>
  <c r="AA31" i="2"/>
  <c r="AE31" i="2"/>
  <c r="AI31" i="2"/>
  <c r="U29" i="2"/>
  <c r="AA29" i="2"/>
  <c r="AE29" i="2"/>
  <c r="AI29" i="2"/>
  <c r="AA28" i="2"/>
  <c r="AE28" i="2"/>
  <c r="AI28" i="2"/>
  <c r="Z28" i="2"/>
  <c r="AD28" i="2"/>
  <c r="AH28" i="2"/>
  <c r="Y28" i="2"/>
  <c r="AC28" i="2"/>
  <c r="AG28" i="2"/>
  <c r="X28" i="2"/>
  <c r="X29" i="2"/>
  <c r="Y29" i="2"/>
  <c r="AC29" i="2"/>
  <c r="AG29" i="2"/>
  <c r="W28" i="2"/>
  <c r="W29" i="2"/>
  <c r="AB29" i="2"/>
  <c r="AF29" i="2"/>
  <c r="AJ29" i="2"/>
  <c r="V28" i="2"/>
  <c r="V29" i="2"/>
  <c r="Z29" i="2"/>
  <c r="AD29" i="2"/>
  <c r="AH29" i="2"/>
  <c r="U28" i="2"/>
  <c r="X26" i="2"/>
  <c r="Y26" i="2"/>
  <c r="AC26" i="2"/>
  <c r="AG26" i="2"/>
  <c r="W26" i="2"/>
  <c r="W27" i="2"/>
  <c r="AB27" i="2"/>
  <c r="AF27" i="2"/>
  <c r="AJ27" i="2"/>
  <c r="V26" i="2"/>
  <c r="V27" i="2"/>
  <c r="Z27" i="2"/>
  <c r="AD27" i="2"/>
  <c r="AH27" i="2"/>
  <c r="U26" i="2"/>
  <c r="AA26" i="2"/>
  <c r="AE26" i="2"/>
  <c r="AI26" i="2"/>
  <c r="AA25" i="2"/>
  <c r="AE25" i="2"/>
  <c r="AI25" i="2"/>
  <c r="U25" i="2"/>
  <c r="X24" i="2"/>
  <c r="X25" i="2"/>
  <c r="Y25" i="2"/>
  <c r="AC25" i="2"/>
  <c r="AG25" i="2"/>
  <c r="W24" i="2"/>
  <c r="W25" i="2"/>
  <c r="AB25" i="2"/>
  <c r="AF25" i="2"/>
  <c r="AJ25" i="2"/>
  <c r="V24" i="2"/>
  <c r="V25" i="2"/>
  <c r="Z25" i="2"/>
  <c r="AD25" i="2"/>
  <c r="AH25" i="2"/>
  <c r="U24" i="2"/>
  <c r="AA24" i="2"/>
  <c r="AE24" i="2"/>
  <c r="AI24" i="2"/>
  <c r="Z23" i="2"/>
  <c r="AD23" i="2"/>
  <c r="AH23" i="2"/>
  <c r="W23" i="2"/>
  <c r="AB23" i="2"/>
  <c r="AF23" i="2"/>
  <c r="AJ23" i="2"/>
  <c r="V23" i="2"/>
  <c r="X22" i="2"/>
  <c r="X23" i="2"/>
  <c r="Y23" i="2"/>
  <c r="AC23" i="2"/>
  <c r="AG23" i="2"/>
  <c r="W22" i="2"/>
  <c r="AB22" i="2"/>
  <c r="AF22" i="2"/>
  <c r="AJ22" i="2"/>
  <c r="V22" i="2"/>
  <c r="Z22" i="2"/>
  <c r="AD22" i="2"/>
  <c r="AH22" i="2"/>
  <c r="U22" i="2"/>
  <c r="AA22" i="2"/>
  <c r="AE22" i="2"/>
  <c r="AI22" i="2"/>
  <c r="X21" i="2"/>
  <c r="Y21" i="2"/>
  <c r="AC21" i="2"/>
  <c r="AG21" i="2"/>
  <c r="AB20" i="2"/>
  <c r="AF20" i="2"/>
  <c r="AJ20" i="2"/>
  <c r="X20" i="2"/>
  <c r="Y20" i="2"/>
  <c r="AC20" i="2"/>
  <c r="AG20" i="2"/>
  <c r="W20" i="2"/>
  <c r="W21" i="2"/>
  <c r="AB21" i="2"/>
  <c r="AF21" i="2"/>
  <c r="AJ21" i="2"/>
  <c r="V20" i="2"/>
  <c r="Z20" i="2"/>
  <c r="AD20" i="2"/>
  <c r="AH20" i="2"/>
  <c r="U20" i="2"/>
  <c r="AA20" i="2"/>
  <c r="AE20" i="2"/>
  <c r="AI20" i="2"/>
  <c r="U19" i="2"/>
  <c r="AA19" i="2"/>
  <c r="AE19" i="2"/>
  <c r="AI19" i="2"/>
  <c r="AB18" i="2"/>
  <c r="AF18" i="2"/>
  <c r="AJ18" i="2"/>
  <c r="AA18" i="2"/>
  <c r="AE18" i="2"/>
  <c r="AI18" i="2"/>
  <c r="X18" i="2"/>
  <c r="X19" i="2"/>
  <c r="Y19" i="2"/>
  <c r="AC19" i="2"/>
  <c r="AG19" i="2"/>
  <c r="W18" i="2"/>
  <c r="W19" i="2"/>
  <c r="AB19" i="2"/>
  <c r="AF19" i="2"/>
  <c r="AJ19" i="2"/>
  <c r="V18" i="2"/>
  <c r="V19" i="2"/>
  <c r="Z19" i="2"/>
  <c r="AD19" i="2"/>
  <c r="AH19" i="2"/>
  <c r="U18" i="2"/>
  <c r="Z17" i="2"/>
  <c r="AD17" i="2"/>
  <c r="AH17" i="2"/>
  <c r="W17" i="2"/>
  <c r="AB17" i="2"/>
  <c r="AF17" i="2"/>
  <c r="AJ17" i="2"/>
  <c r="V17" i="2"/>
  <c r="AD16" i="2"/>
  <c r="AH16" i="2"/>
  <c r="AB16" i="2"/>
  <c r="AF16" i="2"/>
  <c r="AJ16" i="2"/>
  <c r="Z16" i="2"/>
  <c r="X16" i="2"/>
  <c r="X17" i="2"/>
  <c r="Y17" i="2"/>
  <c r="AC17" i="2"/>
  <c r="AG17" i="2"/>
  <c r="W16" i="2"/>
  <c r="V16" i="2"/>
  <c r="U16" i="2"/>
  <c r="U17" i="2"/>
  <c r="AA17" i="2"/>
  <c r="AE17" i="2"/>
  <c r="AI17" i="2"/>
  <c r="X14" i="2"/>
  <c r="Y14" i="2"/>
  <c r="AC14" i="2"/>
  <c r="AG14" i="2"/>
  <c r="W14" i="2"/>
  <c r="W15" i="2"/>
  <c r="AB15" i="2"/>
  <c r="AF15" i="2"/>
  <c r="AJ15" i="2"/>
  <c r="V14" i="2"/>
  <c r="V15" i="2"/>
  <c r="Z15" i="2"/>
  <c r="AD15" i="2"/>
  <c r="AH15" i="2"/>
  <c r="U14" i="2"/>
  <c r="AA14" i="2"/>
  <c r="AE14" i="2"/>
  <c r="AI14" i="2"/>
  <c r="X12" i="2"/>
  <c r="X13" i="2"/>
  <c r="Y13" i="2"/>
  <c r="AC13" i="2"/>
  <c r="AG13" i="2"/>
  <c r="W12" i="2"/>
  <c r="W13" i="2"/>
  <c r="AB13" i="2"/>
  <c r="AF13" i="2"/>
  <c r="AJ13" i="2"/>
  <c r="V12" i="2"/>
  <c r="V13" i="2"/>
  <c r="Z13" i="2"/>
  <c r="AD13" i="2"/>
  <c r="AH13" i="2"/>
  <c r="U12" i="2"/>
  <c r="AA12" i="2"/>
  <c r="AE12" i="2"/>
  <c r="AI12" i="2"/>
  <c r="Z11" i="2"/>
  <c r="AD11" i="2"/>
  <c r="AH11" i="2"/>
  <c r="W11" i="2"/>
  <c r="AB11" i="2"/>
  <c r="AF11" i="2"/>
  <c r="AJ11" i="2"/>
  <c r="V11" i="2"/>
  <c r="X10" i="2"/>
  <c r="X11" i="2"/>
  <c r="Y11" i="2"/>
  <c r="AC11" i="2"/>
  <c r="AG11" i="2"/>
  <c r="W10" i="2"/>
  <c r="AB10" i="2"/>
  <c r="AF10" i="2"/>
  <c r="AJ10" i="2"/>
  <c r="V10" i="2"/>
  <c r="Z10" i="2"/>
  <c r="AD10" i="2"/>
  <c r="AH10" i="2"/>
  <c r="U10" i="2"/>
  <c r="AA10" i="2"/>
  <c r="AE10" i="2"/>
  <c r="AI10" i="2"/>
  <c r="X9" i="2"/>
  <c r="Y9" i="2"/>
  <c r="AC9" i="2"/>
  <c r="AG9" i="2"/>
  <c r="AB8" i="2"/>
  <c r="AF8" i="2"/>
  <c r="AJ8" i="2"/>
  <c r="X8" i="2"/>
  <c r="Y8" i="2"/>
  <c r="AC8" i="2"/>
  <c r="AG8" i="2"/>
  <c r="W8" i="2"/>
  <c r="W9" i="2"/>
  <c r="AB9" i="2"/>
  <c r="AF9" i="2"/>
  <c r="AJ9" i="2"/>
  <c r="V8" i="2"/>
  <c r="Z8" i="2"/>
  <c r="AD8" i="2"/>
  <c r="AH8" i="2"/>
  <c r="U8" i="2"/>
  <c r="AA8" i="2"/>
  <c r="AE8" i="2"/>
  <c r="AI8" i="2"/>
  <c r="X6" i="2"/>
  <c r="X7" i="2"/>
  <c r="Y7" i="2"/>
  <c r="AC7" i="2"/>
  <c r="AG7" i="2"/>
  <c r="W6" i="2"/>
  <c r="W7" i="2"/>
  <c r="AB7" i="2"/>
  <c r="AF7" i="2"/>
  <c r="AJ7" i="2"/>
  <c r="V6" i="2"/>
  <c r="V7" i="2"/>
  <c r="Z7" i="2"/>
  <c r="AD7" i="2"/>
  <c r="AH7" i="2"/>
  <c r="U6" i="2"/>
  <c r="AA6" i="2"/>
  <c r="AE6" i="2"/>
  <c r="AI6" i="2"/>
  <c r="X4" i="2"/>
  <c r="X5" i="2"/>
  <c r="Y5" i="2"/>
  <c r="AC5" i="2"/>
  <c r="AG5" i="2"/>
  <c r="W4" i="2"/>
  <c r="W5" i="2"/>
  <c r="AB5" i="2"/>
  <c r="AF5" i="2"/>
  <c r="AJ5" i="2"/>
  <c r="V4" i="2"/>
  <c r="V5" i="2"/>
  <c r="Z5" i="2"/>
  <c r="AD5" i="2"/>
  <c r="AH5" i="2"/>
  <c r="U4" i="2"/>
  <c r="U5" i="2"/>
  <c r="AA5" i="2"/>
  <c r="AE5" i="2"/>
  <c r="AI5" i="2"/>
  <c r="X3" i="2"/>
  <c r="Y3" i="2"/>
  <c r="AC3" i="2"/>
  <c r="AG3" i="2"/>
  <c r="X2" i="2"/>
  <c r="Y2" i="2"/>
  <c r="AC2" i="2"/>
  <c r="AG2" i="2"/>
  <c r="W2" i="2"/>
  <c r="AB2" i="2"/>
  <c r="AF2" i="2"/>
  <c r="AJ2" i="2"/>
  <c r="V2" i="2"/>
  <c r="Z2" i="2"/>
  <c r="AD2" i="2"/>
  <c r="AH2" i="2"/>
  <c r="U2" i="2"/>
  <c r="AA2" i="2"/>
  <c r="AE2" i="2"/>
  <c r="AI2" i="2"/>
  <c r="AF1" i="2"/>
  <c r="AE1" i="2"/>
  <c r="AD1" i="2"/>
  <c r="AC1" i="2"/>
  <c r="X24" i="1"/>
  <c r="AA137" i="1"/>
  <c r="AA138" i="1"/>
  <c r="AB138" i="1"/>
  <c r="AF138" i="1"/>
  <c r="AK138" i="1"/>
  <c r="Z137" i="1"/>
  <c r="AE137" i="1"/>
  <c r="AI137" i="1"/>
  <c r="AN137" i="1"/>
  <c r="Y137" i="1"/>
  <c r="Y138" i="1"/>
  <c r="AC138" i="1"/>
  <c r="AG138" i="1"/>
  <c r="AL138" i="1"/>
  <c r="X137" i="1"/>
  <c r="X138" i="1"/>
  <c r="AD138" i="1"/>
  <c r="AH138" i="1"/>
  <c r="AM138" i="1"/>
  <c r="AA135" i="1"/>
  <c r="AA136" i="1"/>
  <c r="AB136" i="1"/>
  <c r="AF136" i="1"/>
  <c r="AK136" i="1"/>
  <c r="Z135" i="1"/>
  <c r="AE135" i="1"/>
  <c r="AI135" i="1"/>
  <c r="AN135" i="1"/>
  <c r="Y135" i="1"/>
  <c r="Y136" i="1"/>
  <c r="AC136" i="1"/>
  <c r="AG136" i="1"/>
  <c r="AL136" i="1"/>
  <c r="X135" i="1"/>
  <c r="X136" i="1"/>
  <c r="AD136" i="1"/>
  <c r="AH136" i="1"/>
  <c r="AM136" i="1"/>
  <c r="AA133" i="1"/>
  <c r="AB133" i="1"/>
  <c r="AF133" i="1"/>
  <c r="AK133" i="1"/>
  <c r="Z133" i="1"/>
  <c r="Y133" i="1"/>
  <c r="AC133" i="1"/>
  <c r="AG133" i="1"/>
  <c r="AL133" i="1"/>
  <c r="X133" i="1"/>
  <c r="AA131" i="1"/>
  <c r="AA132" i="1"/>
  <c r="AB132" i="1"/>
  <c r="AF132" i="1"/>
  <c r="AK132" i="1"/>
  <c r="Z131" i="1"/>
  <c r="AE131" i="1"/>
  <c r="AI131" i="1"/>
  <c r="AN131" i="1"/>
  <c r="Y131" i="1"/>
  <c r="AC131" i="1"/>
  <c r="AG131" i="1"/>
  <c r="AL131" i="1"/>
  <c r="X131" i="1"/>
  <c r="AD131" i="1"/>
  <c r="AH131" i="1"/>
  <c r="AM131" i="1"/>
  <c r="AA129" i="1"/>
  <c r="AA130" i="1"/>
  <c r="AB130" i="1"/>
  <c r="AF130" i="1"/>
  <c r="AK130" i="1"/>
  <c r="Z129" i="1"/>
  <c r="AE129" i="1"/>
  <c r="AI129" i="1"/>
  <c r="AN129" i="1"/>
  <c r="Y129" i="1"/>
  <c r="X129" i="1"/>
  <c r="AA127" i="1"/>
  <c r="AB127" i="1"/>
  <c r="AF127" i="1"/>
  <c r="AK127" i="1"/>
  <c r="Z127" i="1"/>
  <c r="Z128" i="1"/>
  <c r="AE128" i="1"/>
  <c r="AI128" i="1"/>
  <c r="AN128" i="1"/>
  <c r="Y127" i="1"/>
  <c r="AC127" i="1"/>
  <c r="AG127" i="1"/>
  <c r="AL127" i="1"/>
  <c r="X127" i="1"/>
  <c r="AA125" i="1"/>
  <c r="AA126" i="1"/>
  <c r="AB126" i="1"/>
  <c r="AF126" i="1"/>
  <c r="AK126" i="1"/>
  <c r="Z125" i="1"/>
  <c r="AE125" i="1"/>
  <c r="AI125" i="1"/>
  <c r="AN125" i="1"/>
  <c r="Y125" i="1"/>
  <c r="AC125" i="1"/>
  <c r="AG125" i="1"/>
  <c r="AL125" i="1"/>
  <c r="X125" i="1"/>
  <c r="X126" i="1"/>
  <c r="AD126" i="1"/>
  <c r="AH126" i="1"/>
  <c r="AM126" i="1"/>
  <c r="AA123" i="1"/>
  <c r="AA124" i="1"/>
  <c r="AB124" i="1"/>
  <c r="AF124" i="1"/>
  <c r="AK124" i="1"/>
  <c r="Z123" i="1"/>
  <c r="AE123" i="1"/>
  <c r="AI123" i="1"/>
  <c r="AN123" i="1"/>
  <c r="Y123" i="1"/>
  <c r="X123" i="1"/>
  <c r="X124" i="1"/>
  <c r="AD124" i="1"/>
  <c r="AH124" i="1"/>
  <c r="AM124" i="1"/>
  <c r="AA121" i="1"/>
  <c r="AB121" i="1"/>
  <c r="AF121" i="1"/>
  <c r="AK121" i="1"/>
  <c r="Z121" i="1"/>
  <c r="Z122" i="1"/>
  <c r="AE122" i="1"/>
  <c r="AI122" i="1"/>
  <c r="AN122" i="1"/>
  <c r="Y121" i="1"/>
  <c r="AC121" i="1"/>
  <c r="AG121" i="1"/>
  <c r="AL121" i="1"/>
  <c r="X121" i="1"/>
  <c r="AA119" i="1"/>
  <c r="AA120" i="1"/>
  <c r="AB120" i="1"/>
  <c r="AF120" i="1"/>
  <c r="AK120" i="1"/>
  <c r="Z119" i="1"/>
  <c r="AE119" i="1"/>
  <c r="AI119" i="1"/>
  <c r="AN119" i="1"/>
  <c r="Y119" i="1"/>
  <c r="Y120" i="1"/>
  <c r="AC120" i="1"/>
  <c r="AG120" i="1"/>
  <c r="AL120" i="1"/>
  <c r="X119" i="1"/>
  <c r="X120" i="1"/>
  <c r="AD120" i="1"/>
  <c r="AH120" i="1"/>
  <c r="AM120" i="1"/>
  <c r="AA117" i="1"/>
  <c r="AA118" i="1"/>
  <c r="AB118" i="1"/>
  <c r="AF118" i="1"/>
  <c r="AK118" i="1"/>
  <c r="Z117" i="1"/>
  <c r="AE117" i="1"/>
  <c r="AI117" i="1"/>
  <c r="AN117" i="1"/>
  <c r="Y117" i="1"/>
  <c r="X117" i="1"/>
  <c r="X118" i="1"/>
  <c r="AD118" i="1"/>
  <c r="AH118" i="1"/>
  <c r="AM118" i="1"/>
  <c r="AA115" i="1"/>
  <c r="AB115" i="1"/>
  <c r="AF115" i="1"/>
  <c r="AK115" i="1"/>
  <c r="Z115" i="1"/>
  <c r="Y115" i="1"/>
  <c r="AC115" i="1"/>
  <c r="AG115" i="1"/>
  <c r="AL115" i="1"/>
  <c r="X115" i="1"/>
  <c r="AA113" i="1"/>
  <c r="Z113" i="1"/>
  <c r="AE113" i="1"/>
  <c r="AI113" i="1"/>
  <c r="AN113" i="1"/>
  <c r="Y113" i="1"/>
  <c r="Y114" i="1"/>
  <c r="AC114" i="1"/>
  <c r="AG114" i="1"/>
  <c r="AL114" i="1"/>
  <c r="X113" i="1"/>
  <c r="X114" i="1"/>
  <c r="AD114" i="1"/>
  <c r="AH114" i="1"/>
  <c r="AM114" i="1"/>
  <c r="AA111" i="1"/>
  <c r="AB111" i="1"/>
  <c r="AF111" i="1"/>
  <c r="AK111" i="1"/>
  <c r="Z111" i="1"/>
  <c r="AE111" i="1"/>
  <c r="AI111" i="1"/>
  <c r="AN111" i="1"/>
  <c r="Y111" i="1"/>
  <c r="X111" i="1"/>
  <c r="AA109" i="1"/>
  <c r="AB109" i="1"/>
  <c r="AF109" i="1"/>
  <c r="AK109" i="1"/>
  <c r="Z109" i="1"/>
  <c r="Y109" i="1"/>
  <c r="Y110" i="1"/>
  <c r="AC110" i="1"/>
  <c r="AG110" i="1"/>
  <c r="AL110" i="1"/>
  <c r="X109" i="1"/>
  <c r="AA106" i="1"/>
  <c r="AB106" i="1"/>
  <c r="AF106" i="1"/>
  <c r="AK106" i="1"/>
  <c r="Z106" i="1"/>
  <c r="Z107" i="1"/>
  <c r="AE107" i="1"/>
  <c r="AI107" i="1"/>
  <c r="AN107" i="1"/>
  <c r="Y106" i="1"/>
  <c r="Y107" i="1"/>
  <c r="AC107" i="1"/>
  <c r="AG107" i="1"/>
  <c r="AL107" i="1"/>
  <c r="X106" i="1"/>
  <c r="AA103" i="1"/>
  <c r="Z103" i="1"/>
  <c r="Y103" i="1"/>
  <c r="Y104" i="1"/>
  <c r="AC104" i="1"/>
  <c r="AG104" i="1"/>
  <c r="AL104" i="1"/>
  <c r="X103" i="1"/>
  <c r="AA100" i="1"/>
  <c r="Z100" i="1"/>
  <c r="Y100" i="1"/>
  <c r="Y101" i="1"/>
  <c r="AC101" i="1"/>
  <c r="AG101" i="1"/>
  <c r="AL101" i="1"/>
  <c r="X100" i="1"/>
  <c r="AA97" i="1"/>
  <c r="Z97" i="1"/>
  <c r="Y97" i="1"/>
  <c r="Y98" i="1"/>
  <c r="AC98" i="1"/>
  <c r="AG98" i="1"/>
  <c r="AL98" i="1"/>
  <c r="X97" i="1"/>
  <c r="AA94" i="1"/>
  <c r="AB94" i="1"/>
  <c r="AF94" i="1"/>
  <c r="AK94" i="1"/>
  <c r="Z94" i="1"/>
  <c r="Z95" i="1"/>
  <c r="AE95" i="1"/>
  <c r="AI95" i="1"/>
  <c r="AN95" i="1"/>
  <c r="Y94" i="1"/>
  <c r="Y95" i="1"/>
  <c r="Y96" i="1"/>
  <c r="AC96" i="1"/>
  <c r="AG96" i="1"/>
  <c r="AL96" i="1"/>
  <c r="X94" i="1"/>
  <c r="AA91" i="1"/>
  <c r="AB91" i="1"/>
  <c r="AF91" i="1"/>
  <c r="AK91" i="1"/>
  <c r="Z91" i="1"/>
  <c r="AE91" i="1"/>
  <c r="AI91" i="1"/>
  <c r="AN91" i="1"/>
  <c r="Y91" i="1"/>
  <c r="Y92" i="1"/>
  <c r="Y93" i="1"/>
  <c r="AC93" i="1"/>
  <c r="AG93" i="1"/>
  <c r="AL93" i="1"/>
  <c r="X91" i="1"/>
  <c r="AA89" i="1"/>
  <c r="AA90" i="1"/>
  <c r="AB90" i="1"/>
  <c r="AF90" i="1"/>
  <c r="AK90" i="1"/>
  <c r="Z89" i="1"/>
  <c r="AE89" i="1"/>
  <c r="AI89" i="1"/>
  <c r="AN89" i="1"/>
  <c r="Y89" i="1"/>
  <c r="Y90" i="1"/>
  <c r="AC90" i="1"/>
  <c r="AG90" i="1"/>
  <c r="AL90" i="1"/>
  <c r="X89" i="1"/>
  <c r="X90" i="1"/>
  <c r="AD90" i="1"/>
  <c r="AH90" i="1"/>
  <c r="AM90" i="1"/>
  <c r="AA86" i="1"/>
  <c r="AA87" i="1"/>
  <c r="AA88" i="1"/>
  <c r="AB88" i="1"/>
  <c r="AF88" i="1"/>
  <c r="AK88" i="1"/>
  <c r="Z86" i="1"/>
  <c r="AE86" i="1"/>
  <c r="AI86" i="1"/>
  <c r="AN86" i="1"/>
  <c r="Y86" i="1"/>
  <c r="AC86" i="1"/>
  <c r="AG86" i="1"/>
  <c r="AL86" i="1"/>
  <c r="X86" i="1"/>
  <c r="AD86" i="1"/>
  <c r="AH86" i="1"/>
  <c r="AM86" i="1"/>
  <c r="AA83" i="1"/>
  <c r="Z83" i="1"/>
  <c r="AE83" i="1"/>
  <c r="AI83" i="1"/>
  <c r="AN83" i="1"/>
  <c r="Y83" i="1"/>
  <c r="AC83" i="1"/>
  <c r="AG83" i="1"/>
  <c r="AL83" i="1"/>
  <c r="X83" i="1"/>
  <c r="AD83" i="1"/>
  <c r="AH83" i="1"/>
  <c r="AM83" i="1"/>
  <c r="AA80" i="1"/>
  <c r="Z80" i="1"/>
  <c r="Y80" i="1"/>
  <c r="AC80" i="1"/>
  <c r="AG80" i="1"/>
  <c r="AL80" i="1"/>
  <c r="X80" i="1"/>
  <c r="X81" i="1"/>
  <c r="AA78" i="1"/>
  <c r="AB78" i="1"/>
  <c r="AF78" i="1"/>
  <c r="AK78" i="1"/>
  <c r="Z78" i="1"/>
  <c r="Z79" i="1"/>
  <c r="AE79" i="1"/>
  <c r="AI79" i="1"/>
  <c r="AN79" i="1"/>
  <c r="Y78" i="1"/>
  <c r="X78" i="1"/>
  <c r="X79" i="1"/>
  <c r="AD79" i="1"/>
  <c r="AH79" i="1"/>
  <c r="AM79" i="1"/>
  <c r="AA76" i="1"/>
  <c r="AB76" i="1"/>
  <c r="AF76" i="1"/>
  <c r="AK76" i="1"/>
  <c r="Z76" i="1"/>
  <c r="AE76" i="1"/>
  <c r="AI76" i="1"/>
  <c r="AN76" i="1"/>
  <c r="Y76" i="1"/>
  <c r="Y77" i="1"/>
  <c r="AC77" i="1"/>
  <c r="AG77" i="1"/>
  <c r="AL77" i="1"/>
  <c r="X76" i="1"/>
  <c r="X77" i="1"/>
  <c r="AD77" i="1"/>
  <c r="AH77" i="1"/>
  <c r="AM77" i="1"/>
  <c r="AA74" i="1"/>
  <c r="AA75" i="1"/>
  <c r="AB75" i="1"/>
  <c r="AF75" i="1"/>
  <c r="AK75" i="1"/>
  <c r="Z74" i="1"/>
  <c r="AE74" i="1"/>
  <c r="AI74" i="1"/>
  <c r="AN74" i="1"/>
  <c r="Y74" i="1"/>
  <c r="Y75" i="1"/>
  <c r="AC75" i="1"/>
  <c r="AG75" i="1"/>
  <c r="AL75" i="1"/>
  <c r="X74" i="1"/>
  <c r="AD74" i="1"/>
  <c r="AH74" i="1"/>
  <c r="AM74" i="1"/>
  <c r="AA72" i="1"/>
  <c r="AA73" i="1"/>
  <c r="AB73" i="1"/>
  <c r="AF73" i="1"/>
  <c r="AK73" i="1"/>
  <c r="Z72" i="1"/>
  <c r="AE72" i="1"/>
  <c r="AI72" i="1"/>
  <c r="AN72" i="1"/>
  <c r="Y72" i="1"/>
  <c r="AC72" i="1"/>
  <c r="AG72" i="1"/>
  <c r="AL72" i="1"/>
  <c r="X72" i="1"/>
  <c r="AA70" i="1"/>
  <c r="Z70" i="1"/>
  <c r="AE70" i="1"/>
  <c r="AI70" i="1"/>
  <c r="AN70" i="1"/>
  <c r="Y70" i="1"/>
  <c r="AC70" i="1"/>
  <c r="AG70" i="1"/>
  <c r="AL70" i="1"/>
  <c r="X70" i="1"/>
  <c r="AA68" i="1"/>
  <c r="AA69" i="1"/>
  <c r="AB69" i="1"/>
  <c r="AF69" i="1"/>
  <c r="AK69" i="1"/>
  <c r="Z68" i="1"/>
  <c r="Y68" i="1"/>
  <c r="X68" i="1"/>
  <c r="AD68" i="1"/>
  <c r="AH68" i="1"/>
  <c r="AM68" i="1"/>
  <c r="AA66" i="1"/>
  <c r="AB66" i="1"/>
  <c r="AF66" i="1"/>
  <c r="AK66" i="1"/>
  <c r="Z66" i="1"/>
  <c r="Z67" i="1"/>
  <c r="AE67" i="1"/>
  <c r="AI67" i="1"/>
  <c r="AN67" i="1"/>
  <c r="Y66" i="1"/>
  <c r="AC66" i="1"/>
  <c r="AG66" i="1"/>
  <c r="AL66" i="1"/>
  <c r="X66" i="1"/>
  <c r="AD66" i="1"/>
  <c r="AH66" i="1"/>
  <c r="AM66" i="1"/>
  <c r="AA64" i="1"/>
  <c r="AB64" i="1"/>
  <c r="AF64" i="1"/>
  <c r="AK64" i="1"/>
  <c r="Z64" i="1"/>
  <c r="Z65" i="1"/>
  <c r="AE65" i="1"/>
  <c r="AI65" i="1"/>
  <c r="AN65" i="1"/>
  <c r="Y64" i="1"/>
  <c r="AC64" i="1"/>
  <c r="AG64" i="1"/>
  <c r="AL64" i="1"/>
  <c r="X64" i="1"/>
  <c r="X65" i="1"/>
  <c r="AD65" i="1"/>
  <c r="AH65" i="1"/>
  <c r="AM65" i="1"/>
  <c r="AA62" i="1"/>
  <c r="Z62" i="1"/>
  <c r="Y62" i="1"/>
  <c r="X62" i="1"/>
  <c r="AD62" i="1"/>
  <c r="AH62" i="1"/>
  <c r="AM62" i="1"/>
  <c r="AA60" i="1"/>
  <c r="AA61" i="1"/>
  <c r="AB61" i="1"/>
  <c r="AF61" i="1"/>
  <c r="AK61" i="1"/>
  <c r="Z60" i="1"/>
  <c r="Z61" i="1"/>
  <c r="AE61" i="1"/>
  <c r="AI61" i="1"/>
  <c r="AN61" i="1"/>
  <c r="Y60" i="1"/>
  <c r="Y61" i="1"/>
  <c r="AC61" i="1"/>
  <c r="AG61" i="1"/>
  <c r="AL61" i="1"/>
  <c r="X60" i="1"/>
  <c r="AD60" i="1"/>
  <c r="AH60" i="1"/>
  <c r="AM60" i="1"/>
  <c r="AA58" i="1"/>
  <c r="AB58" i="1"/>
  <c r="AF58" i="1"/>
  <c r="AK58" i="1"/>
  <c r="Z58" i="1"/>
  <c r="Z59" i="1"/>
  <c r="AE59" i="1"/>
  <c r="AI59" i="1"/>
  <c r="AN59" i="1"/>
  <c r="Y58" i="1"/>
  <c r="AC58" i="1"/>
  <c r="AG58" i="1"/>
  <c r="AL58" i="1"/>
  <c r="X58" i="1"/>
  <c r="X59" i="1"/>
  <c r="AD59" i="1"/>
  <c r="AH59" i="1"/>
  <c r="AM59" i="1"/>
  <c r="AB56" i="1"/>
  <c r="AF56" i="1"/>
  <c r="AK56" i="1"/>
  <c r="AA56" i="1"/>
  <c r="AA57" i="1"/>
  <c r="AB57" i="1"/>
  <c r="AF57" i="1"/>
  <c r="AK57" i="1"/>
  <c r="Z56" i="1"/>
  <c r="Y56" i="1"/>
  <c r="AC56" i="1"/>
  <c r="AG56" i="1"/>
  <c r="AL56" i="1"/>
  <c r="X56" i="1"/>
  <c r="AD56" i="1"/>
  <c r="AH56" i="1"/>
  <c r="AM56" i="1"/>
  <c r="AA54" i="1"/>
  <c r="AB54" i="1"/>
  <c r="AF54" i="1"/>
  <c r="AK54" i="1"/>
  <c r="Z54" i="1"/>
  <c r="Z55" i="1"/>
  <c r="AE55" i="1"/>
  <c r="AI55" i="1"/>
  <c r="AN55" i="1"/>
  <c r="Y54" i="1"/>
  <c r="X54" i="1"/>
  <c r="X55" i="1"/>
  <c r="AD55" i="1"/>
  <c r="AH55" i="1"/>
  <c r="AM55" i="1"/>
  <c r="AA52" i="1"/>
  <c r="AB52" i="1"/>
  <c r="AF52" i="1"/>
  <c r="AK52" i="1"/>
  <c r="Z52" i="1"/>
  <c r="AE52" i="1"/>
  <c r="AI52" i="1"/>
  <c r="AN52" i="1"/>
  <c r="Y52" i="1"/>
  <c r="Y53" i="1"/>
  <c r="AC53" i="1"/>
  <c r="AG53" i="1"/>
  <c r="AL53" i="1"/>
  <c r="X52" i="1"/>
  <c r="X53" i="1"/>
  <c r="AD53" i="1"/>
  <c r="AH53" i="1"/>
  <c r="AM53" i="1"/>
  <c r="AA50" i="1"/>
  <c r="AA51" i="1"/>
  <c r="AB51" i="1"/>
  <c r="AF51" i="1"/>
  <c r="AK51" i="1"/>
  <c r="Z50" i="1"/>
  <c r="Y50" i="1"/>
  <c r="AC50" i="1"/>
  <c r="AG50" i="1"/>
  <c r="AL50" i="1"/>
  <c r="X50" i="1"/>
  <c r="AD50" i="1"/>
  <c r="AH50" i="1"/>
  <c r="AM50" i="1"/>
  <c r="AA48" i="1"/>
  <c r="AB48" i="1"/>
  <c r="AF48" i="1"/>
  <c r="AK48" i="1"/>
  <c r="Z48" i="1"/>
  <c r="Z49" i="1"/>
  <c r="AE49" i="1"/>
  <c r="AI49" i="1"/>
  <c r="AN49" i="1"/>
  <c r="Y48" i="1"/>
  <c r="Y49" i="1"/>
  <c r="AC49" i="1"/>
  <c r="AG49" i="1"/>
  <c r="AL49" i="1"/>
  <c r="X48" i="1"/>
  <c r="X49" i="1"/>
  <c r="AD49" i="1"/>
  <c r="AH49" i="1"/>
  <c r="AM49" i="1"/>
  <c r="AA46" i="1"/>
  <c r="AB46" i="1"/>
  <c r="AF46" i="1"/>
  <c r="AK46" i="1"/>
  <c r="Z46" i="1"/>
  <c r="Z47" i="1"/>
  <c r="AE47" i="1"/>
  <c r="AI47" i="1"/>
  <c r="AN47" i="1"/>
  <c r="Y46" i="1"/>
  <c r="Y47" i="1"/>
  <c r="AC47" i="1"/>
  <c r="AG47" i="1"/>
  <c r="AL47" i="1"/>
  <c r="X46" i="1"/>
  <c r="X47" i="1"/>
  <c r="AD47" i="1"/>
  <c r="AH47" i="1"/>
  <c r="AM47" i="1"/>
  <c r="AA44" i="1"/>
  <c r="AA45" i="1"/>
  <c r="AB45" i="1"/>
  <c r="AF45" i="1"/>
  <c r="AK45" i="1"/>
  <c r="Z44" i="1"/>
  <c r="Z45" i="1"/>
  <c r="AE45" i="1"/>
  <c r="AI45" i="1"/>
  <c r="AN45" i="1"/>
  <c r="Y44" i="1"/>
  <c r="X44" i="1"/>
  <c r="AD44" i="1"/>
  <c r="AH44" i="1"/>
  <c r="AM44" i="1"/>
  <c r="Y43" i="1"/>
  <c r="AC43" i="1"/>
  <c r="AG43" i="1"/>
  <c r="AL43" i="1"/>
  <c r="AE42" i="1"/>
  <c r="AI42" i="1"/>
  <c r="AN42" i="1"/>
  <c r="AA42" i="1"/>
  <c r="AA43" i="1"/>
  <c r="AB43" i="1"/>
  <c r="AF43" i="1"/>
  <c r="AK43" i="1"/>
  <c r="Z42" i="1"/>
  <c r="Z43" i="1"/>
  <c r="AE43" i="1"/>
  <c r="AI43" i="1"/>
  <c r="AN43" i="1"/>
  <c r="Y42" i="1"/>
  <c r="AC42" i="1"/>
  <c r="AG42" i="1"/>
  <c r="AL42" i="1"/>
  <c r="X42" i="1"/>
  <c r="AD42" i="1"/>
  <c r="AH42" i="1"/>
  <c r="AM42" i="1"/>
  <c r="AA40" i="1"/>
  <c r="AB40" i="1"/>
  <c r="AF40" i="1"/>
  <c r="AK40" i="1"/>
  <c r="Z40" i="1"/>
  <c r="AE40" i="1"/>
  <c r="AI40" i="1"/>
  <c r="AN40" i="1"/>
  <c r="Y40" i="1"/>
  <c r="X40" i="1"/>
  <c r="X41" i="1"/>
  <c r="AD41" i="1"/>
  <c r="AH41" i="1"/>
  <c r="AM41" i="1"/>
  <c r="AA38" i="1"/>
  <c r="AB38" i="1"/>
  <c r="AF38" i="1"/>
  <c r="AK38" i="1"/>
  <c r="Z38" i="1"/>
  <c r="Z39" i="1"/>
  <c r="AE39" i="1"/>
  <c r="AI39" i="1"/>
  <c r="AN39" i="1"/>
  <c r="Y38" i="1"/>
  <c r="AC38" i="1"/>
  <c r="AG38" i="1"/>
  <c r="AL38" i="1"/>
  <c r="X38" i="1"/>
  <c r="AD38" i="1"/>
  <c r="AH38" i="1"/>
  <c r="AM38" i="1"/>
  <c r="AA36" i="1"/>
  <c r="Z36" i="1"/>
  <c r="Z37" i="1"/>
  <c r="AE37" i="1"/>
  <c r="AI37" i="1"/>
  <c r="AN37" i="1"/>
  <c r="Y36" i="1"/>
  <c r="AC36" i="1"/>
  <c r="AG36" i="1"/>
  <c r="AL36" i="1"/>
  <c r="X36" i="1"/>
  <c r="X37" i="1"/>
  <c r="AD37" i="1"/>
  <c r="AH37" i="1"/>
  <c r="AM37" i="1"/>
  <c r="AA34" i="1"/>
  <c r="AB34" i="1"/>
  <c r="AF34" i="1"/>
  <c r="AK34" i="1"/>
  <c r="Z34" i="1"/>
  <c r="Z35" i="1"/>
  <c r="AE35" i="1"/>
  <c r="AI35" i="1"/>
  <c r="AN35" i="1"/>
  <c r="Y34" i="1"/>
  <c r="AC34" i="1"/>
  <c r="AG34" i="1"/>
  <c r="AL34" i="1"/>
  <c r="X34" i="1"/>
  <c r="X35" i="1"/>
  <c r="AD35" i="1"/>
  <c r="AH35" i="1"/>
  <c r="AM35" i="1"/>
  <c r="AA32" i="1"/>
  <c r="AA33" i="1"/>
  <c r="AB33" i="1"/>
  <c r="AF33" i="1"/>
  <c r="AK33" i="1"/>
  <c r="Z32" i="1"/>
  <c r="Y32" i="1"/>
  <c r="AC32" i="1"/>
  <c r="AG32" i="1"/>
  <c r="AL32" i="1"/>
  <c r="X32" i="1"/>
  <c r="AD32" i="1"/>
  <c r="AH32" i="1"/>
  <c r="AM32" i="1"/>
  <c r="AA30" i="1"/>
  <c r="AA31" i="1"/>
  <c r="AB31" i="1"/>
  <c r="AF31" i="1"/>
  <c r="AK31" i="1"/>
  <c r="Z30" i="1"/>
  <c r="Z31" i="1"/>
  <c r="AE31" i="1"/>
  <c r="AI31" i="1"/>
  <c r="AN31" i="1"/>
  <c r="Y30" i="1"/>
  <c r="Y31" i="1"/>
  <c r="AC31" i="1"/>
  <c r="AG31" i="1"/>
  <c r="AL31" i="1"/>
  <c r="X30" i="1"/>
  <c r="AD30" i="1"/>
  <c r="AH30" i="1"/>
  <c r="AM30" i="1"/>
  <c r="AA28" i="1"/>
  <c r="AB28" i="1"/>
  <c r="AF28" i="1"/>
  <c r="AK28" i="1"/>
  <c r="Z28" i="1"/>
  <c r="AE28" i="1"/>
  <c r="AI28" i="1"/>
  <c r="AN28" i="1"/>
  <c r="Y28" i="1"/>
  <c r="X28" i="1"/>
  <c r="X29" i="1"/>
  <c r="AD29" i="1"/>
  <c r="AH29" i="1"/>
  <c r="AM29" i="1"/>
  <c r="AA26" i="1"/>
  <c r="AA27" i="1"/>
  <c r="AB27" i="1"/>
  <c r="AF27" i="1"/>
  <c r="AK27" i="1"/>
  <c r="Z26" i="1"/>
  <c r="Y26" i="1"/>
  <c r="Y27" i="1"/>
  <c r="AC27" i="1"/>
  <c r="AG27" i="1"/>
  <c r="AL27" i="1"/>
  <c r="X26" i="1"/>
  <c r="AD26" i="1"/>
  <c r="AH26" i="1"/>
  <c r="AM26" i="1"/>
  <c r="AA24" i="1"/>
  <c r="AB24" i="1"/>
  <c r="AF24" i="1"/>
  <c r="AK24" i="1"/>
  <c r="Z24" i="1"/>
  <c r="Z25" i="1"/>
  <c r="AE25" i="1"/>
  <c r="AI25" i="1"/>
  <c r="AN25" i="1"/>
  <c r="Y24" i="1"/>
  <c r="AC24" i="1"/>
  <c r="AG24" i="1"/>
  <c r="AL24" i="1"/>
  <c r="AA22" i="1"/>
  <c r="AB22" i="1"/>
  <c r="AF22" i="1"/>
  <c r="AK22" i="1"/>
  <c r="Z22" i="1"/>
  <c r="AE22" i="1"/>
  <c r="AI22" i="1"/>
  <c r="AN22" i="1"/>
  <c r="Y22" i="1"/>
  <c r="X22" i="1"/>
  <c r="X23" i="1"/>
  <c r="AD23" i="1"/>
  <c r="AH23" i="1"/>
  <c r="AM23" i="1"/>
  <c r="AA20" i="1"/>
  <c r="AA21" i="1"/>
  <c r="AB21" i="1"/>
  <c r="AF21" i="1"/>
  <c r="AK21" i="1"/>
  <c r="Z20" i="1"/>
  <c r="Y20" i="1"/>
  <c r="Y21" i="1"/>
  <c r="AC21" i="1"/>
  <c r="AG21" i="1"/>
  <c r="AL21" i="1"/>
  <c r="X20" i="1"/>
  <c r="AD20" i="1"/>
  <c r="AH20" i="1"/>
  <c r="AM20" i="1"/>
  <c r="AA18" i="1"/>
  <c r="AB18" i="1"/>
  <c r="AF18" i="1"/>
  <c r="AK18" i="1"/>
  <c r="Z18" i="1"/>
  <c r="Z19" i="1"/>
  <c r="AE19" i="1"/>
  <c r="AI19" i="1"/>
  <c r="AN19" i="1"/>
  <c r="Y18" i="1"/>
  <c r="Y19" i="1"/>
  <c r="AC19" i="1"/>
  <c r="AG19" i="1"/>
  <c r="AL19" i="1"/>
  <c r="X18" i="1"/>
  <c r="X19" i="1"/>
  <c r="AD19" i="1"/>
  <c r="AH19" i="1"/>
  <c r="AM19" i="1"/>
  <c r="AA16" i="1"/>
  <c r="AB16" i="1"/>
  <c r="AF16" i="1"/>
  <c r="AK16" i="1"/>
  <c r="Z16" i="1"/>
  <c r="AE16" i="1"/>
  <c r="AI16" i="1"/>
  <c r="AN16" i="1"/>
  <c r="Y16" i="1"/>
  <c r="X16" i="1"/>
  <c r="X17" i="1"/>
  <c r="AD17" i="1"/>
  <c r="AH17" i="1"/>
  <c r="AM17" i="1"/>
  <c r="AA14" i="1"/>
  <c r="AA15" i="1"/>
  <c r="AB15" i="1"/>
  <c r="AF15" i="1"/>
  <c r="AK15" i="1"/>
  <c r="Z14" i="1"/>
  <c r="Y14" i="1"/>
  <c r="Y15" i="1"/>
  <c r="AC15" i="1"/>
  <c r="AG15" i="1"/>
  <c r="AL15" i="1"/>
  <c r="X14" i="1"/>
  <c r="AD14" i="1"/>
  <c r="AH14" i="1"/>
  <c r="AM14" i="1"/>
  <c r="AA12" i="1"/>
  <c r="AB12" i="1"/>
  <c r="AF12" i="1"/>
  <c r="AK12" i="1"/>
  <c r="Z12" i="1"/>
  <c r="AE12" i="1"/>
  <c r="AI12" i="1"/>
  <c r="AN12" i="1"/>
  <c r="Y12" i="1"/>
  <c r="Y13" i="1"/>
  <c r="AC13" i="1"/>
  <c r="AG13" i="1"/>
  <c r="AL13" i="1"/>
  <c r="X12" i="1"/>
  <c r="X13" i="1"/>
  <c r="AD13" i="1"/>
  <c r="AH13" i="1"/>
  <c r="AM13" i="1"/>
  <c r="AA10" i="1"/>
  <c r="AB10" i="1"/>
  <c r="AF10" i="1"/>
  <c r="AK10" i="1"/>
  <c r="Z10" i="1"/>
  <c r="AE10" i="1"/>
  <c r="AI10" i="1"/>
  <c r="AN10" i="1"/>
  <c r="Y10" i="1"/>
  <c r="X10" i="1"/>
  <c r="X11" i="1"/>
  <c r="AD11" i="1"/>
  <c r="AH11" i="1"/>
  <c r="AM11" i="1"/>
  <c r="AA8" i="1"/>
  <c r="AA9" i="1"/>
  <c r="AB9" i="1"/>
  <c r="AF9" i="1"/>
  <c r="AK9" i="1"/>
  <c r="Z8" i="1"/>
  <c r="Y8" i="1"/>
  <c r="Y9" i="1"/>
  <c r="AC9" i="1"/>
  <c r="AG9" i="1"/>
  <c r="AL9" i="1"/>
  <c r="X8" i="1"/>
  <c r="AD8" i="1"/>
  <c r="AH8" i="1"/>
  <c r="AM8" i="1"/>
  <c r="AA6" i="1"/>
  <c r="AB6" i="1"/>
  <c r="AF6" i="1"/>
  <c r="AK6" i="1"/>
  <c r="Z6" i="1"/>
  <c r="AE6" i="1"/>
  <c r="AI6" i="1"/>
  <c r="AN6" i="1"/>
  <c r="Y6" i="1"/>
  <c r="AC6" i="1"/>
  <c r="AG6" i="1"/>
  <c r="AL6" i="1"/>
  <c r="X6" i="1"/>
  <c r="X7" i="1"/>
  <c r="AD7" i="1"/>
  <c r="AH7" i="1"/>
  <c r="AM7" i="1"/>
  <c r="AA4" i="1"/>
  <c r="AB4" i="1"/>
  <c r="AF4" i="1"/>
  <c r="AK4" i="1"/>
  <c r="Z4" i="1"/>
  <c r="AE4" i="1"/>
  <c r="AI4" i="1"/>
  <c r="AN4" i="1"/>
  <c r="Y4" i="1"/>
  <c r="X4" i="1"/>
  <c r="X5" i="1"/>
  <c r="AD5" i="1"/>
  <c r="AH5" i="1"/>
  <c r="AM5" i="1"/>
  <c r="AA2" i="1"/>
  <c r="AA3" i="1"/>
  <c r="AB3" i="1"/>
  <c r="AF3" i="1"/>
  <c r="AK3" i="1"/>
  <c r="Z2" i="1"/>
  <c r="Y2" i="1"/>
  <c r="AD2" i="1"/>
  <c r="AH2" i="1"/>
  <c r="AM2" i="1"/>
  <c r="AI1" i="1"/>
  <c r="AH1" i="1"/>
  <c r="AG1" i="1"/>
  <c r="AF1" i="1"/>
  <c r="Y102" i="1"/>
  <c r="AC102" i="1"/>
  <c r="AG102" i="1"/>
  <c r="AL102" i="1"/>
  <c r="Y3" i="1"/>
  <c r="AC3" i="1"/>
  <c r="AG3" i="1"/>
  <c r="AL3" i="1"/>
  <c r="AC2" i="1"/>
  <c r="AB123" i="1"/>
  <c r="AF123" i="1"/>
  <c r="AK123" i="1"/>
  <c r="X39" i="1"/>
  <c r="AD39" i="1"/>
  <c r="AH39" i="1"/>
  <c r="AM39" i="1"/>
  <c r="AE54" i="1"/>
  <c r="AI54" i="1"/>
  <c r="AN54" i="1"/>
  <c r="Z114" i="1"/>
  <c r="AE114" i="1"/>
  <c r="AI114" i="1"/>
  <c r="AN114" i="1"/>
  <c r="AA23" i="1"/>
  <c r="AB23" i="1"/>
  <c r="AF23" i="1"/>
  <c r="AK23" i="1"/>
  <c r="AD28" i="1"/>
  <c r="AH28" i="1"/>
  <c r="AM28" i="1"/>
  <c r="AB86" i="1"/>
  <c r="AF86" i="1"/>
  <c r="AK86" i="1"/>
  <c r="Z13" i="1"/>
  <c r="AE13" i="1"/>
  <c r="AI13" i="1"/>
  <c r="AN13" i="1"/>
  <c r="X57" i="1"/>
  <c r="AD57" i="1"/>
  <c r="AH57" i="1"/>
  <c r="AM57" i="1"/>
  <c r="AB32" i="1"/>
  <c r="AF32" i="1"/>
  <c r="AK32" i="1"/>
  <c r="AA107" i="1"/>
  <c r="AA108" i="1"/>
  <c r="AB108" i="1"/>
  <c r="AF108" i="1"/>
  <c r="AK108" i="1"/>
  <c r="AD54" i="1"/>
  <c r="AH54" i="1"/>
  <c r="AM54" i="1"/>
  <c r="X75" i="1"/>
  <c r="AD75" i="1"/>
  <c r="AH75" i="1"/>
  <c r="AM75" i="1"/>
  <c r="Y87" i="1"/>
  <c r="Y88" i="1"/>
  <c r="AC88" i="1"/>
  <c r="AG88" i="1"/>
  <c r="AL88" i="1"/>
  <c r="AB30" i="1"/>
  <c r="AF30" i="1"/>
  <c r="AK30" i="1"/>
  <c r="X21" i="1"/>
  <c r="AD21" i="1"/>
  <c r="AH21" i="1"/>
  <c r="AM21" i="1"/>
  <c r="AA55" i="1"/>
  <c r="AB55" i="1"/>
  <c r="AF55" i="1"/>
  <c r="AK55" i="1"/>
  <c r="AD36" i="1"/>
  <c r="AH36" i="1"/>
  <c r="AM36" i="1"/>
  <c r="X84" i="1"/>
  <c r="X85" i="1"/>
  <c r="AD85" i="1"/>
  <c r="AH85" i="1"/>
  <c r="AM85" i="1"/>
  <c r="AA112" i="1"/>
  <c r="AB112" i="1"/>
  <c r="AF112" i="1"/>
  <c r="AK112" i="1"/>
  <c r="AE127" i="1"/>
  <c r="AI127" i="1"/>
  <c r="AN127" i="1"/>
  <c r="Y84" i="1"/>
  <c r="AB42" i="1"/>
  <c r="AF42" i="1"/>
  <c r="AK42" i="1"/>
  <c r="Y108" i="1"/>
  <c r="AC108" i="1"/>
  <c r="AG108" i="1"/>
  <c r="AL108" i="1"/>
  <c r="AB129" i="1"/>
  <c r="AF129" i="1"/>
  <c r="AK129" i="1"/>
  <c r="U105" i="2"/>
  <c r="AA105" i="2"/>
  <c r="AE105" i="2"/>
  <c r="AI105" i="2"/>
  <c r="AA104" i="2"/>
  <c r="AE104" i="2"/>
  <c r="AI104" i="2"/>
  <c r="U96" i="2"/>
  <c r="AA96" i="2"/>
  <c r="AE96" i="2"/>
  <c r="AI96" i="2"/>
  <c r="AA95" i="2"/>
  <c r="AE95" i="2"/>
  <c r="AI95" i="2"/>
  <c r="AA107" i="2"/>
  <c r="AE107" i="2"/>
  <c r="AI107" i="2"/>
  <c r="U108" i="2"/>
  <c r="AA108" i="2"/>
  <c r="AE108" i="2"/>
  <c r="AI108" i="2"/>
  <c r="U102" i="2"/>
  <c r="AA102" i="2"/>
  <c r="AE102" i="2"/>
  <c r="AI102" i="2"/>
  <c r="AA101" i="2"/>
  <c r="AE101" i="2"/>
  <c r="AI101" i="2"/>
  <c r="V3" i="2"/>
  <c r="Z3" i="2"/>
  <c r="AD3" i="2"/>
  <c r="AH3" i="2"/>
  <c r="U11" i="2"/>
  <c r="AA11" i="2"/>
  <c r="AE11" i="2"/>
  <c r="AI11" i="2"/>
  <c r="U23" i="2"/>
  <c r="AA23" i="2"/>
  <c r="AE23" i="2"/>
  <c r="AI23" i="2"/>
  <c r="AB62" i="2"/>
  <c r="AF62" i="2"/>
  <c r="AJ62" i="2"/>
  <c r="AA76" i="2"/>
  <c r="AE76" i="2"/>
  <c r="AI76" i="2"/>
  <c r="V9" i="2"/>
  <c r="Z9" i="2"/>
  <c r="AD9" i="2"/>
  <c r="AH9" i="2"/>
  <c r="AA16" i="2"/>
  <c r="AE16" i="2"/>
  <c r="AI16" i="2"/>
  <c r="V21" i="2"/>
  <c r="Z21" i="2"/>
  <c r="AD21" i="2"/>
  <c r="AH21" i="2"/>
  <c r="W51" i="2"/>
  <c r="AB51" i="2"/>
  <c r="AF51" i="2"/>
  <c r="AJ51" i="2"/>
  <c r="W57" i="2"/>
  <c r="AB57" i="2"/>
  <c r="AF57" i="2"/>
  <c r="AJ57" i="2"/>
  <c r="AA74" i="2"/>
  <c r="AE74" i="2"/>
  <c r="AI74" i="2"/>
  <c r="Z14" i="2"/>
  <c r="AD14" i="2"/>
  <c r="AH14" i="2"/>
  <c r="Y36" i="2"/>
  <c r="AC36" i="2"/>
  <c r="AG36" i="2"/>
  <c r="AB70" i="2"/>
  <c r="AF70" i="2"/>
  <c r="AJ70" i="2"/>
  <c r="AB72" i="2"/>
  <c r="AF72" i="2"/>
  <c r="AJ72" i="2"/>
  <c r="AA87" i="2"/>
  <c r="AE87" i="2"/>
  <c r="AI87" i="2"/>
  <c r="Z89" i="2"/>
  <c r="AD89" i="2"/>
  <c r="AH89" i="2"/>
  <c r="AA94" i="2"/>
  <c r="AE94" i="2"/>
  <c r="AI94" i="2"/>
  <c r="AA106" i="2"/>
  <c r="AE106" i="2"/>
  <c r="AI106" i="2"/>
  <c r="AB6" i="2"/>
  <c r="AF6" i="2"/>
  <c r="AJ6" i="2"/>
  <c r="U7" i="2"/>
  <c r="AA7" i="2"/>
  <c r="AE7" i="2"/>
  <c r="AI7" i="2"/>
  <c r="AB14" i="2"/>
  <c r="AF14" i="2"/>
  <c r="AJ14" i="2"/>
  <c r="AB28" i="2"/>
  <c r="AF28" i="2"/>
  <c r="AJ28" i="2"/>
  <c r="AA30" i="2"/>
  <c r="AE30" i="2"/>
  <c r="AI30" i="2"/>
  <c r="AB32" i="2"/>
  <c r="AF32" i="2"/>
  <c r="AJ32" i="2"/>
  <c r="AB34" i="2"/>
  <c r="AF34" i="2"/>
  <c r="AJ34" i="2"/>
  <c r="Z36" i="2"/>
  <c r="AD36" i="2"/>
  <c r="AH36" i="2"/>
  <c r="AA44" i="2"/>
  <c r="AE44" i="2"/>
  <c r="AI44" i="2"/>
  <c r="V55" i="2"/>
  <c r="Z55" i="2"/>
  <c r="AD55" i="2"/>
  <c r="AH55" i="2"/>
  <c r="AA103" i="2"/>
  <c r="AE103" i="2"/>
  <c r="AI103" i="2"/>
  <c r="AB106" i="2"/>
  <c r="AF106" i="2"/>
  <c r="AJ106" i="2"/>
  <c r="AA111" i="2"/>
  <c r="AE111" i="2"/>
  <c r="AI111" i="2"/>
  <c r="X118" i="2"/>
  <c r="Y118" i="2"/>
  <c r="AC118" i="2"/>
  <c r="AG118" i="2"/>
  <c r="AA4" i="2"/>
  <c r="AE4" i="2"/>
  <c r="AI4" i="2"/>
  <c r="Z26" i="2"/>
  <c r="AD26" i="2"/>
  <c r="AH26" i="2"/>
  <c r="AB30" i="2"/>
  <c r="AF30" i="2"/>
  <c r="AJ30" i="2"/>
  <c r="AA36" i="2"/>
  <c r="AE36" i="2"/>
  <c r="AI36" i="2"/>
  <c r="AA42" i="2"/>
  <c r="AE42" i="2"/>
  <c r="AI42" i="2"/>
  <c r="AB44" i="2"/>
  <c r="AF44" i="2"/>
  <c r="AJ44" i="2"/>
  <c r="Y52" i="2"/>
  <c r="AC52" i="2"/>
  <c r="AG52" i="2"/>
  <c r="V67" i="2"/>
  <c r="Z67" i="2"/>
  <c r="AD67" i="2"/>
  <c r="AH67" i="2"/>
  <c r="X73" i="2"/>
  <c r="Y73" i="2"/>
  <c r="AC73" i="2"/>
  <c r="AG73" i="2"/>
  <c r="X92" i="2"/>
  <c r="X93" i="2"/>
  <c r="Y93" i="2"/>
  <c r="AC93" i="2"/>
  <c r="AG93" i="2"/>
  <c r="X98" i="2"/>
  <c r="X99" i="2"/>
  <c r="Y99" i="2"/>
  <c r="AC99" i="2"/>
  <c r="AG99" i="2"/>
  <c r="AA109" i="2"/>
  <c r="AE109" i="2"/>
  <c r="AI109" i="2"/>
  <c r="AB111" i="2"/>
  <c r="AF111" i="2"/>
  <c r="AJ111" i="2"/>
  <c r="X116" i="2"/>
  <c r="Y116" i="2"/>
  <c r="AC116" i="2"/>
  <c r="AG116" i="2"/>
  <c r="Z129" i="2"/>
  <c r="AD129" i="2"/>
  <c r="AH129" i="2"/>
  <c r="Z137" i="2"/>
  <c r="AD137" i="2"/>
  <c r="AH137" i="2"/>
  <c r="AB4" i="2"/>
  <c r="AF4" i="2"/>
  <c r="AJ4" i="2"/>
  <c r="X15" i="2"/>
  <c r="Y15" i="2"/>
  <c r="AC15" i="2"/>
  <c r="AG15" i="2"/>
  <c r="AB26" i="2"/>
  <c r="AF26" i="2"/>
  <c r="AJ26" i="2"/>
  <c r="V88" i="2"/>
  <c r="Z88" i="2"/>
  <c r="AD88" i="2"/>
  <c r="AH88" i="2"/>
  <c r="AA92" i="2"/>
  <c r="AE92" i="2"/>
  <c r="AI92" i="2"/>
  <c r="AA98" i="2"/>
  <c r="AE98" i="2"/>
  <c r="AI98" i="2"/>
  <c r="W101" i="2"/>
  <c r="AB101" i="2"/>
  <c r="AF101" i="2"/>
  <c r="AJ101" i="2"/>
  <c r="AB109" i="2"/>
  <c r="AF109" i="2"/>
  <c r="AJ109" i="2"/>
  <c r="X112" i="2"/>
  <c r="Y112" i="2"/>
  <c r="AC112" i="2"/>
  <c r="AG112" i="2"/>
  <c r="AA137" i="2"/>
  <c r="AE137" i="2"/>
  <c r="AI137" i="2"/>
  <c r="X101" i="2"/>
  <c r="X102" i="2"/>
  <c r="Y102" i="2"/>
  <c r="AC102" i="2"/>
  <c r="AG102" i="2"/>
  <c r="W104" i="2"/>
  <c r="AB104" i="2"/>
  <c r="AF104" i="2"/>
  <c r="AJ104" i="2"/>
  <c r="AA127" i="2"/>
  <c r="AE127" i="2"/>
  <c r="AI127" i="2"/>
  <c r="AB12" i="2"/>
  <c r="AF12" i="2"/>
  <c r="AJ12" i="2"/>
  <c r="X27" i="2"/>
  <c r="Y27" i="2"/>
  <c r="AC27" i="2"/>
  <c r="AG27" i="2"/>
  <c r="U53" i="2"/>
  <c r="AA53" i="2"/>
  <c r="AE53" i="2"/>
  <c r="AI53" i="2"/>
  <c r="Z58" i="2"/>
  <c r="AD58" i="2"/>
  <c r="AH58" i="2"/>
  <c r="W93" i="2"/>
  <c r="AB93" i="2"/>
  <c r="AF93" i="2"/>
  <c r="AJ93" i="2"/>
  <c r="AA121" i="2"/>
  <c r="AE121" i="2"/>
  <c r="AI121" i="2"/>
  <c r="X130" i="2"/>
  <c r="Y130" i="2"/>
  <c r="AC130" i="2"/>
  <c r="AG130" i="2"/>
  <c r="U13" i="2"/>
  <c r="AA13" i="2"/>
  <c r="AE13" i="2"/>
  <c r="AI13" i="2"/>
  <c r="AB24" i="2"/>
  <c r="AF24" i="2"/>
  <c r="AJ24" i="2"/>
  <c r="Z38" i="2"/>
  <c r="AD38" i="2"/>
  <c r="AH38" i="2"/>
  <c r="U41" i="2"/>
  <c r="AA41" i="2"/>
  <c r="AE41" i="2"/>
  <c r="AI41" i="2"/>
  <c r="W43" i="2"/>
  <c r="AB43" i="2"/>
  <c r="AF43" i="2"/>
  <c r="AJ43" i="2"/>
  <c r="Z50" i="2"/>
  <c r="AD50" i="2"/>
  <c r="AH50" i="2"/>
  <c r="AA56" i="2"/>
  <c r="AE56" i="2"/>
  <c r="AI56" i="2"/>
  <c r="AB58" i="2"/>
  <c r="AF58" i="2"/>
  <c r="AJ58" i="2"/>
  <c r="Y60" i="2"/>
  <c r="AC60" i="2"/>
  <c r="AG60" i="2"/>
  <c r="Z62" i="2"/>
  <c r="AD62" i="2"/>
  <c r="AH62" i="2"/>
  <c r="Y86" i="2"/>
  <c r="AC86" i="2"/>
  <c r="AG86" i="2"/>
  <c r="W37" i="2"/>
  <c r="AB37" i="2"/>
  <c r="AF37" i="2"/>
  <c r="AJ37" i="2"/>
  <c r="AA38" i="2"/>
  <c r="AE38" i="2"/>
  <c r="AI38" i="2"/>
  <c r="V41" i="2"/>
  <c r="Z41" i="2"/>
  <c r="AD41" i="2"/>
  <c r="AH41" i="2"/>
  <c r="Z60" i="2"/>
  <c r="AD60" i="2"/>
  <c r="AH60" i="2"/>
  <c r="AA62" i="2"/>
  <c r="AE62" i="2"/>
  <c r="AI62" i="2"/>
  <c r="AB78" i="2"/>
  <c r="AF78" i="2"/>
  <c r="AJ78" i="2"/>
  <c r="X110" i="2"/>
  <c r="Y110" i="2"/>
  <c r="AC110" i="2"/>
  <c r="AG110" i="2"/>
  <c r="AD4" i="1"/>
  <c r="AH4" i="1"/>
  <c r="AM4" i="1"/>
  <c r="AD16" i="1"/>
  <c r="AH16" i="1"/>
  <c r="AM16" i="1"/>
  <c r="AD22" i="1"/>
  <c r="AH22" i="1"/>
  <c r="AM22" i="1"/>
  <c r="AE30" i="1"/>
  <c r="AI30" i="1"/>
  <c r="AN30" i="1"/>
  <c r="AD34" i="1"/>
  <c r="AH34" i="1"/>
  <c r="AM34" i="1"/>
  <c r="Y73" i="1"/>
  <c r="AC73" i="1"/>
  <c r="AG73" i="1"/>
  <c r="AL73" i="1"/>
  <c r="AA77" i="1"/>
  <c r="AB77" i="1"/>
  <c r="AF77" i="1"/>
  <c r="AK77" i="1"/>
  <c r="Y81" i="1"/>
  <c r="Y82" i="1"/>
  <c r="AC82" i="1"/>
  <c r="AG82" i="1"/>
  <c r="AL82" i="1"/>
  <c r="Y99" i="1"/>
  <c r="AC99" i="1"/>
  <c r="AG99" i="1"/>
  <c r="AL99" i="1"/>
  <c r="AC119" i="1"/>
  <c r="AG119" i="1"/>
  <c r="AL119" i="1"/>
  <c r="AC137" i="1"/>
  <c r="AG137" i="1"/>
  <c r="AL137" i="1"/>
  <c r="AD119" i="1"/>
  <c r="AH119" i="1"/>
  <c r="AM119" i="1"/>
  <c r="Z130" i="1"/>
  <c r="AE130" i="1"/>
  <c r="AI130" i="1"/>
  <c r="AN130" i="1"/>
  <c r="X9" i="1"/>
  <c r="AD9" i="1"/>
  <c r="AH9" i="1"/>
  <c r="AM9" i="1"/>
  <c r="AA13" i="1"/>
  <c r="AB13" i="1"/>
  <c r="AF13" i="1"/>
  <c r="AK13" i="1"/>
  <c r="Z17" i="1"/>
  <c r="AE17" i="1"/>
  <c r="AI17" i="1"/>
  <c r="AN17" i="1"/>
  <c r="AB50" i="1"/>
  <c r="AF50" i="1"/>
  <c r="AK50" i="1"/>
  <c r="X87" i="1"/>
  <c r="X88" i="1"/>
  <c r="AD88" i="1"/>
  <c r="AH88" i="1"/>
  <c r="AM88" i="1"/>
  <c r="Z112" i="1"/>
  <c r="AE112" i="1"/>
  <c r="AI112" i="1"/>
  <c r="AN112" i="1"/>
  <c r="Y116" i="1"/>
  <c r="AC116" i="1"/>
  <c r="AG116" i="1"/>
  <c r="AL116" i="1"/>
  <c r="AD123" i="1"/>
  <c r="AH123" i="1"/>
  <c r="AM123" i="1"/>
  <c r="Y134" i="1"/>
  <c r="AC134" i="1"/>
  <c r="AG134" i="1"/>
  <c r="AL134" i="1"/>
  <c r="AE24" i="1"/>
  <c r="AI24" i="1"/>
  <c r="AN24" i="1"/>
  <c r="AE66" i="1"/>
  <c r="AI66" i="1"/>
  <c r="AN66" i="1"/>
  <c r="AA79" i="1"/>
  <c r="AB79" i="1"/>
  <c r="AF79" i="1"/>
  <c r="AK79" i="1"/>
  <c r="AE58" i="1"/>
  <c r="AI58" i="1"/>
  <c r="AN58" i="1"/>
  <c r="Z71" i="1"/>
  <c r="AE71" i="1"/>
  <c r="AI71" i="1"/>
  <c r="AN71" i="1"/>
  <c r="AA95" i="1"/>
  <c r="AA96" i="1"/>
  <c r="AB96" i="1"/>
  <c r="AF96" i="1"/>
  <c r="AK96" i="1"/>
  <c r="AA128" i="1"/>
  <c r="AB128" i="1"/>
  <c r="AF128" i="1"/>
  <c r="AK128" i="1"/>
  <c r="X15" i="1"/>
  <c r="AD15" i="1"/>
  <c r="AH15" i="1"/>
  <c r="AM15" i="1"/>
  <c r="AC18" i="1"/>
  <c r="AG18" i="1"/>
  <c r="AL18" i="1"/>
  <c r="AE36" i="1"/>
  <c r="AI36" i="1"/>
  <c r="AN36" i="1"/>
  <c r="AC48" i="1"/>
  <c r="AG48" i="1"/>
  <c r="AL48" i="1"/>
  <c r="AC52" i="1"/>
  <c r="AG52" i="1"/>
  <c r="AL52" i="1"/>
  <c r="Z118" i="1"/>
  <c r="AE118" i="1"/>
  <c r="AI118" i="1"/>
  <c r="AN118" i="1"/>
  <c r="AE121" i="1"/>
  <c r="AI121" i="1"/>
  <c r="AN121" i="1"/>
  <c r="AB135" i="1"/>
  <c r="AF135" i="1"/>
  <c r="AK135" i="1"/>
  <c r="AE18" i="1"/>
  <c r="AI18" i="1"/>
  <c r="AN18" i="1"/>
  <c r="AE48" i="1"/>
  <c r="AI48" i="1"/>
  <c r="AN48" i="1"/>
  <c r="AC89" i="1"/>
  <c r="AG89" i="1"/>
  <c r="AL89" i="1"/>
  <c r="AD125" i="1"/>
  <c r="AH125" i="1"/>
  <c r="AM125" i="1"/>
  <c r="X132" i="1"/>
  <c r="AD132" i="1"/>
  <c r="AH132" i="1"/>
  <c r="AM132" i="1"/>
  <c r="Z7" i="1"/>
  <c r="AE7" i="1"/>
  <c r="AI7" i="1"/>
  <c r="AN7" i="1"/>
  <c r="AA7" i="1"/>
  <c r="AE44" i="1"/>
  <c r="AI44" i="1"/>
  <c r="AN44" i="1"/>
  <c r="AA49" i="1"/>
  <c r="AB49" i="1"/>
  <c r="AF49" i="1"/>
  <c r="AK49" i="1"/>
  <c r="AD64" i="1"/>
  <c r="AH64" i="1"/>
  <c r="AM64" i="1"/>
  <c r="AD89" i="1"/>
  <c r="AH89" i="1"/>
  <c r="AM89" i="1"/>
  <c r="Z132" i="1"/>
  <c r="AE132" i="1"/>
  <c r="AI132" i="1"/>
  <c r="AN132" i="1"/>
  <c r="AD6" i="1"/>
  <c r="AH6" i="1"/>
  <c r="AM6" i="1"/>
  <c r="AE64" i="1"/>
  <c r="AI64" i="1"/>
  <c r="AN64" i="1"/>
  <c r="Y105" i="1"/>
  <c r="AC105" i="1"/>
  <c r="AG105" i="1"/>
  <c r="AL105" i="1"/>
  <c r="Z126" i="1"/>
  <c r="AE126" i="1"/>
  <c r="AI126" i="1"/>
  <c r="AN126" i="1"/>
  <c r="AB20" i="1"/>
  <c r="AF20" i="1"/>
  <c r="AK20" i="1"/>
  <c r="AA19" i="1"/>
  <c r="AB19" i="1"/>
  <c r="AF19" i="1"/>
  <c r="AK19" i="1"/>
  <c r="X27" i="1"/>
  <c r="AD27" i="1"/>
  <c r="AH27" i="1"/>
  <c r="AM27" i="1"/>
  <c r="AC30" i="1"/>
  <c r="AG30" i="1"/>
  <c r="AL30" i="1"/>
  <c r="X69" i="1"/>
  <c r="AD69" i="1"/>
  <c r="AH69" i="1"/>
  <c r="AM69" i="1"/>
  <c r="AD80" i="1"/>
  <c r="AH80" i="1"/>
  <c r="AM80" i="1"/>
  <c r="W88" i="2"/>
  <c r="AB88" i="2"/>
  <c r="AF88" i="2"/>
  <c r="AJ88" i="2"/>
  <c r="AB87" i="2"/>
  <c r="AF87" i="2"/>
  <c r="AJ87" i="2"/>
  <c r="U3" i="2"/>
  <c r="AA3" i="2"/>
  <c r="AE3" i="2"/>
  <c r="AI3" i="2"/>
  <c r="U9" i="2"/>
  <c r="AA9" i="2"/>
  <c r="AE9" i="2"/>
  <c r="AI9" i="2"/>
  <c r="U15" i="2"/>
  <c r="AA15" i="2"/>
  <c r="AE15" i="2"/>
  <c r="AI15" i="2"/>
  <c r="U21" i="2"/>
  <c r="AA21" i="2"/>
  <c r="AE21" i="2"/>
  <c r="AI21" i="2"/>
  <c r="U27" i="2"/>
  <c r="AA27" i="2"/>
  <c r="AE27" i="2"/>
  <c r="AI27" i="2"/>
  <c r="AB40" i="2"/>
  <c r="AF40" i="2"/>
  <c r="AJ40" i="2"/>
  <c r="Z42" i="2"/>
  <c r="AD42" i="2"/>
  <c r="AH42" i="2"/>
  <c r="Z44" i="2"/>
  <c r="AD44" i="2"/>
  <c r="AH44" i="2"/>
  <c r="AB64" i="2"/>
  <c r="AF64" i="2"/>
  <c r="AJ64" i="2"/>
  <c r="Y74" i="2"/>
  <c r="AC74" i="2"/>
  <c r="AG74" i="2"/>
  <c r="U82" i="2"/>
  <c r="AA82" i="2"/>
  <c r="AE82" i="2"/>
  <c r="AI82" i="2"/>
  <c r="AA81" i="2"/>
  <c r="AE81" i="2"/>
  <c r="AI81" i="2"/>
  <c r="W3" i="2"/>
  <c r="AB3" i="2"/>
  <c r="AF3" i="2"/>
  <c r="AJ3" i="2"/>
  <c r="Z46" i="2"/>
  <c r="AD46" i="2"/>
  <c r="AH46" i="2"/>
  <c r="Y48" i="2"/>
  <c r="AC48" i="2"/>
  <c r="AG48" i="2"/>
  <c r="X51" i="2"/>
  <c r="Y51" i="2"/>
  <c r="AC51" i="2"/>
  <c r="AG51" i="2"/>
  <c r="V53" i="2"/>
  <c r="Z53" i="2"/>
  <c r="AD53" i="2"/>
  <c r="AH53" i="2"/>
  <c r="AA78" i="2"/>
  <c r="AE78" i="2"/>
  <c r="AI78" i="2"/>
  <c r="V124" i="2"/>
  <c r="Z124" i="2"/>
  <c r="AD124" i="2"/>
  <c r="AH124" i="2"/>
  <c r="Z123" i="2"/>
  <c r="AD123" i="2"/>
  <c r="AH123" i="2"/>
  <c r="Z81" i="2"/>
  <c r="AD81" i="2"/>
  <c r="AH81" i="2"/>
  <c r="V82" i="2"/>
  <c r="Z82" i="2"/>
  <c r="AD82" i="2"/>
  <c r="AH82" i="2"/>
  <c r="V31" i="2"/>
  <c r="Z31" i="2"/>
  <c r="AD31" i="2"/>
  <c r="AH31" i="2"/>
  <c r="V33" i="2"/>
  <c r="Z33" i="2"/>
  <c r="AD33" i="2"/>
  <c r="AH33" i="2"/>
  <c r="V57" i="2"/>
  <c r="Z57" i="2"/>
  <c r="AD57" i="2"/>
  <c r="AH57" i="2"/>
  <c r="AB98" i="2"/>
  <c r="AF98" i="2"/>
  <c r="AJ98" i="2"/>
  <c r="W99" i="2"/>
  <c r="AB99" i="2"/>
  <c r="AF99" i="2"/>
  <c r="AJ99" i="2"/>
  <c r="Y6" i="2"/>
  <c r="AC6" i="2"/>
  <c r="AG6" i="2"/>
  <c r="Y12" i="2"/>
  <c r="AC12" i="2"/>
  <c r="AG12" i="2"/>
  <c r="Y18" i="2"/>
  <c r="AC18" i="2"/>
  <c r="AG18" i="2"/>
  <c r="Y24" i="2"/>
  <c r="AC24" i="2"/>
  <c r="AG24" i="2"/>
  <c r="Y30" i="2"/>
  <c r="AC30" i="2"/>
  <c r="AG30" i="2"/>
  <c r="U35" i="2"/>
  <c r="AA35" i="2"/>
  <c r="AE35" i="2"/>
  <c r="AI35" i="2"/>
  <c r="AA50" i="2"/>
  <c r="AE50" i="2"/>
  <c r="AI50" i="2"/>
  <c r="W55" i="2"/>
  <c r="AB55" i="2"/>
  <c r="AF55" i="2"/>
  <c r="AJ55" i="2"/>
  <c r="U59" i="2"/>
  <c r="AA59" i="2"/>
  <c r="AE59" i="2"/>
  <c r="AI59" i="2"/>
  <c r="Y68" i="2"/>
  <c r="AC68" i="2"/>
  <c r="AG68" i="2"/>
  <c r="X84" i="2"/>
  <c r="Y83" i="2"/>
  <c r="AC83" i="2"/>
  <c r="AG83" i="2"/>
  <c r="Y94" i="2"/>
  <c r="AC94" i="2"/>
  <c r="AG94" i="2"/>
  <c r="X95" i="2"/>
  <c r="Z6" i="2"/>
  <c r="AD6" i="2"/>
  <c r="AH6" i="2"/>
  <c r="Z12" i="2"/>
  <c r="AD12" i="2"/>
  <c r="AH12" i="2"/>
  <c r="Z18" i="2"/>
  <c r="AD18" i="2"/>
  <c r="AH18" i="2"/>
  <c r="Z24" i="2"/>
  <c r="AD24" i="2"/>
  <c r="AH24" i="2"/>
  <c r="X33" i="2"/>
  <c r="Y33" i="2"/>
  <c r="AC33" i="2"/>
  <c r="AG33" i="2"/>
  <c r="Y54" i="2"/>
  <c r="AC54" i="2"/>
  <c r="AG54" i="2"/>
  <c r="X57" i="2"/>
  <c r="Y57" i="2"/>
  <c r="AC57" i="2"/>
  <c r="AG57" i="2"/>
  <c r="X67" i="2"/>
  <c r="Y67" i="2"/>
  <c r="AC67" i="2"/>
  <c r="AG67" i="2"/>
  <c r="AB52" i="2"/>
  <c r="AF52" i="2"/>
  <c r="AJ52" i="2"/>
  <c r="U65" i="2"/>
  <c r="AA65" i="2"/>
  <c r="AE65" i="2"/>
  <c r="AI65" i="2"/>
  <c r="Y76" i="2"/>
  <c r="AC76" i="2"/>
  <c r="AG76" i="2"/>
  <c r="X77" i="2"/>
  <c r="Y77" i="2"/>
  <c r="AC77" i="2"/>
  <c r="AG77" i="2"/>
  <c r="V65" i="2"/>
  <c r="Z65" i="2"/>
  <c r="AD65" i="2"/>
  <c r="AH65" i="2"/>
  <c r="W67" i="2"/>
  <c r="AB67" i="2"/>
  <c r="AF67" i="2"/>
  <c r="AJ67" i="2"/>
  <c r="AB66" i="2"/>
  <c r="AF66" i="2"/>
  <c r="AJ66" i="2"/>
  <c r="Y4" i="2"/>
  <c r="AC4" i="2"/>
  <c r="AG4" i="2"/>
  <c r="Y10" i="2"/>
  <c r="AC10" i="2"/>
  <c r="AG10" i="2"/>
  <c r="Y16" i="2"/>
  <c r="AC16" i="2"/>
  <c r="AG16" i="2"/>
  <c r="Y22" i="2"/>
  <c r="AC22" i="2"/>
  <c r="AG22" i="2"/>
  <c r="X39" i="2"/>
  <c r="Y39" i="2"/>
  <c r="AC39" i="2"/>
  <c r="AG39" i="2"/>
  <c r="X63" i="2"/>
  <c r="Y63" i="2"/>
  <c r="AC63" i="2"/>
  <c r="AG63" i="2"/>
  <c r="W85" i="2"/>
  <c r="AB85" i="2"/>
  <c r="AF85" i="2"/>
  <c r="AJ85" i="2"/>
  <c r="V104" i="2"/>
  <c r="Z103" i="2"/>
  <c r="AD103" i="2"/>
  <c r="AH103" i="2"/>
  <c r="Z4" i="2"/>
  <c r="AD4" i="2"/>
  <c r="AH4" i="2"/>
  <c r="Y106" i="2"/>
  <c r="AC106" i="2"/>
  <c r="AG106" i="2"/>
  <c r="X107" i="2"/>
  <c r="Y42" i="2"/>
  <c r="AC42" i="2"/>
  <c r="AG42" i="2"/>
  <c r="X45" i="2"/>
  <c r="Y45" i="2"/>
  <c r="AC45" i="2"/>
  <c r="AG45" i="2"/>
  <c r="U85" i="2"/>
  <c r="AA85" i="2"/>
  <c r="AE85" i="2"/>
  <c r="AI85" i="2"/>
  <c r="AA84" i="2"/>
  <c r="AE84" i="2"/>
  <c r="AI84" i="2"/>
  <c r="V92" i="2"/>
  <c r="Z91" i="2"/>
  <c r="AD91" i="2"/>
  <c r="AH91" i="2"/>
  <c r="X104" i="2"/>
  <c r="V116" i="2"/>
  <c r="Z116" i="2"/>
  <c r="AD116" i="2"/>
  <c r="AH116" i="2"/>
  <c r="Z115" i="2"/>
  <c r="AD115" i="2"/>
  <c r="AH115" i="2"/>
  <c r="AB125" i="2"/>
  <c r="AF125" i="2"/>
  <c r="AJ125" i="2"/>
  <c r="W126" i="2"/>
  <c r="AB126" i="2"/>
  <c r="AF126" i="2"/>
  <c r="AJ126" i="2"/>
  <c r="V128" i="2"/>
  <c r="Z128" i="2"/>
  <c r="AD128" i="2"/>
  <c r="AH128" i="2"/>
  <c r="Z127" i="2"/>
  <c r="AD127" i="2"/>
  <c r="AH127" i="2"/>
  <c r="V101" i="2"/>
  <c r="Z100" i="2"/>
  <c r="AD100" i="2"/>
  <c r="AH100" i="2"/>
  <c r="W102" i="2"/>
  <c r="AB102" i="2"/>
  <c r="AF102" i="2"/>
  <c r="AJ102" i="2"/>
  <c r="V71" i="2"/>
  <c r="Z71" i="2"/>
  <c r="AD71" i="2"/>
  <c r="AH71" i="2"/>
  <c r="Z70" i="2"/>
  <c r="AD70" i="2"/>
  <c r="AH70" i="2"/>
  <c r="W81" i="2"/>
  <c r="V98" i="2"/>
  <c r="Z97" i="2"/>
  <c r="AD97" i="2"/>
  <c r="AH97" i="2"/>
  <c r="Y101" i="2"/>
  <c r="AC101" i="2"/>
  <c r="AG101" i="2"/>
  <c r="V134" i="2"/>
  <c r="Z134" i="2"/>
  <c r="AD134" i="2"/>
  <c r="AH134" i="2"/>
  <c r="Z133" i="2"/>
  <c r="AD133" i="2"/>
  <c r="AH133" i="2"/>
  <c r="V77" i="2"/>
  <c r="Z77" i="2"/>
  <c r="AD77" i="2"/>
  <c r="AH77" i="2"/>
  <c r="Z76" i="2"/>
  <c r="AD76" i="2"/>
  <c r="AH76" i="2"/>
  <c r="AB131" i="2"/>
  <c r="AF131" i="2"/>
  <c r="AJ131" i="2"/>
  <c r="W132" i="2"/>
  <c r="AB132" i="2"/>
  <c r="AF132" i="2"/>
  <c r="AJ132" i="2"/>
  <c r="Y80" i="2"/>
  <c r="AC80" i="2"/>
  <c r="AG80" i="2"/>
  <c r="V95" i="2"/>
  <c r="Z94" i="2"/>
  <c r="AD94" i="2"/>
  <c r="AH94" i="2"/>
  <c r="W95" i="2"/>
  <c r="Y98" i="2"/>
  <c r="AC98" i="2"/>
  <c r="AG98" i="2"/>
  <c r="V112" i="2"/>
  <c r="Z112" i="2"/>
  <c r="AD112" i="2"/>
  <c r="AH112" i="2"/>
  <c r="W114" i="2"/>
  <c r="AB114" i="2"/>
  <c r="AF114" i="2"/>
  <c r="AJ114" i="2"/>
  <c r="V110" i="2"/>
  <c r="Z110" i="2"/>
  <c r="AD110" i="2"/>
  <c r="AH110" i="2"/>
  <c r="Z109" i="2"/>
  <c r="AD109" i="2"/>
  <c r="AH109" i="2"/>
  <c r="Y113" i="2"/>
  <c r="AC113" i="2"/>
  <c r="AG113" i="2"/>
  <c r="AB119" i="2"/>
  <c r="AF119" i="2"/>
  <c r="AJ119" i="2"/>
  <c r="W120" i="2"/>
  <c r="AB120" i="2"/>
  <c r="AF120" i="2"/>
  <c r="AJ120" i="2"/>
  <c r="V122" i="2"/>
  <c r="Z122" i="2"/>
  <c r="AD122" i="2"/>
  <c r="AH122" i="2"/>
  <c r="Z121" i="2"/>
  <c r="AD121" i="2"/>
  <c r="AH121" i="2"/>
  <c r="W90" i="2"/>
  <c r="AB90" i="2"/>
  <c r="AF90" i="2"/>
  <c r="AJ90" i="2"/>
  <c r="Y92" i="2"/>
  <c r="AC92" i="2"/>
  <c r="AG92" i="2"/>
  <c r="V107" i="2"/>
  <c r="Z106" i="2"/>
  <c r="AD106" i="2"/>
  <c r="AH106" i="2"/>
  <c r="W108" i="2"/>
  <c r="AB108" i="2"/>
  <c r="AF108" i="2"/>
  <c r="AJ108" i="2"/>
  <c r="X120" i="2"/>
  <c r="Y120" i="2"/>
  <c r="AC120" i="2"/>
  <c r="AG120" i="2"/>
  <c r="Y119" i="2"/>
  <c r="AC119" i="2"/>
  <c r="AG119" i="2"/>
  <c r="U118" i="2"/>
  <c r="AA118" i="2"/>
  <c r="AE118" i="2"/>
  <c r="AI118" i="2"/>
  <c r="U124" i="2"/>
  <c r="AA124" i="2"/>
  <c r="AE124" i="2"/>
  <c r="AI124" i="2"/>
  <c r="U130" i="2"/>
  <c r="AA130" i="2"/>
  <c r="AE130" i="2"/>
  <c r="AI130" i="2"/>
  <c r="U136" i="2"/>
  <c r="AA136" i="2"/>
  <c r="AE136" i="2"/>
  <c r="AI136" i="2"/>
  <c r="W118" i="2"/>
  <c r="AB118" i="2"/>
  <c r="AF118" i="2"/>
  <c r="AJ118" i="2"/>
  <c r="W124" i="2"/>
  <c r="AB124" i="2"/>
  <c r="AF124" i="2"/>
  <c r="AJ124" i="2"/>
  <c r="W130" i="2"/>
  <c r="AB130" i="2"/>
  <c r="AF130" i="2"/>
  <c r="AJ130" i="2"/>
  <c r="W136" i="2"/>
  <c r="AB136" i="2"/>
  <c r="AF136" i="2"/>
  <c r="AJ136" i="2"/>
  <c r="Y125" i="2"/>
  <c r="AC125" i="2"/>
  <c r="AG125" i="2"/>
  <c r="Y131" i="2"/>
  <c r="AC131" i="2"/>
  <c r="AG131" i="2"/>
  <c r="Y137" i="2"/>
  <c r="AC137" i="2"/>
  <c r="AG137" i="2"/>
  <c r="W138" i="2"/>
  <c r="AB138" i="2"/>
  <c r="AF138" i="2"/>
  <c r="AJ138" i="2"/>
  <c r="AA134" i="1"/>
  <c r="AB134" i="1"/>
  <c r="AF134" i="1"/>
  <c r="AK134" i="1"/>
  <c r="AB72" i="1"/>
  <c r="AF72" i="1"/>
  <c r="AK72" i="1"/>
  <c r="AB117" i="1"/>
  <c r="AF117" i="1"/>
  <c r="AK117" i="1"/>
  <c r="Y132" i="1"/>
  <c r="AC132" i="1"/>
  <c r="AG132" i="1"/>
  <c r="AL132" i="1"/>
  <c r="AB8" i="1"/>
  <c r="AF8" i="1"/>
  <c r="AK8" i="1"/>
  <c r="AA35" i="1"/>
  <c r="AB35" i="1"/>
  <c r="AF35" i="1"/>
  <c r="AK35" i="1"/>
  <c r="Y25" i="1"/>
  <c r="AC25" i="1"/>
  <c r="AG25" i="1"/>
  <c r="AL25" i="1"/>
  <c r="X33" i="1"/>
  <c r="AD33" i="1"/>
  <c r="AH33" i="1"/>
  <c r="AM33" i="1"/>
  <c r="Y37" i="1"/>
  <c r="AC37" i="1"/>
  <c r="AG37" i="1"/>
  <c r="AL37" i="1"/>
  <c r="AA39" i="1"/>
  <c r="AB39" i="1"/>
  <c r="AF39" i="1"/>
  <c r="AK39" i="1"/>
  <c r="AB60" i="1"/>
  <c r="AF60" i="1"/>
  <c r="AK60" i="1"/>
  <c r="X67" i="1"/>
  <c r="AD67" i="1"/>
  <c r="AH67" i="1"/>
  <c r="AM67" i="1"/>
  <c r="AB74" i="1"/>
  <c r="AF74" i="1"/>
  <c r="AK74" i="1"/>
  <c r="Z84" i="1"/>
  <c r="AE84" i="1"/>
  <c r="AI84" i="1"/>
  <c r="AN84" i="1"/>
  <c r="AD117" i="1"/>
  <c r="AH117" i="1"/>
  <c r="AM117" i="1"/>
  <c r="Y122" i="1"/>
  <c r="AC122" i="1"/>
  <c r="AG122" i="1"/>
  <c r="AL122" i="1"/>
  <c r="Z124" i="1"/>
  <c r="AE124" i="1"/>
  <c r="AI124" i="1"/>
  <c r="AN124" i="1"/>
  <c r="Y7" i="1"/>
  <c r="AC7" i="1"/>
  <c r="AG7" i="1"/>
  <c r="AL7" i="1"/>
  <c r="Z23" i="1"/>
  <c r="AE23" i="1"/>
  <c r="AI23" i="1"/>
  <c r="AN23" i="1"/>
  <c r="Y33" i="1"/>
  <c r="AC33" i="1"/>
  <c r="AG33" i="1"/>
  <c r="AL33" i="1"/>
  <c r="AC60" i="1"/>
  <c r="AG60" i="1"/>
  <c r="AL60" i="1"/>
  <c r="AA65" i="1"/>
  <c r="AB65" i="1"/>
  <c r="AF65" i="1"/>
  <c r="AK65" i="1"/>
  <c r="Y67" i="1"/>
  <c r="AC67" i="1"/>
  <c r="AG67" i="1"/>
  <c r="AL67" i="1"/>
  <c r="AC76" i="1"/>
  <c r="AG76" i="1"/>
  <c r="AL76" i="1"/>
  <c r="AC113" i="1"/>
  <c r="AG113" i="1"/>
  <c r="AL113" i="1"/>
  <c r="AA122" i="1"/>
  <c r="AB122" i="1"/>
  <c r="AF122" i="1"/>
  <c r="AK122" i="1"/>
  <c r="Y126" i="1"/>
  <c r="AC126" i="1"/>
  <c r="AG126" i="1"/>
  <c r="AL126" i="1"/>
  <c r="Y128" i="1"/>
  <c r="AC128" i="1"/>
  <c r="AG128" i="1"/>
  <c r="AL128" i="1"/>
  <c r="AB137" i="1"/>
  <c r="AF137" i="1"/>
  <c r="AK137" i="1"/>
  <c r="AA25" i="1"/>
  <c r="AB25" i="1"/>
  <c r="AF25" i="1"/>
  <c r="AK25" i="1"/>
  <c r="AD58" i="1"/>
  <c r="AH58" i="1"/>
  <c r="AM58" i="1"/>
  <c r="AE60" i="1"/>
  <c r="AI60" i="1"/>
  <c r="AN60" i="1"/>
  <c r="AD76" i="1"/>
  <c r="AH76" i="1"/>
  <c r="AM76" i="1"/>
  <c r="AD78" i="1"/>
  <c r="AH78" i="1"/>
  <c r="AM78" i="1"/>
  <c r="Z90" i="1"/>
  <c r="AE90" i="1"/>
  <c r="AI90" i="1"/>
  <c r="AN90" i="1"/>
  <c r="AD113" i="1"/>
  <c r="AH113" i="1"/>
  <c r="AM113" i="1"/>
  <c r="AC12" i="1"/>
  <c r="AG12" i="1"/>
  <c r="AL12" i="1"/>
  <c r="X63" i="1"/>
  <c r="AD63" i="1"/>
  <c r="AH63" i="1"/>
  <c r="AM63" i="1"/>
  <c r="AA67" i="1"/>
  <c r="AB67" i="1"/>
  <c r="AF67" i="1"/>
  <c r="AK67" i="1"/>
  <c r="AA116" i="1"/>
  <c r="AB116" i="1"/>
  <c r="AF116" i="1"/>
  <c r="AK116" i="1"/>
  <c r="Z120" i="1"/>
  <c r="AE120" i="1"/>
  <c r="AI120" i="1"/>
  <c r="AN120" i="1"/>
  <c r="AD137" i="1"/>
  <c r="AH137" i="1"/>
  <c r="AM137" i="1"/>
  <c r="X45" i="1"/>
  <c r="AD45" i="1"/>
  <c r="AH45" i="1"/>
  <c r="AM45" i="1"/>
  <c r="X51" i="1"/>
  <c r="AD51" i="1"/>
  <c r="AH51" i="1"/>
  <c r="AM51" i="1"/>
  <c r="AC95" i="1"/>
  <c r="AG95" i="1"/>
  <c r="AL95" i="1"/>
  <c r="AE106" i="1"/>
  <c r="AI106" i="1"/>
  <c r="AN106" i="1"/>
  <c r="Z29" i="1"/>
  <c r="AE29" i="1"/>
  <c r="AI29" i="1"/>
  <c r="AN29" i="1"/>
  <c r="AD48" i="1"/>
  <c r="AH48" i="1"/>
  <c r="AM48" i="1"/>
  <c r="Y51" i="1"/>
  <c r="AC51" i="1"/>
  <c r="AG51" i="1"/>
  <c r="AL51" i="1"/>
  <c r="Z73" i="1"/>
  <c r="AE73" i="1"/>
  <c r="AI73" i="1"/>
  <c r="AN73" i="1"/>
  <c r="AC109" i="1"/>
  <c r="AG109" i="1"/>
  <c r="AL109" i="1"/>
  <c r="AB26" i="1"/>
  <c r="AF26" i="1"/>
  <c r="AK26" i="1"/>
  <c r="Z41" i="1"/>
  <c r="AE41" i="1"/>
  <c r="AI41" i="1"/>
  <c r="AN41" i="1"/>
  <c r="AA92" i="1"/>
  <c r="AA93" i="1"/>
  <c r="AB93" i="1"/>
  <c r="AF93" i="1"/>
  <c r="AK93" i="1"/>
  <c r="AB125" i="1"/>
  <c r="AF125" i="1"/>
  <c r="AK125" i="1"/>
  <c r="Z136" i="1"/>
  <c r="AE136" i="1"/>
  <c r="AI136" i="1"/>
  <c r="AN136" i="1"/>
  <c r="Z138" i="1"/>
  <c r="AE138" i="1"/>
  <c r="AI138" i="1"/>
  <c r="AN138" i="1"/>
  <c r="Z11" i="1"/>
  <c r="AE11" i="1"/>
  <c r="AI11" i="1"/>
  <c r="AN11" i="1"/>
  <c r="AE34" i="1"/>
  <c r="AI34" i="1"/>
  <c r="AN34" i="1"/>
  <c r="AB89" i="1"/>
  <c r="AF89" i="1"/>
  <c r="AK89" i="1"/>
  <c r="AC92" i="1"/>
  <c r="AG92" i="1"/>
  <c r="AL92" i="1"/>
  <c r="AA110" i="1"/>
  <c r="AB110" i="1"/>
  <c r="AF110" i="1"/>
  <c r="AK110" i="1"/>
  <c r="AB119" i="1"/>
  <c r="AF119" i="1"/>
  <c r="AK119" i="1"/>
  <c r="AA11" i="1"/>
  <c r="AB11" i="1"/>
  <c r="AF11" i="1"/>
  <c r="AK11" i="1"/>
  <c r="AE38" i="1"/>
  <c r="AI38" i="1"/>
  <c r="AN38" i="1"/>
  <c r="Y17" i="1"/>
  <c r="AC17" i="1"/>
  <c r="AG17" i="1"/>
  <c r="AL17" i="1"/>
  <c r="AC16" i="1"/>
  <c r="AG16" i="1"/>
  <c r="AL16" i="1"/>
  <c r="AD24" i="1"/>
  <c r="AH24" i="1"/>
  <c r="AM24" i="1"/>
  <c r="X25" i="1"/>
  <c r="AD25" i="1"/>
  <c r="AH25" i="1"/>
  <c r="AM25" i="1"/>
  <c r="AD46" i="1"/>
  <c r="AH46" i="1"/>
  <c r="AM46" i="1"/>
  <c r="AD18" i="1"/>
  <c r="AH18" i="1"/>
  <c r="AM18" i="1"/>
  <c r="Y23" i="1"/>
  <c r="AC23" i="1"/>
  <c r="AG23" i="1"/>
  <c r="AL23" i="1"/>
  <c r="AC22" i="1"/>
  <c r="AG22" i="1"/>
  <c r="AL22" i="1"/>
  <c r="Y45" i="1"/>
  <c r="AC45" i="1"/>
  <c r="AG45" i="1"/>
  <c r="AL45" i="1"/>
  <c r="AC44" i="1"/>
  <c r="AG44" i="1"/>
  <c r="AL44" i="1"/>
  <c r="X3" i="1"/>
  <c r="AD3" i="1"/>
  <c r="AH3" i="1"/>
  <c r="AM3" i="1"/>
  <c r="AD12" i="1"/>
  <c r="AH12" i="1"/>
  <c r="AM12" i="1"/>
  <c r="AD10" i="1"/>
  <c r="AH10" i="1"/>
  <c r="AM10" i="1"/>
  <c r="AE2" i="1"/>
  <c r="AI2" i="1"/>
  <c r="AN2" i="1"/>
  <c r="Z3" i="1"/>
  <c r="AE3" i="1"/>
  <c r="AI3" i="1"/>
  <c r="AN3" i="1"/>
  <c r="AE20" i="1"/>
  <c r="AI20" i="1"/>
  <c r="AN20" i="1"/>
  <c r="Z21" i="1"/>
  <c r="AE21" i="1"/>
  <c r="AI21" i="1"/>
  <c r="AN21" i="1"/>
  <c r="Y29" i="1"/>
  <c r="AC29" i="1"/>
  <c r="AG29" i="1"/>
  <c r="AL29" i="1"/>
  <c r="AC28" i="1"/>
  <c r="AG28" i="1"/>
  <c r="AL28" i="1"/>
  <c r="Z33" i="1"/>
  <c r="AE33" i="1"/>
  <c r="AI33" i="1"/>
  <c r="AN33" i="1"/>
  <c r="AE32" i="1"/>
  <c r="AI32" i="1"/>
  <c r="AN32" i="1"/>
  <c r="AA37" i="1"/>
  <c r="AB37" i="1"/>
  <c r="AF37" i="1"/>
  <c r="AK37" i="1"/>
  <c r="AB36" i="1"/>
  <c r="AF36" i="1"/>
  <c r="AK36" i="1"/>
  <c r="AD72" i="1"/>
  <c r="AH72" i="1"/>
  <c r="AM72" i="1"/>
  <c r="X73" i="1"/>
  <c r="AD73" i="1"/>
  <c r="AH73" i="1"/>
  <c r="AM73" i="1"/>
  <c r="Y112" i="1"/>
  <c r="AC112" i="1"/>
  <c r="AG112" i="1"/>
  <c r="AL112" i="1"/>
  <c r="AC111" i="1"/>
  <c r="AG111" i="1"/>
  <c r="AL111" i="1"/>
  <c r="AC40" i="1"/>
  <c r="AG40" i="1"/>
  <c r="AL40" i="1"/>
  <c r="Y41" i="1"/>
  <c r="AC41" i="1"/>
  <c r="AG41" i="1"/>
  <c r="AL41" i="1"/>
  <c r="AC54" i="1"/>
  <c r="AG54" i="1"/>
  <c r="AL54" i="1"/>
  <c r="Y55" i="1"/>
  <c r="AC55" i="1"/>
  <c r="AG55" i="1"/>
  <c r="AL55" i="1"/>
  <c r="Y5" i="1"/>
  <c r="AC5" i="1"/>
  <c r="AG5" i="1"/>
  <c r="AL5" i="1"/>
  <c r="AC4" i="1"/>
  <c r="AG4" i="1"/>
  <c r="AL4" i="1"/>
  <c r="Z5" i="1"/>
  <c r="AE5" i="1"/>
  <c r="AI5" i="1"/>
  <c r="AN5" i="1"/>
  <c r="AE8" i="1"/>
  <c r="AI8" i="1"/>
  <c r="AN8" i="1"/>
  <c r="Z9" i="1"/>
  <c r="AE9" i="1"/>
  <c r="AI9" i="1"/>
  <c r="AN9" i="1"/>
  <c r="AA5" i="1"/>
  <c r="AB5" i="1"/>
  <c r="AF5" i="1"/>
  <c r="AK5" i="1"/>
  <c r="AE14" i="1"/>
  <c r="AI14" i="1"/>
  <c r="AN14" i="1"/>
  <c r="Z15" i="1"/>
  <c r="AE15" i="1"/>
  <c r="AI15" i="1"/>
  <c r="AN15" i="1"/>
  <c r="AE26" i="1"/>
  <c r="AI26" i="1"/>
  <c r="AN26" i="1"/>
  <c r="Z27" i="1"/>
  <c r="AE27" i="1"/>
  <c r="AI27" i="1"/>
  <c r="AN27" i="1"/>
  <c r="AA63" i="1"/>
  <c r="AB63" i="1"/>
  <c r="AF63" i="1"/>
  <c r="AK63" i="1"/>
  <c r="AB62" i="1"/>
  <c r="AF62" i="1"/>
  <c r="AK62" i="1"/>
  <c r="AE80" i="1"/>
  <c r="AI80" i="1"/>
  <c r="AN80" i="1"/>
  <c r="Z81" i="1"/>
  <c r="AB92" i="1"/>
  <c r="AF92" i="1"/>
  <c r="AK92" i="1"/>
  <c r="AE50" i="1"/>
  <c r="AI50" i="1"/>
  <c r="AN50" i="1"/>
  <c r="Z51" i="1"/>
  <c r="AE51" i="1"/>
  <c r="AI51" i="1"/>
  <c r="AN51" i="1"/>
  <c r="Z53" i="1"/>
  <c r="AE53" i="1"/>
  <c r="AI53" i="1"/>
  <c r="AN53" i="1"/>
  <c r="AB14" i="1"/>
  <c r="AF14" i="1"/>
  <c r="AK14" i="1"/>
  <c r="AB2" i="1"/>
  <c r="Y11" i="1"/>
  <c r="AC11" i="1"/>
  <c r="AG11" i="1"/>
  <c r="AL11" i="1"/>
  <c r="AC10" i="1"/>
  <c r="AG10" i="1"/>
  <c r="AL10" i="1"/>
  <c r="AA17" i="1"/>
  <c r="AB17" i="1"/>
  <c r="AF17" i="1"/>
  <c r="AK17" i="1"/>
  <c r="Z104" i="1"/>
  <c r="AE103" i="1"/>
  <c r="AI103" i="1"/>
  <c r="AN103" i="1"/>
  <c r="Y39" i="1"/>
  <c r="AC39" i="1"/>
  <c r="AG39" i="1"/>
  <c r="AL39" i="1"/>
  <c r="AC46" i="1"/>
  <c r="AG46" i="1"/>
  <c r="AL46" i="1"/>
  <c r="AB70" i="1"/>
  <c r="AF70" i="1"/>
  <c r="AK70" i="1"/>
  <c r="AA71" i="1"/>
  <c r="AB71" i="1"/>
  <c r="AF71" i="1"/>
  <c r="AK71" i="1"/>
  <c r="Z92" i="1"/>
  <c r="Z110" i="1"/>
  <c r="AE110" i="1"/>
  <c r="AI110" i="1"/>
  <c r="AN110" i="1"/>
  <c r="AE109" i="1"/>
  <c r="AI109" i="1"/>
  <c r="AN109" i="1"/>
  <c r="X112" i="1"/>
  <c r="AD112" i="1"/>
  <c r="AH112" i="1"/>
  <c r="AM112" i="1"/>
  <c r="AD111" i="1"/>
  <c r="AH111" i="1"/>
  <c r="AM111" i="1"/>
  <c r="AA29" i="1"/>
  <c r="AB29" i="1"/>
  <c r="AF29" i="1"/>
  <c r="AK29" i="1"/>
  <c r="AE46" i="1"/>
  <c r="AI46" i="1"/>
  <c r="AN46" i="1"/>
  <c r="AA53" i="1"/>
  <c r="AB53" i="1"/>
  <c r="AF53" i="1"/>
  <c r="AK53" i="1"/>
  <c r="Y65" i="1"/>
  <c r="AC65" i="1"/>
  <c r="AG65" i="1"/>
  <c r="AL65" i="1"/>
  <c r="Y69" i="1"/>
  <c r="AC69" i="1"/>
  <c r="AG69" i="1"/>
  <c r="AL69" i="1"/>
  <c r="AC68" i="1"/>
  <c r="AG68" i="1"/>
  <c r="AL68" i="1"/>
  <c r="AA81" i="1"/>
  <c r="AB80" i="1"/>
  <c r="AF80" i="1"/>
  <c r="AK80" i="1"/>
  <c r="AB103" i="1"/>
  <c r="AF103" i="1"/>
  <c r="AK103" i="1"/>
  <c r="AA104" i="1"/>
  <c r="Y59" i="1"/>
  <c r="AC59" i="1"/>
  <c r="AG59" i="1"/>
  <c r="AL59" i="1"/>
  <c r="AE68" i="1"/>
  <c r="AI68" i="1"/>
  <c r="AN68" i="1"/>
  <c r="Z69" i="1"/>
  <c r="AE69" i="1"/>
  <c r="AI69" i="1"/>
  <c r="AN69" i="1"/>
  <c r="AD97" i="1"/>
  <c r="AH97" i="1"/>
  <c r="AM97" i="1"/>
  <c r="X98" i="1"/>
  <c r="AG2" i="1"/>
  <c r="AL2" i="1"/>
  <c r="AC8" i="1"/>
  <c r="AG8" i="1"/>
  <c r="AL8" i="1"/>
  <c r="AC14" i="1"/>
  <c r="AG14" i="1"/>
  <c r="AL14" i="1"/>
  <c r="AC20" i="1"/>
  <c r="AG20" i="1"/>
  <c r="AL20" i="1"/>
  <c r="AC26" i="1"/>
  <c r="AG26" i="1"/>
  <c r="AL26" i="1"/>
  <c r="Y35" i="1"/>
  <c r="AC35" i="1"/>
  <c r="AG35" i="1"/>
  <c r="AL35" i="1"/>
  <c r="AA41" i="1"/>
  <c r="AB41" i="1"/>
  <c r="AF41" i="1"/>
  <c r="AK41" i="1"/>
  <c r="AD52" i="1"/>
  <c r="AH52" i="1"/>
  <c r="AM52" i="1"/>
  <c r="AE56" i="1"/>
  <c r="AI56" i="1"/>
  <c r="AN56" i="1"/>
  <c r="Z57" i="1"/>
  <c r="AE57" i="1"/>
  <c r="AI57" i="1"/>
  <c r="AN57" i="1"/>
  <c r="Y57" i="1"/>
  <c r="AC57" i="1"/>
  <c r="AG57" i="1"/>
  <c r="AL57" i="1"/>
  <c r="X61" i="1"/>
  <c r="AD61" i="1"/>
  <c r="AH61" i="1"/>
  <c r="AM61" i="1"/>
  <c r="AA114" i="1"/>
  <c r="AB114" i="1"/>
  <c r="AF114" i="1"/>
  <c r="AK114" i="1"/>
  <c r="AB113" i="1"/>
  <c r="AF113" i="1"/>
  <c r="AK113" i="1"/>
  <c r="Z116" i="1"/>
  <c r="AE116" i="1"/>
  <c r="AI116" i="1"/>
  <c r="AN116" i="1"/>
  <c r="AE115" i="1"/>
  <c r="AI115" i="1"/>
  <c r="AN115" i="1"/>
  <c r="AD40" i="1"/>
  <c r="AH40" i="1"/>
  <c r="AM40" i="1"/>
  <c r="X43" i="1"/>
  <c r="AD43" i="1"/>
  <c r="AH43" i="1"/>
  <c r="AM43" i="1"/>
  <c r="AA59" i="1"/>
  <c r="AB59" i="1"/>
  <c r="AF59" i="1"/>
  <c r="AK59" i="1"/>
  <c r="AB68" i="1"/>
  <c r="AF68" i="1"/>
  <c r="AK68" i="1"/>
  <c r="Z98" i="1"/>
  <c r="AE97" i="1"/>
  <c r="AI97" i="1"/>
  <c r="AN97" i="1"/>
  <c r="AD106" i="1"/>
  <c r="AH106" i="1"/>
  <c r="AM106" i="1"/>
  <c r="X107" i="1"/>
  <c r="Y63" i="1"/>
  <c r="AC63" i="1"/>
  <c r="AG63" i="1"/>
  <c r="AL63" i="1"/>
  <c r="AC62" i="1"/>
  <c r="AG62" i="1"/>
  <c r="AL62" i="1"/>
  <c r="Y71" i="1"/>
  <c r="AC71" i="1"/>
  <c r="AG71" i="1"/>
  <c r="AL71" i="1"/>
  <c r="Y79" i="1"/>
  <c r="AC79" i="1"/>
  <c r="AG79" i="1"/>
  <c r="AL79" i="1"/>
  <c r="AC78" i="1"/>
  <c r="AG78" i="1"/>
  <c r="AL78" i="1"/>
  <c r="X92" i="1"/>
  <c r="AD91" i="1"/>
  <c r="AH91" i="1"/>
  <c r="AM91" i="1"/>
  <c r="AB97" i="1"/>
  <c r="AF97" i="1"/>
  <c r="AK97" i="1"/>
  <c r="AA98" i="1"/>
  <c r="X31" i="1"/>
  <c r="AD31" i="1"/>
  <c r="AH31" i="1"/>
  <c r="AM31" i="1"/>
  <c r="AE62" i="1"/>
  <c r="AI62" i="1"/>
  <c r="AN62" i="1"/>
  <c r="Z63" i="1"/>
  <c r="AE63" i="1"/>
  <c r="AI63" i="1"/>
  <c r="AN63" i="1"/>
  <c r="X130" i="1"/>
  <c r="AD130" i="1"/>
  <c r="AH130" i="1"/>
  <c r="AM130" i="1"/>
  <c r="AD129" i="1"/>
  <c r="AH129" i="1"/>
  <c r="AM129" i="1"/>
  <c r="AD81" i="1"/>
  <c r="AH81" i="1"/>
  <c r="AM81" i="1"/>
  <c r="X82" i="1"/>
  <c r="AD82" i="1"/>
  <c r="AH82" i="1"/>
  <c r="AM82" i="1"/>
  <c r="Y130" i="1"/>
  <c r="AC130" i="1"/>
  <c r="AG130" i="1"/>
  <c r="AL130" i="1"/>
  <c r="AC129" i="1"/>
  <c r="AG129" i="1"/>
  <c r="AL129" i="1"/>
  <c r="Z134" i="1"/>
  <c r="AE134" i="1"/>
  <c r="AI134" i="1"/>
  <c r="AN134" i="1"/>
  <c r="AE133" i="1"/>
  <c r="AI133" i="1"/>
  <c r="AN133" i="1"/>
  <c r="X71" i="1"/>
  <c r="AD71" i="1"/>
  <c r="AH71" i="1"/>
  <c r="AM71" i="1"/>
  <c r="AD70" i="1"/>
  <c r="AH70" i="1"/>
  <c r="AM70" i="1"/>
  <c r="Z101" i="1"/>
  <c r="AE100" i="1"/>
  <c r="AI100" i="1"/>
  <c r="AN100" i="1"/>
  <c r="Z77" i="1"/>
  <c r="AE77" i="1"/>
  <c r="AI77" i="1"/>
  <c r="AN77" i="1"/>
  <c r="AD94" i="1"/>
  <c r="AH94" i="1"/>
  <c r="AM94" i="1"/>
  <c r="X95" i="1"/>
  <c r="AB100" i="1"/>
  <c r="AF100" i="1"/>
  <c r="AK100" i="1"/>
  <c r="AA101" i="1"/>
  <c r="AB44" i="1"/>
  <c r="AF44" i="1"/>
  <c r="AK44" i="1"/>
  <c r="AA47" i="1"/>
  <c r="AB47" i="1"/>
  <c r="AF47" i="1"/>
  <c r="AK47" i="1"/>
  <c r="AC74" i="1"/>
  <c r="AG74" i="1"/>
  <c r="AL74" i="1"/>
  <c r="AE78" i="1"/>
  <c r="AI78" i="1"/>
  <c r="AN78" i="1"/>
  <c r="AA84" i="1"/>
  <c r="AB83" i="1"/>
  <c r="AF83" i="1"/>
  <c r="AK83" i="1"/>
  <c r="Z87" i="1"/>
  <c r="AD100" i="1"/>
  <c r="AH100" i="1"/>
  <c r="AM100" i="1"/>
  <c r="X101" i="1"/>
  <c r="AD109" i="1"/>
  <c r="AH109" i="1"/>
  <c r="AM109" i="1"/>
  <c r="X110" i="1"/>
  <c r="AD110" i="1"/>
  <c r="AH110" i="1"/>
  <c r="AM110" i="1"/>
  <c r="Y118" i="1"/>
  <c r="AC118" i="1"/>
  <c r="AG118" i="1"/>
  <c r="AL118" i="1"/>
  <c r="AC117" i="1"/>
  <c r="AG117" i="1"/>
  <c r="AL117" i="1"/>
  <c r="Y85" i="1"/>
  <c r="AC85" i="1"/>
  <c r="AG85" i="1"/>
  <c r="AL85" i="1"/>
  <c r="AC84" i="1"/>
  <c r="AG84" i="1"/>
  <c r="AL84" i="1"/>
  <c r="AB87" i="1"/>
  <c r="AF87" i="1"/>
  <c r="AK87" i="1"/>
  <c r="AD127" i="1"/>
  <c r="AH127" i="1"/>
  <c r="AM127" i="1"/>
  <c r="X128" i="1"/>
  <c r="AD128" i="1"/>
  <c r="AH128" i="1"/>
  <c r="AM128" i="1"/>
  <c r="AD135" i="1"/>
  <c r="AH135" i="1"/>
  <c r="AM135" i="1"/>
  <c r="AD84" i="1"/>
  <c r="AH84" i="1"/>
  <c r="AM84" i="1"/>
  <c r="Y124" i="1"/>
  <c r="AC124" i="1"/>
  <c r="AG124" i="1"/>
  <c r="AL124" i="1"/>
  <c r="AC123" i="1"/>
  <c r="AG123" i="1"/>
  <c r="AL123" i="1"/>
  <c r="AB131" i="1"/>
  <c r="AF131" i="1"/>
  <c r="AK131" i="1"/>
  <c r="AD103" i="1"/>
  <c r="AH103" i="1"/>
  <c r="AM103" i="1"/>
  <c r="X104" i="1"/>
  <c r="Z108" i="1"/>
  <c r="AE108" i="1"/>
  <c r="AI108" i="1"/>
  <c r="AN108" i="1"/>
  <c r="Z75" i="1"/>
  <c r="AE75" i="1"/>
  <c r="AI75" i="1"/>
  <c r="AN75" i="1"/>
  <c r="AE94" i="1"/>
  <c r="AI94" i="1"/>
  <c r="AN94" i="1"/>
  <c r="AD115" i="1"/>
  <c r="AH115" i="1"/>
  <c r="AM115" i="1"/>
  <c r="X116" i="1"/>
  <c r="AD116" i="1"/>
  <c r="AH116" i="1"/>
  <c r="AM116" i="1"/>
  <c r="AD133" i="1"/>
  <c r="AH133" i="1"/>
  <c r="AM133" i="1"/>
  <c r="X134" i="1"/>
  <c r="AD134" i="1"/>
  <c r="AH134" i="1"/>
  <c r="AM134" i="1"/>
  <c r="AD121" i="1"/>
  <c r="AH121" i="1"/>
  <c r="AM121" i="1"/>
  <c r="X122" i="1"/>
  <c r="AD122" i="1"/>
  <c r="AH122" i="1"/>
  <c r="AM122" i="1"/>
  <c r="Z96" i="1"/>
  <c r="AE96" i="1"/>
  <c r="AI96" i="1"/>
  <c r="AN96" i="1"/>
  <c r="AC135" i="1"/>
  <c r="AG135" i="1"/>
  <c r="AL135" i="1"/>
  <c r="AC91" i="1"/>
  <c r="AG91" i="1"/>
  <c r="AL91" i="1"/>
  <c r="AC94" i="1"/>
  <c r="AG94" i="1"/>
  <c r="AL94" i="1"/>
  <c r="AC97" i="1"/>
  <c r="AG97" i="1"/>
  <c r="AL97" i="1"/>
  <c r="AC100" i="1"/>
  <c r="AG100" i="1"/>
  <c r="AL100" i="1"/>
  <c r="AC103" i="1"/>
  <c r="AG103" i="1"/>
  <c r="AL103" i="1"/>
  <c r="AC106" i="1"/>
  <c r="AG106" i="1"/>
  <c r="AL106" i="1"/>
  <c r="AC87" i="1"/>
  <c r="AG87" i="1"/>
  <c r="AL87" i="1"/>
  <c r="AK2" i="1"/>
  <c r="AB7" i="1"/>
  <c r="AF7" i="1"/>
  <c r="AK7" i="1"/>
  <c r="AC81" i="1"/>
  <c r="AG81" i="1"/>
  <c r="AL81" i="1"/>
  <c r="AD87" i="1"/>
  <c r="AH87" i="1"/>
  <c r="AM87" i="1"/>
  <c r="Z85" i="1"/>
  <c r="AE85" i="1"/>
  <c r="AI85" i="1"/>
  <c r="AN85" i="1"/>
  <c r="AB107" i="1"/>
  <c r="AF107" i="1"/>
  <c r="AK107" i="1"/>
  <c r="AB95" i="1"/>
  <c r="AF95" i="1"/>
  <c r="AK95" i="1"/>
  <c r="W105" i="2"/>
  <c r="AB105" i="2"/>
  <c r="AF105" i="2"/>
  <c r="AJ105" i="2"/>
  <c r="Z92" i="2"/>
  <c r="AD92" i="2"/>
  <c r="AH92" i="2"/>
  <c r="V93" i="2"/>
  <c r="Z93" i="2"/>
  <c r="AD93" i="2"/>
  <c r="AH93" i="2"/>
  <c r="X108" i="2"/>
  <c r="Y108" i="2"/>
  <c r="AC108" i="2"/>
  <c r="AG108" i="2"/>
  <c r="Y107" i="2"/>
  <c r="AC107" i="2"/>
  <c r="AG107" i="2"/>
  <c r="AB95" i="2"/>
  <c r="AF95" i="2"/>
  <c r="AJ95" i="2"/>
  <c r="W96" i="2"/>
  <c r="AB96" i="2"/>
  <c r="AF96" i="2"/>
  <c r="AJ96" i="2"/>
  <c r="Z98" i="2"/>
  <c r="AD98" i="2"/>
  <c r="AH98" i="2"/>
  <c r="V99" i="2"/>
  <c r="Z99" i="2"/>
  <c r="AD99" i="2"/>
  <c r="AH99" i="2"/>
  <c r="V105" i="2"/>
  <c r="Z105" i="2"/>
  <c r="AD105" i="2"/>
  <c r="AH105" i="2"/>
  <c r="Z104" i="2"/>
  <c r="AD104" i="2"/>
  <c r="AH104" i="2"/>
  <c r="X96" i="2"/>
  <c r="Y96" i="2"/>
  <c r="AC96" i="2"/>
  <c r="AG96" i="2"/>
  <c r="Y95" i="2"/>
  <c r="AC95" i="2"/>
  <c r="AG95" i="2"/>
  <c r="Z95" i="2"/>
  <c r="AD95" i="2"/>
  <c r="AH95" i="2"/>
  <c r="V96" i="2"/>
  <c r="Z96" i="2"/>
  <c r="AD96" i="2"/>
  <c r="AH96" i="2"/>
  <c r="V108" i="2"/>
  <c r="Z108" i="2"/>
  <c r="AD108" i="2"/>
  <c r="AH108" i="2"/>
  <c r="Z107" i="2"/>
  <c r="AD107" i="2"/>
  <c r="AH107" i="2"/>
  <c r="W82" i="2"/>
  <c r="AB82" i="2"/>
  <c r="AF82" i="2"/>
  <c r="AJ82" i="2"/>
  <c r="AB81" i="2"/>
  <c r="AF81" i="2"/>
  <c r="AJ81" i="2"/>
  <c r="X105" i="2"/>
  <c r="Y105" i="2"/>
  <c r="AC105" i="2"/>
  <c r="AG105" i="2"/>
  <c r="Y104" i="2"/>
  <c r="AC104" i="2"/>
  <c r="AG104" i="2"/>
  <c r="Y84" i="2"/>
  <c r="AC84" i="2"/>
  <c r="AG84" i="2"/>
  <c r="X85" i="2"/>
  <c r="Y85" i="2"/>
  <c r="AC85" i="2"/>
  <c r="AG85" i="2"/>
  <c r="Z101" i="2"/>
  <c r="AD101" i="2"/>
  <c r="AH101" i="2"/>
  <c r="V102" i="2"/>
  <c r="Z102" i="2"/>
  <c r="AD102" i="2"/>
  <c r="AH102" i="2"/>
  <c r="AE87" i="1"/>
  <c r="AI87" i="1"/>
  <c r="AN87" i="1"/>
  <c r="Z88" i="1"/>
  <c r="AE88" i="1"/>
  <c r="AI88" i="1"/>
  <c r="AN88" i="1"/>
  <c r="AB81" i="1"/>
  <c r="AF81" i="1"/>
  <c r="AK81" i="1"/>
  <c r="AA82" i="1"/>
  <c r="AB82" i="1"/>
  <c r="AF82" i="1"/>
  <c r="AK82" i="1"/>
  <c r="AE101" i="1"/>
  <c r="AI101" i="1"/>
  <c r="AN101" i="1"/>
  <c r="Z102" i="1"/>
  <c r="AE102" i="1"/>
  <c r="AI102" i="1"/>
  <c r="AN102" i="1"/>
  <c r="AD107" i="1"/>
  <c r="AH107" i="1"/>
  <c r="AM107" i="1"/>
  <c r="X108" i="1"/>
  <c r="AD108" i="1"/>
  <c r="AH108" i="1"/>
  <c r="AM108" i="1"/>
  <c r="AD98" i="1"/>
  <c r="AH98" i="1"/>
  <c r="AM98" i="1"/>
  <c r="X99" i="1"/>
  <c r="AD99" i="1"/>
  <c r="AH99" i="1"/>
  <c r="AM99" i="1"/>
  <c r="AE81" i="1"/>
  <c r="AI81" i="1"/>
  <c r="AN81" i="1"/>
  <c r="Z82" i="1"/>
  <c r="AE82" i="1"/>
  <c r="AI82" i="1"/>
  <c r="AN82" i="1"/>
  <c r="AE104" i="1"/>
  <c r="AI104" i="1"/>
  <c r="AN104" i="1"/>
  <c r="Z105" i="1"/>
  <c r="AE105" i="1"/>
  <c r="AI105" i="1"/>
  <c r="AN105" i="1"/>
  <c r="X105" i="1"/>
  <c r="AD105" i="1"/>
  <c r="AH105" i="1"/>
  <c r="AM105" i="1"/>
  <c r="AD104" i="1"/>
  <c r="AH104" i="1"/>
  <c r="AM104" i="1"/>
  <c r="AA102" i="1"/>
  <c r="AB102" i="1"/>
  <c r="AF102" i="1"/>
  <c r="AK102" i="1"/>
  <c r="AB101" i="1"/>
  <c r="AF101" i="1"/>
  <c r="AK101" i="1"/>
  <c r="AA99" i="1"/>
  <c r="AB99" i="1"/>
  <c r="AF99" i="1"/>
  <c r="AK99" i="1"/>
  <c r="AB98" i="1"/>
  <c r="AF98" i="1"/>
  <c r="AK98" i="1"/>
  <c r="AE98" i="1"/>
  <c r="AI98" i="1"/>
  <c r="AN98" i="1"/>
  <c r="Z99" i="1"/>
  <c r="AE99" i="1"/>
  <c r="AI99" i="1"/>
  <c r="AN99" i="1"/>
  <c r="AA105" i="1"/>
  <c r="AB105" i="1"/>
  <c r="AF105" i="1"/>
  <c r="AK105" i="1"/>
  <c r="AB104" i="1"/>
  <c r="AF104" i="1"/>
  <c r="AK104" i="1"/>
  <c r="AA85" i="1"/>
  <c r="AB85" i="1"/>
  <c r="AF85" i="1"/>
  <c r="AK85" i="1"/>
  <c r="AB84" i="1"/>
  <c r="AF84" i="1"/>
  <c r="AK84" i="1"/>
  <c r="AD95" i="1"/>
  <c r="AH95" i="1"/>
  <c r="AM95" i="1"/>
  <c r="X96" i="1"/>
  <c r="AD96" i="1"/>
  <c r="AH96" i="1"/>
  <c r="AM96" i="1"/>
  <c r="X102" i="1"/>
  <c r="AD102" i="1"/>
  <c r="AH102" i="1"/>
  <c r="AM102" i="1"/>
  <c r="AD101" i="1"/>
  <c r="AH101" i="1"/>
  <c r="AM101" i="1"/>
  <c r="AD92" i="1"/>
  <c r="AH92" i="1"/>
  <c r="AM92" i="1"/>
  <c r="X93" i="1"/>
  <c r="AD93" i="1"/>
  <c r="AH93" i="1"/>
  <c r="AM93" i="1"/>
  <c r="AE92" i="1"/>
  <c r="AI92" i="1"/>
  <c r="AN92" i="1"/>
  <c r="Z93" i="1"/>
  <c r="AE93" i="1"/>
  <c r="AI93" i="1"/>
  <c r="AN93" i="1"/>
</calcChain>
</file>

<file path=xl/sharedStrings.xml><?xml version="1.0" encoding="utf-8"?>
<sst xmlns="http://schemas.openxmlformats.org/spreadsheetml/2006/main" count="614" uniqueCount="238">
  <si>
    <t>ticker</t>
  </si>
  <si>
    <t>_TYPE_</t>
  </si>
  <si>
    <t>_FREQ_</t>
  </si>
  <si>
    <t>aum_ETFG</t>
  </si>
  <si>
    <t>dvol_</t>
  </si>
  <si>
    <t>numholdings</t>
  </si>
  <si>
    <t>tr_error</t>
  </si>
  <si>
    <t>tr_difference</t>
  </si>
  <si>
    <t>RelSPread_etfg</t>
  </si>
  <si>
    <t>RelativeSPread_crsp</t>
  </si>
  <si>
    <t>net_exp_ratio_etfg</t>
  </si>
  <si>
    <t>turnoverPerc</t>
  </si>
  <si>
    <t>INCEPTION_DATE</t>
  </si>
  <si>
    <t>index_id</t>
  </si>
  <si>
    <t>d_sameind</t>
  </si>
  <si>
    <t>mer_bps</t>
  </si>
  <si>
    <t>spread_bps_etfg</t>
  </si>
  <si>
    <t>ACWI</t>
  </si>
  <si>
    <t>All World</t>
  </si>
  <si>
    <t>VT</t>
  </si>
  <si>
    <t>VEU</t>
  </si>
  <si>
    <t>All World Ex US</t>
  </si>
  <si>
    <t>VXUS</t>
  </si>
  <si>
    <t>AAXJ</t>
  </si>
  <si>
    <t>Asia ex Japan</t>
  </si>
  <si>
    <t>FLAX</t>
  </si>
  <si>
    <t>EWA</t>
  </si>
  <si>
    <t>Australia</t>
  </si>
  <si>
    <t>FLAU</t>
  </si>
  <si>
    <t>EWZ</t>
  </si>
  <si>
    <t>Brazil</t>
  </si>
  <si>
    <t>FLBR</t>
  </si>
  <si>
    <t>EWC</t>
  </si>
  <si>
    <t>Canada</t>
  </si>
  <si>
    <t>BBCA</t>
  </si>
  <si>
    <t>CQQQ</t>
  </si>
  <si>
    <t>China Technology Sector</t>
  </si>
  <si>
    <t>KWEB</t>
  </si>
  <si>
    <t>XLY</t>
  </si>
  <si>
    <t>Consumer Discretionary Sector</t>
  </si>
  <si>
    <t>VCR</t>
  </si>
  <si>
    <t>XLP</t>
  </si>
  <si>
    <t>Consumer Staples Sector</t>
  </si>
  <si>
    <t>VDC</t>
  </si>
  <si>
    <t>VEA</t>
  </si>
  <si>
    <t>EAFE</t>
  </si>
  <si>
    <t>IEFA</t>
  </si>
  <si>
    <t>SCZ</t>
  </si>
  <si>
    <t>EAFE Small Cap</t>
  </si>
  <si>
    <t>SCHC</t>
  </si>
  <si>
    <t>EEM</t>
  </si>
  <si>
    <t>Emerging Markets</t>
  </si>
  <si>
    <t>VWO</t>
  </si>
  <si>
    <t>XLE</t>
  </si>
  <si>
    <t>Energy Sector</t>
  </si>
  <si>
    <t>VDE</t>
  </si>
  <si>
    <t>IEV</t>
  </si>
  <si>
    <t>Europe</t>
  </si>
  <si>
    <t>FEZ</t>
  </si>
  <si>
    <t>EZU</t>
  </si>
  <si>
    <t>Eurozone</t>
  </si>
  <si>
    <t>VGK</t>
  </si>
  <si>
    <t>EWQ</t>
  </si>
  <si>
    <t>France</t>
  </si>
  <si>
    <t>FLFR</t>
  </si>
  <si>
    <t>EWG</t>
  </si>
  <si>
    <t>Germany</t>
  </si>
  <si>
    <t>ZDEU</t>
  </si>
  <si>
    <t>EWH</t>
  </si>
  <si>
    <t>Hong Kong</t>
  </si>
  <si>
    <t>FLHK</t>
  </si>
  <si>
    <t>JPXN</t>
  </si>
  <si>
    <t>JPX-Nikkei 400 Net Total Return Index</t>
  </si>
  <si>
    <t>JPN</t>
  </si>
  <si>
    <t>EWJ</t>
  </si>
  <si>
    <t>Japan</t>
  </si>
  <si>
    <t>BBJP</t>
  </si>
  <si>
    <t>EWY</t>
  </si>
  <si>
    <t>Korea</t>
  </si>
  <si>
    <t>FLKR</t>
  </si>
  <si>
    <t>LOWC</t>
  </si>
  <si>
    <t>MSCI ACWI Low Carbon Target Index</t>
  </si>
  <si>
    <t>CRBN</t>
  </si>
  <si>
    <t>CWI</t>
  </si>
  <si>
    <t>MSCI ACWI ex-US Index</t>
  </si>
  <si>
    <t>ACWX</t>
  </si>
  <si>
    <t>ARGT</t>
  </si>
  <si>
    <t>MSCI All Argentina 25/50 Index</t>
  </si>
  <si>
    <t>AGT</t>
  </si>
  <si>
    <t>CN</t>
  </si>
  <si>
    <t>MSCI China All Shares Index</t>
  </si>
  <si>
    <t>KALL</t>
  </si>
  <si>
    <t>EASG</t>
  </si>
  <si>
    <t>MSCI Emerging Markets ESG Leaders Index</t>
  </si>
  <si>
    <t>EMSG</t>
  </si>
  <si>
    <t>NORW</t>
  </si>
  <si>
    <t>MSCI Norway IMI 25/50 Index</t>
  </si>
  <si>
    <t>ENOR</t>
  </si>
  <si>
    <t>EWW</t>
  </si>
  <si>
    <t>Mexico</t>
  </si>
  <si>
    <t>FLMX</t>
  </si>
  <si>
    <t>QQEW</t>
  </si>
  <si>
    <t>NASDAQ-100 Equal Weighted Index</t>
  </si>
  <si>
    <t>QQQE</t>
  </si>
  <si>
    <t>PFF</t>
  </si>
  <si>
    <t>Preferred Shares</t>
  </si>
  <si>
    <t>PGX</t>
  </si>
  <si>
    <t>IWF</t>
  </si>
  <si>
    <t>Russell 1000 Growth Index</t>
  </si>
  <si>
    <t>VONG</t>
  </si>
  <si>
    <t>IWB</t>
  </si>
  <si>
    <t>Russell 1000 Index</t>
  </si>
  <si>
    <t>VONE</t>
  </si>
  <si>
    <t>IWD</t>
  </si>
  <si>
    <t>Russell 1000 Value Index</t>
  </si>
  <si>
    <t>VONV</t>
  </si>
  <si>
    <t>IWO</t>
  </si>
  <si>
    <t>Russell 2000 Growth Index</t>
  </si>
  <si>
    <t>VTWG</t>
  </si>
  <si>
    <t>IWM</t>
  </si>
  <si>
    <t>Russell 2000 Index</t>
  </si>
  <si>
    <t>VTWO</t>
  </si>
  <si>
    <t>IWN</t>
  </si>
  <si>
    <t>Russell 2000 Value Index</t>
  </si>
  <si>
    <t>VTWV</t>
  </si>
  <si>
    <t>IWV</t>
  </si>
  <si>
    <t>Russell 3000 Index</t>
  </si>
  <si>
    <t>VTHR</t>
  </si>
  <si>
    <t>RSX</t>
  </si>
  <si>
    <t>Russia</t>
  </si>
  <si>
    <t>ERUS</t>
  </si>
  <si>
    <t>NOBL</t>
  </si>
  <si>
    <t>S&amp;P 500 Dividend Aristocrats Index</t>
  </si>
  <si>
    <t>KNG</t>
  </si>
  <si>
    <t>IVW</t>
  </si>
  <si>
    <t>S&amp;P 500 Growth Index</t>
  </si>
  <si>
    <t>SPYG</t>
  </si>
  <si>
    <t>VOOG</t>
  </si>
  <si>
    <t>SPY</t>
  </si>
  <si>
    <t>S&amp;P 500 Index</t>
  </si>
  <si>
    <t>IVV</t>
  </si>
  <si>
    <t>VOO</t>
  </si>
  <si>
    <t>IVE</t>
  </si>
  <si>
    <t>S&amp;P 500 Value Index</t>
  </si>
  <si>
    <t>SPYV</t>
  </si>
  <si>
    <t>VOOV</t>
  </si>
  <si>
    <t>GII</t>
  </si>
  <si>
    <t>S&amp;P Global Infrastructure Index</t>
  </si>
  <si>
    <t>IGF</t>
  </si>
  <si>
    <t>IJK</t>
  </si>
  <si>
    <t>S&amp;P Midcap 400 Growth Index</t>
  </si>
  <si>
    <t>MDYG</t>
  </si>
  <si>
    <t>IVOG</t>
  </si>
  <si>
    <t>MDY</t>
  </si>
  <si>
    <t>S&amp;P Midcap 400 Index</t>
  </si>
  <si>
    <t>IJH</t>
  </si>
  <si>
    <t>IVOO</t>
  </si>
  <si>
    <t>IJJ</t>
  </si>
  <si>
    <t>S&amp;P Midcap 400 Value Index</t>
  </si>
  <si>
    <t>MDYV</t>
  </si>
  <si>
    <t>IVOV</t>
  </si>
  <si>
    <t>IJR</t>
  </si>
  <si>
    <t>S&amp;P SmallCap 600 Index</t>
  </si>
  <si>
    <t>SLY</t>
  </si>
  <si>
    <t>VIOO</t>
  </si>
  <si>
    <t>IJT</t>
  </si>
  <si>
    <t>S&amp;P Smallcap 600 Growth Index</t>
  </si>
  <si>
    <t>SLYG</t>
  </si>
  <si>
    <t>VIOG</t>
  </si>
  <si>
    <t>IJS</t>
  </si>
  <si>
    <t>S&amp;P Smallcap 600 Value Index</t>
  </si>
  <si>
    <t>SLYV</t>
  </si>
  <si>
    <t>VIOV</t>
  </si>
  <si>
    <t>EZA</t>
  </si>
  <si>
    <t>South Africa</t>
  </si>
  <si>
    <t>FLZA</t>
  </si>
  <si>
    <t>EWL</t>
  </si>
  <si>
    <t>Switzerland</t>
  </si>
  <si>
    <t>FLSW</t>
  </si>
  <si>
    <t>EWT</t>
  </si>
  <si>
    <t>Taiwan</t>
  </si>
  <si>
    <t>FLTW</t>
  </si>
  <si>
    <t>EWU</t>
  </si>
  <si>
    <t>UK</t>
  </si>
  <si>
    <t>FLGB</t>
  </si>
  <si>
    <t>VOX</t>
  </si>
  <si>
    <t>US Communications Sector</t>
  </si>
  <si>
    <t>XLC</t>
  </si>
  <si>
    <t>PPA</t>
  </si>
  <si>
    <t>US Defense Sector</t>
  </si>
  <si>
    <t>ITA</t>
  </si>
  <si>
    <t>XLF</t>
  </si>
  <si>
    <t>US Financials Sector</t>
  </si>
  <si>
    <t>VFH</t>
  </si>
  <si>
    <t>XLV</t>
  </si>
  <si>
    <t>US Healthcare Sector</t>
  </si>
  <si>
    <t>VHT</t>
  </si>
  <si>
    <t>XLI</t>
  </si>
  <si>
    <t>US Industrials Sector</t>
  </si>
  <si>
    <t>VIS</t>
  </si>
  <si>
    <t>FDN</t>
  </si>
  <si>
    <t>US Internet Sector</t>
  </si>
  <si>
    <t>PNQI</t>
  </si>
  <si>
    <t>XLB</t>
  </si>
  <si>
    <t>US Materials Sector</t>
  </si>
  <si>
    <t>VAW</t>
  </si>
  <si>
    <t>VXF</t>
  </si>
  <si>
    <t>US Small Caps</t>
  </si>
  <si>
    <t>SMMD</t>
  </si>
  <si>
    <t>XLK</t>
  </si>
  <si>
    <t>US Technology Sector</t>
  </si>
  <si>
    <t>VGT</t>
  </si>
  <si>
    <t>VTI</t>
  </si>
  <si>
    <t>US Total Market</t>
  </si>
  <si>
    <t>ITOT</t>
  </si>
  <si>
    <t>XLU</t>
  </si>
  <si>
    <t>US Utilities Sector</t>
  </si>
  <si>
    <t>VPU</t>
  </si>
  <si>
    <t>Dvol (Mean_ind)</t>
  </si>
  <si>
    <t>RelSpread (mean_ind)</t>
  </si>
  <si>
    <t>Turnover (mean_ind)</t>
  </si>
  <si>
    <t>MER (Mean_ind)</t>
  </si>
  <si>
    <t>ExcessMER</t>
  </si>
  <si>
    <t>ExcessSpread</t>
  </si>
  <si>
    <t>ExcessDvol (logs)</t>
  </si>
  <si>
    <t>ExcessTurnover(logs)</t>
  </si>
  <si>
    <t>ln(1+%ExcessMER)</t>
  </si>
  <si>
    <t>ln(1+%ExcessSpread)</t>
  </si>
  <si>
    <t>ln(9+%ExcessDvol)</t>
  </si>
  <si>
    <t>ln(4+%ExcessTurnover)</t>
  </si>
  <si>
    <t>Dvol, mln</t>
  </si>
  <si>
    <t>AUM, mln</t>
  </si>
  <si>
    <t>Mkt share</t>
  </si>
  <si>
    <t>Mkt share (Mean_ind)</t>
  </si>
  <si>
    <t>Excess Mkt share</t>
  </si>
  <si>
    <t>ln(1+%ExcessMktShare)</t>
  </si>
  <si>
    <t>%Excess Mkt share</t>
  </si>
  <si>
    <t>Launched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</si>
</sst>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wrapText="1"/>
    </xf>
    <xf numFmtId="0" fontId="2" fillId="2" borderId="0" xfId="0" applyFont="1" applyFill="1"/>
    <xf numFmtId="2" fontId="0" fillId="0" borderId="0" xfId="1" applyNumberFormat="1" applyFont="1"/>
    <xf numFmtId="9" fontId="0" fillId="0" borderId="0" xfId="1" applyFont="1"/>
    <xf numFmtId="2" fontId="0" fillId="0" borderId="0" xfId="1" applyNumberFormat="1" applyFont="1" applyFill="1"/>
    <xf numFmtId="9" fontId="0" fillId="0" borderId="0" xfId="1" applyFon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4" fontId="0" fillId="0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14" fontId="0" fillId="5" borderId="0" xfId="0" applyNumberFormat="1" applyFill="1"/>
    <xf numFmtId="2" fontId="0" fillId="5" borderId="0" xfId="1" applyNumberFormat="1" applyFont="1" applyFill="1"/>
    <xf numFmtId="9" fontId="0" fillId="5" borderId="0" xfId="1" applyFont="1" applyFill="1"/>
    <xf numFmtId="0" fontId="0" fillId="6" borderId="0" xfId="0" applyFill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Spread vs MER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cs_2020_upd!$AL$2:$AL$138</c:f>
              <c:numCache>
                <c:formatCode>General</c:formatCode>
                <c:ptCount val="137"/>
                <c:pt idx="0">
                  <c:v>0.217247101009192</c:v>
                </c:pt>
                <c:pt idx="1">
                  <c:v>-0.277931265859189</c:v>
                </c:pt>
                <c:pt idx="2">
                  <c:v>-0.0121902940705359</c:v>
                </c:pt>
                <c:pt idx="3">
                  <c:v>0.0120434787270277</c:v>
                </c:pt>
                <c:pt idx="4">
                  <c:v>-1.387128694167902</c:v>
                </c:pt>
                <c:pt idx="5">
                  <c:v>0.559734921565726</c:v>
                </c:pt>
                <c:pt idx="6">
                  <c:v>-1.52272302783678</c:v>
                </c:pt>
                <c:pt idx="7">
                  <c:v>0.5776705925886</c:v>
                </c:pt>
                <c:pt idx="8">
                  <c:v>-1.951524426831969</c:v>
                </c:pt>
                <c:pt idx="9">
                  <c:v>0.619469773174648</c:v>
                </c:pt>
                <c:pt idx="10">
                  <c:v>-0.572688399658802</c:v>
                </c:pt>
                <c:pt idx="11">
                  <c:v>0.361856510907309</c:v>
                </c:pt>
                <c:pt idx="12">
                  <c:v>0.421812651161116</c:v>
                </c:pt>
                <c:pt idx="13">
                  <c:v>-0.743857156413584</c:v>
                </c:pt>
                <c:pt idx="14">
                  <c:v>-1.33723331820754</c:v>
                </c:pt>
                <c:pt idx="15">
                  <c:v>0.552406367949302</c:v>
                </c:pt>
                <c:pt idx="16">
                  <c:v>-0.809780310397165</c:v>
                </c:pt>
                <c:pt idx="17">
                  <c:v>0.441503964744527</c:v>
                </c:pt>
                <c:pt idx="18">
                  <c:v>0.0114752493347061</c:v>
                </c:pt>
                <c:pt idx="19">
                  <c:v>-0.0116084607954746</c:v>
                </c:pt>
                <c:pt idx="20">
                  <c:v>-0.873437266946776</c:v>
                </c:pt>
                <c:pt idx="21">
                  <c:v>0.458997045286546</c:v>
                </c:pt>
                <c:pt idx="22">
                  <c:v>-0.101553177745104</c:v>
                </c:pt>
                <c:pt idx="23">
                  <c:v>0.0921842669274123</c:v>
                </c:pt>
                <c:pt idx="24">
                  <c:v>-0.321859683389365</c:v>
                </c:pt>
                <c:pt idx="25">
                  <c:v>0.243103119503748</c:v>
                </c:pt>
                <c:pt idx="26">
                  <c:v>0.298992566232489</c:v>
                </c:pt>
                <c:pt idx="27">
                  <c:v>-0.428477266919566</c:v>
                </c:pt>
                <c:pt idx="28">
                  <c:v>0.429458136118159</c:v>
                </c:pt>
                <c:pt idx="29">
                  <c:v>-0.768786587538027</c:v>
                </c:pt>
                <c:pt idx="30">
                  <c:v>-0.553471082269254</c:v>
                </c:pt>
                <c:pt idx="31">
                  <c:v>0.354206450475128</c:v>
                </c:pt>
                <c:pt idx="32">
                  <c:v>-1.043930186794449</c:v>
                </c:pt>
                <c:pt idx="33">
                  <c:v>0.499521007535749</c:v>
                </c:pt>
                <c:pt idx="34">
                  <c:v>-1.21484905572629</c:v>
                </c:pt>
                <c:pt idx="35">
                  <c:v>0.532535369970776</c:v>
                </c:pt>
                <c:pt idx="36">
                  <c:v>-0.349580254387245</c:v>
                </c:pt>
                <c:pt idx="37">
                  <c:v>0.258523095430106</c:v>
                </c:pt>
                <c:pt idx="38">
                  <c:v>-1.472657903050835</c:v>
                </c:pt>
                <c:pt idx="39">
                  <c:v>0.571366377425113</c:v>
                </c:pt>
                <c:pt idx="40">
                  <c:v>-2.133330269632982</c:v>
                </c:pt>
                <c:pt idx="41">
                  <c:v>0.632100055062688</c:v>
                </c:pt>
                <c:pt idx="42">
                  <c:v>-0.133703371067309</c:v>
                </c:pt>
                <c:pt idx="43">
                  <c:v>0.117916776222426</c:v>
                </c:pt>
                <c:pt idx="44">
                  <c:v>0.44924492612</c:v>
                </c:pt>
                <c:pt idx="45">
                  <c:v>-0.837314225206597</c:v>
                </c:pt>
                <c:pt idx="46">
                  <c:v>0.293979709706807</c:v>
                </c:pt>
                <c:pt idx="47">
                  <c:v>-0.418180626884865</c:v>
                </c:pt>
                <c:pt idx="48">
                  <c:v>-0.152238306254752</c:v>
                </c:pt>
                <c:pt idx="49">
                  <c:v>0.132094708594289</c:v>
                </c:pt>
                <c:pt idx="50">
                  <c:v>-0.389114642761369</c:v>
                </c:pt>
                <c:pt idx="51">
                  <c:v>0.27940548292875</c:v>
                </c:pt>
                <c:pt idx="52">
                  <c:v>0.188625012218203</c:v>
                </c:pt>
                <c:pt idx="53">
                  <c:v>-0.232673866858832</c:v>
                </c:pt>
                <c:pt idx="54">
                  <c:v>-1.354214043850137</c:v>
                </c:pt>
                <c:pt idx="55">
                  <c:v>0.554947703990862</c:v>
                </c:pt>
                <c:pt idx="56">
                  <c:v>-0.425094739720564</c:v>
                </c:pt>
                <c:pt idx="57">
                  <c:v>0.297354258118496</c:v>
                </c:pt>
                <c:pt idx="58">
                  <c:v>-0.426007125857476</c:v>
                </c:pt>
                <c:pt idx="59">
                  <c:v>0.297796977789087</c:v>
                </c:pt>
                <c:pt idx="60">
                  <c:v>-0.506474512251899</c:v>
                </c:pt>
                <c:pt idx="61">
                  <c:v>0.334601663327603</c:v>
                </c:pt>
                <c:pt idx="62">
                  <c:v>-0.536780648075093</c:v>
                </c:pt>
                <c:pt idx="63">
                  <c:v>0.347392855296672</c:v>
                </c:pt>
                <c:pt idx="64">
                  <c:v>-0.81646433246931</c:v>
                </c:pt>
                <c:pt idx="65">
                  <c:v>0.443408319347114</c:v>
                </c:pt>
                <c:pt idx="66">
                  <c:v>-0.210412107463363</c:v>
                </c:pt>
                <c:pt idx="67">
                  <c:v>0.173742976623106</c:v>
                </c:pt>
                <c:pt idx="68">
                  <c:v>-2.056504197021939</c:v>
                </c:pt>
                <c:pt idx="69">
                  <c:v>0.116320266694777</c:v>
                </c:pt>
                <c:pt idx="70">
                  <c:v>-0.479000151068511</c:v>
                </c:pt>
                <c:pt idx="71">
                  <c:v>0.322516455342674</c:v>
                </c:pt>
                <c:pt idx="72">
                  <c:v>0.0916649411558182</c:v>
                </c:pt>
                <c:pt idx="73">
                  <c:v>-0.100923193909205</c:v>
                </c:pt>
                <c:pt idx="74">
                  <c:v>-0.847221926044383</c:v>
                </c:pt>
                <c:pt idx="75">
                  <c:v>0.451964413376079</c:v>
                </c:pt>
                <c:pt idx="76">
                  <c:v>-1.151321214973838</c:v>
                </c:pt>
                <c:pt idx="77">
                  <c:v>0.521042037802972</c:v>
                </c:pt>
                <c:pt idx="78">
                  <c:v>0.115713766802321</c:v>
                </c:pt>
                <c:pt idx="79">
                  <c:v>-0.366727590353723</c:v>
                </c:pt>
                <c:pt idx="80">
                  <c:v>0.169174783593146</c:v>
                </c:pt>
                <c:pt idx="81">
                  <c:v>-0.815140479913482</c:v>
                </c:pt>
                <c:pt idx="82">
                  <c:v>0.230370637408771</c:v>
                </c:pt>
                <c:pt idx="83">
                  <c:v>0.261099056406778</c:v>
                </c:pt>
                <c:pt idx="84">
                  <c:v>-0.343467956339472</c:v>
                </c:pt>
                <c:pt idx="85">
                  <c:v>-0.103362839365029</c:v>
                </c:pt>
                <c:pt idx="86">
                  <c:v>0.328507808001344</c:v>
                </c:pt>
                <c:pt idx="87">
                  <c:v>0.190358856578914</c:v>
                </c:pt>
                <c:pt idx="88">
                  <c:v>-0.235321936099213</c:v>
                </c:pt>
                <c:pt idx="89">
                  <c:v>-0.0671527785644754</c:v>
                </c:pt>
                <c:pt idx="90">
                  <c:v>0.0361534903798945</c:v>
                </c:pt>
                <c:pt idx="91">
                  <c:v>0.027744234702532</c:v>
                </c:pt>
                <c:pt idx="92">
                  <c:v>-0.615558458468655</c:v>
                </c:pt>
                <c:pt idx="93">
                  <c:v>-0.438696445977547</c:v>
                </c:pt>
                <c:pt idx="94">
                  <c:v>0.595966695433753</c:v>
                </c:pt>
                <c:pt idx="95">
                  <c:v>-0.335167040793351</c:v>
                </c:pt>
                <c:pt idx="96">
                  <c:v>-0.0402100300137114</c:v>
                </c:pt>
                <c:pt idx="97">
                  <c:v>0.280803767495524</c:v>
                </c:pt>
                <c:pt idx="98">
                  <c:v>-1.682584587694311</c:v>
                </c:pt>
                <c:pt idx="99">
                  <c:v>0.492561971021334</c:v>
                </c:pt>
                <c:pt idx="100">
                  <c:v>0.163481503536193</c:v>
                </c:pt>
                <c:pt idx="101">
                  <c:v>0.00915680283774579</c:v>
                </c:pt>
                <c:pt idx="102">
                  <c:v>-0.0784270684343418</c:v>
                </c:pt>
                <c:pt idx="103">
                  <c:v>0.0641306169699127</c:v>
                </c:pt>
                <c:pt idx="104">
                  <c:v>-0.0117982171677331</c:v>
                </c:pt>
                <c:pt idx="105">
                  <c:v>-0.135917608505271</c:v>
                </c:pt>
                <c:pt idx="106">
                  <c:v>0.129987669293065</c:v>
                </c:pt>
                <c:pt idx="107">
                  <c:v>-1.181485021280027</c:v>
                </c:pt>
                <c:pt idx="108">
                  <c:v>0.526606786515661</c:v>
                </c:pt>
                <c:pt idx="109">
                  <c:v>-0.858961057060256</c:v>
                </c:pt>
                <c:pt idx="110">
                  <c:v>0.455142528050871</c:v>
                </c:pt>
                <c:pt idx="111">
                  <c:v>-0.968295471983939</c:v>
                </c:pt>
                <c:pt idx="112">
                  <c:v>0.482592958311009</c:v>
                </c:pt>
                <c:pt idx="113">
                  <c:v>-1.25387921719676</c:v>
                </c:pt>
                <c:pt idx="114">
                  <c:v>0.539182421103016</c:v>
                </c:pt>
                <c:pt idx="115">
                  <c:v>0.428096007204132</c:v>
                </c:pt>
                <c:pt idx="116">
                  <c:v>-0.764285310658104</c:v>
                </c:pt>
                <c:pt idx="117">
                  <c:v>0.119153710697978</c:v>
                </c:pt>
                <c:pt idx="118">
                  <c:v>-0.135296454231635</c:v>
                </c:pt>
                <c:pt idx="119">
                  <c:v>-0.381485531213224</c:v>
                </c:pt>
                <c:pt idx="120">
                  <c:v>0.275473146439451</c:v>
                </c:pt>
                <c:pt idx="121">
                  <c:v>-1.362767363251432</c:v>
                </c:pt>
                <c:pt idx="122">
                  <c:v>0.556209143197401</c:v>
                </c:pt>
                <c:pt idx="123">
                  <c:v>-1.291890731913302</c:v>
                </c:pt>
                <c:pt idx="124">
                  <c:v>0.54537149712075</c:v>
                </c:pt>
                <c:pt idx="125">
                  <c:v>-0.329017012779264</c:v>
                </c:pt>
                <c:pt idx="126">
                  <c:v>0.24714849436408</c:v>
                </c:pt>
                <c:pt idx="127">
                  <c:v>-1.084706894298339</c:v>
                </c:pt>
                <c:pt idx="128">
                  <c:v>0.508021190205144</c:v>
                </c:pt>
                <c:pt idx="129">
                  <c:v>-0.821739490656128</c:v>
                </c:pt>
                <c:pt idx="130">
                  <c:v>0.444899776764098</c:v>
                </c:pt>
                <c:pt idx="131">
                  <c:v>-1.131364240786799</c:v>
                </c:pt>
                <c:pt idx="132">
                  <c:v>0.517249231104105</c:v>
                </c:pt>
                <c:pt idx="133">
                  <c:v>-0.407545551994937</c:v>
                </c:pt>
                <c:pt idx="134">
                  <c:v>0.288720673550584</c:v>
                </c:pt>
                <c:pt idx="135">
                  <c:v>-0.821385064248297</c:v>
                </c:pt>
                <c:pt idx="136">
                  <c:v>0.444799884861559</c:v>
                </c:pt>
              </c:numCache>
            </c:numRef>
          </c:xVal>
          <c:yVal>
            <c:numRef>
              <c:f>cs_2020_upd!$AK$2:$AK$138</c:f>
              <c:numCache>
                <c:formatCode>General</c:formatCode>
                <c:ptCount val="137"/>
                <c:pt idx="0">
                  <c:v>0.445311016655364</c:v>
                </c:pt>
                <c:pt idx="1">
                  <c:v>-0.823200308808141</c:v>
                </c:pt>
                <c:pt idx="2">
                  <c:v>0.0</c:v>
                </c:pt>
                <c:pt idx="3">
                  <c:v>0.0</c:v>
                </c:pt>
                <c:pt idx="4">
                  <c:v>0.44674676708147</c:v>
                </c:pt>
                <c:pt idx="5">
                  <c:v>-0.828321958928204</c:v>
                </c:pt>
                <c:pt idx="6">
                  <c:v>0.524524468124152</c:v>
                </c:pt>
                <c:pt idx="7">
                  <c:v>-1.170071252650252</c:v>
                </c:pt>
                <c:pt idx="8">
                  <c:v>0.425832410932599</c:v>
                </c:pt>
                <c:pt idx="9">
                  <c:v>-0.756862994946057</c:v>
                </c:pt>
                <c:pt idx="10">
                  <c:v>0.365459773494465</c:v>
                </c:pt>
                <c:pt idx="11">
                  <c:v>-0.581921545449719</c:v>
                </c:pt>
                <c:pt idx="12">
                  <c:v>-0.0141846349919571</c:v>
                </c:pt>
                <c:pt idx="13">
                  <c:v>0.0139862419747403</c:v>
                </c:pt>
                <c:pt idx="14">
                  <c:v>0.12260232209233</c:v>
                </c:pt>
                <c:pt idx="15">
                  <c:v>-0.139761942375156</c:v>
                </c:pt>
                <c:pt idx="16">
                  <c:v>0.12260232209233</c:v>
                </c:pt>
                <c:pt idx="17">
                  <c:v>-0.139761942375156</c:v>
                </c:pt>
                <c:pt idx="18">
                  <c:v>-0.262364264467487</c:v>
                </c:pt>
                <c:pt idx="19">
                  <c:v>0.207639364778242</c:v>
                </c:pt>
                <c:pt idx="20">
                  <c:v>0.430782916092454</c:v>
                </c:pt>
                <c:pt idx="21">
                  <c:v>-0.773189888233483</c:v>
                </c:pt>
                <c:pt idx="22">
                  <c:v>0.532804530484765</c:v>
                </c:pt>
                <c:pt idx="23">
                  <c:v>-1.216395324324489</c:v>
                </c:pt>
                <c:pt idx="24">
                  <c:v>0.12260232209233</c:v>
                </c:pt>
                <c:pt idx="25">
                  <c:v>-0.139761942375155</c:v>
                </c:pt>
                <c:pt idx="26">
                  <c:v>0.298855373049905</c:v>
                </c:pt>
                <c:pt idx="27">
                  <c:v>-0.428193359185717</c:v>
                </c:pt>
                <c:pt idx="28">
                  <c:v>0.524524468124152</c:v>
                </c:pt>
                <c:pt idx="29">
                  <c:v>-1.170071252650252</c:v>
                </c:pt>
                <c:pt idx="30">
                  <c:v>0.524524468124152</c:v>
                </c:pt>
                <c:pt idx="31">
                  <c:v>-1.170071252650252</c:v>
                </c:pt>
                <c:pt idx="32">
                  <c:v>0.441832752279038</c:v>
                </c:pt>
                <c:pt idx="33">
                  <c:v>-0.810930216216323</c:v>
                </c:pt>
                <c:pt idx="34">
                  <c:v>0.524524468124152</c:v>
                </c:pt>
                <c:pt idx="35">
                  <c:v>-1.170071252650252</c:v>
                </c:pt>
                <c:pt idx="36">
                  <c:v>0.521296923633287</c:v>
                </c:pt>
                <c:pt idx="37">
                  <c:v>-1.152679509938388</c:v>
                </c:pt>
                <c:pt idx="38">
                  <c:v>0.365459773494465</c:v>
                </c:pt>
                <c:pt idx="39">
                  <c:v>-0.581921545449719</c:v>
                </c:pt>
                <c:pt idx="40">
                  <c:v>0.557601688563722</c:v>
                </c:pt>
                <c:pt idx="41">
                  <c:v>-1.372308119145155</c:v>
                </c:pt>
                <c:pt idx="42">
                  <c:v>0.0</c:v>
                </c:pt>
                <c:pt idx="43">
                  <c:v>0.0</c:v>
                </c:pt>
                <c:pt idx="44">
                  <c:v>-0.0327898228229914</c:v>
                </c:pt>
                <c:pt idx="45">
                  <c:v>0.0317486983145807</c:v>
                </c:pt>
                <c:pt idx="46">
                  <c:v>0.0</c:v>
                </c:pt>
                <c:pt idx="47">
                  <c:v>0.0</c:v>
                </c:pt>
                <c:pt idx="48">
                  <c:v>-0.198850858745164</c:v>
                </c:pt>
                <c:pt idx="49">
                  <c:v>0.165792254842744</c:v>
                </c:pt>
                <c:pt idx="50">
                  <c:v>-0.194156014440958</c:v>
                </c:pt>
                <c:pt idx="51">
                  <c:v>0.162518929497775</c:v>
                </c:pt>
                <c:pt idx="52">
                  <c:v>-0.0295588022415452</c:v>
                </c:pt>
                <c:pt idx="53">
                  <c:v>0.0287101058824322</c:v>
                </c:pt>
                <c:pt idx="54">
                  <c:v>0.365459773494465</c:v>
                </c:pt>
                <c:pt idx="55">
                  <c:v>-0.581921545449719</c:v>
                </c:pt>
                <c:pt idx="56">
                  <c:v>0.233614851181504</c:v>
                </c:pt>
                <c:pt idx="57">
                  <c:v>-0.30538164955118</c:v>
                </c:pt>
                <c:pt idx="58">
                  <c:v>-0.0416726964005713</c:v>
                </c:pt>
                <c:pt idx="59">
                  <c:v>0.0400053346137022</c:v>
                </c:pt>
                <c:pt idx="60">
                  <c:v>0.22314355131421</c:v>
                </c:pt>
                <c:pt idx="61">
                  <c:v>-0.287682072451782</c:v>
                </c:pt>
                <c:pt idx="62">
                  <c:v>0.105360515657823</c:v>
                </c:pt>
                <c:pt idx="63">
                  <c:v>-0.11778303565638</c:v>
                </c:pt>
                <c:pt idx="64">
                  <c:v>0.22314355131421</c:v>
                </c:pt>
                <c:pt idx="65">
                  <c:v>-0.287682072451782</c:v>
                </c:pt>
                <c:pt idx="66">
                  <c:v>0.0870113769896293</c:v>
                </c:pt>
                <c:pt idx="67">
                  <c:v>-0.0953101798043244</c:v>
                </c:pt>
                <c:pt idx="68">
                  <c:v>0.0168071183163836</c:v>
                </c:pt>
                <c:pt idx="69">
                  <c:v>-0.270874954135405</c:v>
                </c:pt>
                <c:pt idx="70">
                  <c:v>0.0870113769896293</c:v>
                </c:pt>
                <c:pt idx="71">
                  <c:v>-0.0953101798043244</c:v>
                </c:pt>
                <c:pt idx="72">
                  <c:v>0.133531392624526</c:v>
                </c:pt>
                <c:pt idx="73">
                  <c:v>-0.154150679827263</c:v>
                </c:pt>
                <c:pt idx="74">
                  <c:v>0.0233473639969918</c:v>
                </c:pt>
                <c:pt idx="75">
                  <c:v>-0.023905520853555</c:v>
                </c:pt>
                <c:pt idx="76">
                  <c:v>-0.451985123743059</c:v>
                </c:pt>
                <c:pt idx="77">
                  <c:v>0.31015492830384</c:v>
                </c:pt>
                <c:pt idx="78">
                  <c:v>0.378066133920052</c:v>
                </c:pt>
                <c:pt idx="79">
                  <c:v>-1.126011262856225</c:v>
                </c:pt>
                <c:pt idx="80">
                  <c:v>0.195744577126093</c:v>
                </c:pt>
                <c:pt idx="81">
                  <c:v>0.574659320976707</c:v>
                </c:pt>
                <c:pt idx="82">
                  <c:v>-0.420834605439266</c:v>
                </c:pt>
                <c:pt idx="83">
                  <c:v>-0.567438079631141</c:v>
                </c:pt>
                <c:pt idx="84">
                  <c:v>0.378066133920052</c:v>
                </c:pt>
                <c:pt idx="85">
                  <c:v>-1.126011262856225</c:v>
                </c:pt>
                <c:pt idx="86">
                  <c:v>0.195744577126093</c:v>
                </c:pt>
                <c:pt idx="87">
                  <c:v>-0.0953101798043244</c:v>
                </c:pt>
                <c:pt idx="88">
                  <c:v>0.0870113769896293</c:v>
                </c:pt>
                <c:pt idx="89">
                  <c:v>0.192828105219668</c:v>
                </c:pt>
                <c:pt idx="90">
                  <c:v>-0.26657739303425</c:v>
                </c:pt>
                <c:pt idx="91">
                  <c:v>0.0211046794175394</c:v>
                </c:pt>
                <c:pt idx="92">
                  <c:v>0.471258897051557</c:v>
                </c:pt>
                <c:pt idx="93">
                  <c:v>-0.924488606712083</c:v>
                </c:pt>
                <c:pt idx="94">
                  <c:v>0.001255267805815</c:v>
                </c:pt>
                <c:pt idx="95">
                  <c:v>0.196739513934282</c:v>
                </c:pt>
                <c:pt idx="96">
                  <c:v>-0.269239965011732</c:v>
                </c:pt>
                <c:pt idx="97">
                  <c:v>0.0184421074400564</c:v>
                </c:pt>
                <c:pt idx="98">
                  <c:v>-0.630747935385134</c:v>
                </c:pt>
                <c:pt idx="99">
                  <c:v>0.210182476018823</c:v>
                </c:pt>
                <c:pt idx="100">
                  <c:v>0.210182476018823</c:v>
                </c:pt>
                <c:pt idx="101">
                  <c:v>0.196739513934282</c:v>
                </c:pt>
                <c:pt idx="102">
                  <c:v>-0.269239965011732</c:v>
                </c:pt>
                <c:pt idx="103">
                  <c:v>0.0184421074400564</c:v>
                </c:pt>
                <c:pt idx="104">
                  <c:v>0.196739513934282</c:v>
                </c:pt>
                <c:pt idx="105">
                  <c:v>-0.269239965011732</c:v>
                </c:pt>
                <c:pt idx="106">
                  <c:v>0.0184421074400564</c:v>
                </c:pt>
                <c:pt idx="107">
                  <c:v>0.425832410932599</c:v>
                </c:pt>
                <c:pt idx="108">
                  <c:v>-0.756862994946057</c:v>
                </c:pt>
                <c:pt idx="109">
                  <c:v>0.524524468124152</c:v>
                </c:pt>
                <c:pt idx="110">
                  <c:v>-1.170071252650252</c:v>
                </c:pt>
                <c:pt idx="111">
                  <c:v>0.425832410932599</c:v>
                </c:pt>
                <c:pt idx="112">
                  <c:v>-0.756862994946057</c:v>
                </c:pt>
                <c:pt idx="113">
                  <c:v>0.521296923633287</c:v>
                </c:pt>
                <c:pt idx="114">
                  <c:v>-1.152679509938388</c:v>
                </c:pt>
                <c:pt idx="115">
                  <c:v>-0.139761942375156</c:v>
                </c:pt>
                <c:pt idx="116">
                  <c:v>0.12260232209233</c:v>
                </c:pt>
                <c:pt idx="117">
                  <c:v>0.150060694575736</c:v>
                </c:pt>
                <c:pt idx="118">
                  <c:v>-0.17662353567932</c:v>
                </c:pt>
                <c:pt idx="119">
                  <c:v>0.12260232209233</c:v>
                </c:pt>
                <c:pt idx="120">
                  <c:v>-0.139761942375156</c:v>
                </c:pt>
                <c:pt idx="121">
                  <c:v>0.12260232209233</c:v>
                </c:pt>
                <c:pt idx="122">
                  <c:v>-0.139761942375156</c:v>
                </c:pt>
                <c:pt idx="123">
                  <c:v>0.12260232209233</c:v>
                </c:pt>
                <c:pt idx="124">
                  <c:v>-0.139761942375156</c:v>
                </c:pt>
                <c:pt idx="125">
                  <c:v>-0.0639487246002701</c:v>
                </c:pt>
                <c:pt idx="126">
                  <c:v>0.0601039240697024</c:v>
                </c:pt>
                <c:pt idx="127">
                  <c:v>0.12260232209233</c:v>
                </c:pt>
                <c:pt idx="128">
                  <c:v>-0.139761942375156</c:v>
                </c:pt>
                <c:pt idx="129">
                  <c:v>-0.451985123743052</c:v>
                </c:pt>
                <c:pt idx="130">
                  <c:v>0.310154928303837</c:v>
                </c:pt>
                <c:pt idx="131">
                  <c:v>0.12260232209233</c:v>
                </c:pt>
                <c:pt idx="132">
                  <c:v>-0.139761942375156</c:v>
                </c:pt>
                <c:pt idx="133">
                  <c:v>0.0</c:v>
                </c:pt>
                <c:pt idx="134">
                  <c:v>0.0</c:v>
                </c:pt>
                <c:pt idx="135">
                  <c:v>0.12260232209233</c:v>
                </c:pt>
                <c:pt idx="136">
                  <c:v>-0.139761942375156</c:v>
                </c:pt>
              </c:numCache>
            </c:numRef>
          </c:yVal>
          <c:bubbleSize>
            <c:numRef>
              <c:f>cs_2020_upd!$D$2:$D$138</c:f>
              <c:numCache>
                <c:formatCode>General</c:formatCode>
                <c:ptCount val="137"/>
                <c:pt idx="0">
                  <c:v>1.17815492896858E10</c:v>
                </c:pt>
                <c:pt idx="1">
                  <c:v>1.37895745450663E10</c:v>
                </c:pt>
                <c:pt idx="2">
                  <c:v>2.46162080149797E10</c:v>
                </c:pt>
                <c:pt idx="3">
                  <c:v>2.34485091304595E10</c:v>
                </c:pt>
                <c:pt idx="4">
                  <c:v>4.14149514266073E9</c:v>
                </c:pt>
                <c:pt idx="5">
                  <c:v>1.82072584367611E7</c:v>
                </c:pt>
                <c:pt idx="6">
                  <c:v>1.27019578238623E9</c:v>
                </c:pt>
                <c:pt idx="7">
                  <c:v>1.33624570344939E7</c:v>
                </c:pt>
                <c:pt idx="8">
                  <c:v>6.30814229729939E9</c:v>
                </c:pt>
                <c:pt idx="9">
                  <c:v>1.24343360458826E8</c:v>
                </c:pt>
                <c:pt idx="10">
                  <c:v>2.25127628445506E9</c:v>
                </c:pt>
                <c:pt idx="11">
                  <c:v>3.69860373082967E9</c:v>
                </c:pt>
                <c:pt idx="12">
                  <c:v>8.61538416543388E8</c:v>
                </c:pt>
                <c:pt idx="13">
                  <c:v>2.71049394838834E9</c:v>
                </c:pt>
                <c:pt idx="14">
                  <c:v>1.45789677667188E10</c:v>
                </c:pt>
                <c:pt idx="15">
                  <c:v>3.36730732170514E9</c:v>
                </c:pt>
                <c:pt idx="16">
                  <c:v>1.37628711953874E10</c:v>
                </c:pt>
                <c:pt idx="17">
                  <c:v>5.40019696733182E9</c:v>
                </c:pt>
                <c:pt idx="18">
                  <c:v>7.40667551624205E10</c:v>
                </c:pt>
                <c:pt idx="19">
                  <c:v>6.98615986427409E10</c:v>
                </c:pt>
                <c:pt idx="20">
                  <c:v>9.29144910207773E9</c:v>
                </c:pt>
                <c:pt idx="21">
                  <c:v>2.43148532690902E9</c:v>
                </c:pt>
                <c:pt idx="22">
                  <c:v>2.43457098500557E10</c:v>
                </c:pt>
                <c:pt idx="23">
                  <c:v>6.03568809037263E10</c:v>
                </c:pt>
                <c:pt idx="24">
                  <c:v>9.98114480848637E9</c:v>
                </c:pt>
                <c:pt idx="25">
                  <c:v>2.80435270085822E9</c:v>
                </c:pt>
                <c:pt idx="26">
                  <c:v>1.44953394403016E9</c:v>
                </c:pt>
                <c:pt idx="27">
                  <c:v>1.77086680071984E9</c:v>
                </c:pt>
                <c:pt idx="28">
                  <c:v>4.44678655360081E9</c:v>
                </c:pt>
                <c:pt idx="29">
                  <c:v>1.24120444885569E10</c:v>
                </c:pt>
                <c:pt idx="30">
                  <c:v>7.59528008150607E8</c:v>
                </c:pt>
                <c:pt idx="31">
                  <c:v>7.0746759662753E6</c:v>
                </c:pt>
                <c:pt idx="32">
                  <c:v>2.33634271442195E9</c:v>
                </c:pt>
                <c:pt idx="33">
                  <c:v>1.74300211287652E7</c:v>
                </c:pt>
                <c:pt idx="34">
                  <c:v>1.41713765335607E9</c:v>
                </c:pt>
                <c:pt idx="35">
                  <c:v>1.6449958231498E7</c:v>
                </c:pt>
                <c:pt idx="36">
                  <c:v>8.94837823724697E7</c:v>
                </c:pt>
                <c:pt idx="37">
                  <c:v>2.13139550650424E7</c:v>
                </c:pt>
                <c:pt idx="38">
                  <c:v>1.0667891972861E10</c:v>
                </c:pt>
                <c:pt idx="39">
                  <c:v>4.40405851551824E9</c:v>
                </c:pt>
                <c:pt idx="40">
                  <c:v>4.77011384889309E9</c:v>
                </c:pt>
                <c:pt idx="41">
                  <c:v>1.90690490058705E7</c:v>
                </c:pt>
                <c:pt idx="42">
                  <c:v>6.87700309686585E7</c:v>
                </c:pt>
                <c:pt idx="43">
                  <c:v>4.80936374321053E8</c:v>
                </c:pt>
                <c:pt idx="44">
                  <c:v>1.36362006761182E9</c:v>
                </c:pt>
                <c:pt idx="45">
                  <c:v>3.26780627672357E9</c:v>
                </c:pt>
                <c:pt idx="46">
                  <c:v>4.81410621453441E7</c:v>
                </c:pt>
                <c:pt idx="47">
                  <c:v>8.79884274331984E6</c:v>
                </c:pt>
                <c:pt idx="48">
                  <c:v>2.89559113608368E7</c:v>
                </c:pt>
                <c:pt idx="49">
                  <c:v>6.56656146659919E6</c:v>
                </c:pt>
                <c:pt idx="50">
                  <c:v>1.11858325937238E7</c:v>
                </c:pt>
                <c:pt idx="51">
                  <c:v>8.08093038903765E6</c:v>
                </c:pt>
                <c:pt idx="52">
                  <c:v>4.05442185017814E7</c:v>
                </c:pt>
                <c:pt idx="53">
                  <c:v>2.19787839034413E7</c:v>
                </c:pt>
                <c:pt idx="54">
                  <c:v>7.9115193678583E8</c:v>
                </c:pt>
                <c:pt idx="55">
                  <c:v>4.11139898607287E6</c:v>
                </c:pt>
                <c:pt idx="56">
                  <c:v>8.93164085603199E8</c:v>
                </c:pt>
                <c:pt idx="57">
                  <c:v>2.70954107255643E8</c:v>
                </c:pt>
                <c:pt idx="58">
                  <c:v>1.6529523377642E10</c:v>
                </c:pt>
                <c:pt idx="59">
                  <c:v>5.98781435286627E9</c:v>
                </c:pt>
                <c:pt idx="60">
                  <c:v>5.4480026466941E10</c:v>
                </c:pt>
                <c:pt idx="61">
                  <c:v>4.2086728592185E9</c:v>
                </c:pt>
                <c:pt idx="62">
                  <c:v>2.2410394132683E10</c:v>
                </c:pt>
                <c:pt idx="63">
                  <c:v>1.50021019129555E9</c:v>
                </c:pt>
                <c:pt idx="64">
                  <c:v>3.68813722682506E10</c:v>
                </c:pt>
                <c:pt idx="65">
                  <c:v>2.51474305263158E9</c:v>
                </c:pt>
                <c:pt idx="66">
                  <c:v>9.09994352387429E9</c:v>
                </c:pt>
                <c:pt idx="67">
                  <c:v>3.54829505060729E8</c:v>
                </c:pt>
                <c:pt idx="68">
                  <c:v>4.12000608604004E10</c:v>
                </c:pt>
                <c:pt idx="69">
                  <c:v>1.75932431882591E9</c:v>
                </c:pt>
                <c:pt idx="70">
                  <c:v>8.40927852145648E9</c:v>
                </c:pt>
                <c:pt idx="71">
                  <c:v>3.05634504048583E8</c:v>
                </c:pt>
                <c:pt idx="72">
                  <c:v>9.60037007071539E9</c:v>
                </c:pt>
                <c:pt idx="73">
                  <c:v>6.1048219534413E8</c:v>
                </c:pt>
                <c:pt idx="74">
                  <c:v>1.08493327409577E9</c:v>
                </c:pt>
                <c:pt idx="75">
                  <c:v>4.69712492260729E8</c:v>
                </c:pt>
                <c:pt idx="76">
                  <c:v>6.14714967795559E9</c:v>
                </c:pt>
                <c:pt idx="77">
                  <c:v>5.99503329959514E7</c:v>
                </c:pt>
                <c:pt idx="78">
                  <c:v>2.78058163411692E10</c:v>
                </c:pt>
                <c:pt idx="79">
                  <c:v>7.91499622478419E9</c:v>
                </c:pt>
                <c:pt idx="80">
                  <c:v>3.81879963663968E9</c:v>
                </c:pt>
                <c:pt idx="81">
                  <c:v>2.89366424543982E11</c:v>
                </c:pt>
                <c:pt idx="82">
                  <c:v>2.04829655688894E11</c:v>
                </c:pt>
                <c:pt idx="83">
                  <c:v>1.48889537658734E11</c:v>
                </c:pt>
                <c:pt idx="84">
                  <c:v>1.61662637565401E10</c:v>
                </c:pt>
                <c:pt idx="85">
                  <c:v>5.0416212749398E9</c:v>
                </c:pt>
                <c:pt idx="86">
                  <c:v>1.23373852834008E9</c:v>
                </c:pt>
                <c:pt idx="87">
                  <c:v>3.57548800170971E8</c:v>
                </c:pt>
                <c:pt idx="88">
                  <c:v>3.14952083589109E9</c:v>
                </c:pt>
                <c:pt idx="89">
                  <c:v>6.69311484824454E9</c:v>
                </c:pt>
                <c:pt idx="90">
                  <c:v>1.66864955418567E9</c:v>
                </c:pt>
                <c:pt idx="91">
                  <c:v>7.13026964574899E8</c:v>
                </c:pt>
                <c:pt idx="92">
                  <c:v>1.54221713898829E10</c:v>
                </c:pt>
                <c:pt idx="93">
                  <c:v>4.54145465266309E10</c:v>
                </c:pt>
                <c:pt idx="94">
                  <c:v>8.98153589317084E8</c:v>
                </c:pt>
                <c:pt idx="95">
                  <c:v>4.82710334186964E9</c:v>
                </c:pt>
                <c:pt idx="96">
                  <c:v>1.17282922458956E9</c:v>
                </c:pt>
                <c:pt idx="97">
                  <c:v>5.27341652834008E8</c:v>
                </c:pt>
                <c:pt idx="98">
                  <c:v>4.26868032090714E10</c:v>
                </c:pt>
                <c:pt idx="99">
                  <c:v>1.0902014616582E9</c:v>
                </c:pt>
                <c:pt idx="100">
                  <c:v>9.5855035020243E8</c:v>
                </c:pt>
                <c:pt idx="101">
                  <c:v>4.44534544982611E9</c:v>
                </c:pt>
                <c:pt idx="102">
                  <c:v>1.64463529202964E9</c:v>
                </c:pt>
                <c:pt idx="103">
                  <c:v>3.31631630566802E8</c:v>
                </c:pt>
                <c:pt idx="104">
                  <c:v>5.1729693700583E9</c:v>
                </c:pt>
                <c:pt idx="105">
                  <c:v>2.13117485297725E9</c:v>
                </c:pt>
                <c:pt idx="106">
                  <c:v>4.61866125506073E8</c:v>
                </c:pt>
                <c:pt idx="107">
                  <c:v>3.16626253916599E8</c:v>
                </c:pt>
                <c:pt idx="108">
                  <c:v>1.99433508768595E6</c:v>
                </c:pt>
                <c:pt idx="109">
                  <c:v>1.48291146916575E9</c:v>
                </c:pt>
                <c:pt idx="110">
                  <c:v>2.87469284754251E7</c:v>
                </c:pt>
                <c:pt idx="111">
                  <c:v>4.02974748491781E9</c:v>
                </c:pt>
                <c:pt idx="112">
                  <c:v>1.77228688557085E7</c:v>
                </c:pt>
                <c:pt idx="113">
                  <c:v>2.2438646928996E9</c:v>
                </c:pt>
                <c:pt idx="114">
                  <c:v>8.03325721799595E7</c:v>
                </c:pt>
                <c:pt idx="115">
                  <c:v>2.46602412736478E9</c:v>
                </c:pt>
                <c:pt idx="116">
                  <c:v>9.25650628789141E9</c:v>
                </c:pt>
                <c:pt idx="117">
                  <c:v>7.77511550525387E8</c:v>
                </c:pt>
                <c:pt idx="118">
                  <c:v>3.37159587375425E9</c:v>
                </c:pt>
                <c:pt idx="119">
                  <c:v>1.92025412558876E10</c:v>
                </c:pt>
                <c:pt idx="120">
                  <c:v>6.32117202128842E9</c:v>
                </c:pt>
                <c:pt idx="121">
                  <c:v>2.30006871033902E10</c:v>
                </c:pt>
                <c:pt idx="122">
                  <c:v>1.09028992009576E10</c:v>
                </c:pt>
                <c:pt idx="123">
                  <c:v>1.10483829131037E10</c:v>
                </c:pt>
                <c:pt idx="124">
                  <c:v>3.09637472460538E9</c:v>
                </c:pt>
                <c:pt idx="125">
                  <c:v>9.16450546742223E9</c:v>
                </c:pt>
                <c:pt idx="126">
                  <c:v>7.25809333497796E8</c:v>
                </c:pt>
                <c:pt idx="127">
                  <c:v>4.00895684864239E9</c:v>
                </c:pt>
                <c:pt idx="128">
                  <c:v>1.71643028639113E9</c:v>
                </c:pt>
                <c:pt idx="129">
                  <c:v>9.34264640393818E9</c:v>
                </c:pt>
                <c:pt idx="130">
                  <c:v>8.5421654857085E7</c:v>
                </c:pt>
                <c:pt idx="131">
                  <c:v>3.11551567148822E10</c:v>
                </c:pt>
                <c:pt idx="132">
                  <c:v>3.20450123532908E10</c:v>
                </c:pt>
                <c:pt idx="133">
                  <c:v>1.52483746142409E11</c:v>
                </c:pt>
                <c:pt idx="134">
                  <c:v>2.61160592411842E10</c:v>
                </c:pt>
                <c:pt idx="135">
                  <c:v>1.16199361007752E10</c:v>
                </c:pt>
                <c:pt idx="136">
                  <c:v>4.16204638831737E9</c:v>
                </c:pt>
              </c:numCache>
            </c:numRef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26C-4B43-8369-ED5093B8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44958640"/>
        <c:axId val="820426000"/>
      </c:bubbleChart>
      <c:valAx>
        <c:axId val="7449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26000"/>
        <c:crosses val="autoZero"/>
        <c:crossBetween val="midCat"/>
      </c:valAx>
      <c:valAx>
        <c:axId val="8204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LogDvol vs 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cs_2020_upd!$AM$2:$AM$138</c:f>
              <c:numCache>
                <c:formatCode>General</c:formatCode>
                <c:ptCount val="137"/>
                <c:pt idx="0">
                  <c:v>2.227945094355682</c:v>
                </c:pt>
                <c:pt idx="1">
                  <c:v>2.152716032828659</c:v>
                </c:pt>
                <c:pt idx="2">
                  <c:v>2.207242122052605</c:v>
                </c:pt>
                <c:pt idx="3">
                  <c:v>2.186090950722986</c:v>
                </c:pt>
                <c:pt idx="4">
                  <c:v>2.271334399145042</c:v>
                </c:pt>
                <c:pt idx="5">
                  <c:v>0.951052220270734</c:v>
                </c:pt>
                <c:pt idx="6">
                  <c:v>2.271219896708441</c:v>
                </c:pt>
                <c:pt idx="7">
                  <c:v>1.236231563318974</c:v>
                </c:pt>
                <c:pt idx="8">
                  <c:v>2.271379577768558</c:v>
                </c:pt>
                <c:pt idx="9">
                  <c:v>0.602792697715456</c:v>
                </c:pt>
                <c:pt idx="10">
                  <c:v>2.263630668901502</c:v>
                </c:pt>
                <c:pt idx="11">
                  <c:v>1.955606018541113</c:v>
                </c:pt>
                <c:pt idx="12">
                  <c:v>1.980595821292618</c:v>
                </c:pt>
                <c:pt idx="13">
                  <c:v>2.262026700313764</c:v>
                </c:pt>
                <c:pt idx="14">
                  <c:v>2.267340623749109</c:v>
                </c:pt>
                <c:pt idx="15">
                  <c:v>1.86266032321572</c:v>
                </c:pt>
                <c:pt idx="16">
                  <c:v>2.267279388448023</c:v>
                </c:pt>
                <c:pt idx="17">
                  <c:v>1.864921169452032</c:v>
                </c:pt>
                <c:pt idx="18">
                  <c:v>2.185783028097974</c:v>
                </c:pt>
                <c:pt idx="19">
                  <c:v>2.207490676354849</c:v>
                </c:pt>
                <c:pt idx="20">
                  <c:v>2.25639881473371</c:v>
                </c:pt>
                <c:pt idx="21">
                  <c:v>2.039573859674529</c:v>
                </c:pt>
                <c:pt idx="22">
                  <c:v>2.24681274676226</c:v>
                </c:pt>
                <c:pt idx="23">
                  <c:v>2.095813101225711</c:v>
                </c:pt>
                <c:pt idx="24">
                  <c:v>2.266192508787655</c:v>
                </c:pt>
                <c:pt idx="25">
                  <c:v>1.899538661158811</c:v>
                </c:pt>
                <c:pt idx="26">
                  <c:v>2.009642325496188</c:v>
                </c:pt>
                <c:pt idx="27">
                  <c:v>2.259644940468542</c:v>
                </c:pt>
                <c:pt idx="28">
                  <c:v>2.183760272577067</c:v>
                </c:pt>
                <c:pt idx="29">
                  <c:v>2.209089748138476</c:v>
                </c:pt>
                <c:pt idx="30">
                  <c:v>2.271193075415913</c:v>
                </c:pt>
                <c:pt idx="31">
                  <c:v>1.272216735783557</c:v>
                </c:pt>
                <c:pt idx="32">
                  <c:v>2.271380270671882</c:v>
                </c:pt>
                <c:pt idx="33">
                  <c:v>0.593082407466911</c:v>
                </c:pt>
                <c:pt idx="34">
                  <c:v>2.271361014729137</c:v>
                </c:pt>
                <c:pt idx="35">
                  <c:v>0.793753632600361</c:v>
                </c:pt>
                <c:pt idx="36">
                  <c:v>2.231770738988448</c:v>
                </c:pt>
                <c:pt idx="37">
                  <c:v>2.14412998519701</c:v>
                </c:pt>
                <c:pt idx="38">
                  <c:v>2.264620327418877</c:v>
                </c:pt>
                <c:pt idx="39">
                  <c:v>1.936942182737661</c:v>
                </c:pt>
                <c:pt idx="40">
                  <c:v>2.271334964285892</c:v>
                </c:pt>
                <c:pt idx="41">
                  <c:v>0.948465532941941</c:v>
                </c:pt>
                <c:pt idx="42">
                  <c:v>2.088347744758232</c:v>
                </c:pt>
                <c:pt idx="43">
                  <c:v>2.248447345323303</c:v>
                </c:pt>
                <c:pt idx="44">
                  <c:v>1.978893125295523</c:v>
                </c:pt>
                <c:pt idx="45">
                  <c:v>2.262147654917276</c:v>
                </c:pt>
                <c:pt idx="46">
                  <c:v>2.25955869560009</c:v>
                </c:pt>
                <c:pt idx="47">
                  <c:v>2.010560043363505</c:v>
                </c:pt>
                <c:pt idx="48">
                  <c:v>2.241656395214787</c:v>
                </c:pt>
                <c:pt idx="49">
                  <c:v>2.115829749010201</c:v>
                </c:pt>
                <c:pt idx="50">
                  <c:v>2.216943408414083</c:v>
                </c:pt>
                <c:pt idx="51">
                  <c:v>2.172644362936346</c:v>
                </c:pt>
                <c:pt idx="52">
                  <c:v>2.217853583928794</c:v>
                </c:pt>
                <c:pt idx="53">
                  <c:v>2.171211649185296</c:v>
                </c:pt>
                <c:pt idx="54">
                  <c:v>2.271393746536782</c:v>
                </c:pt>
                <c:pt idx="55">
                  <c:v>0.325110442250898</c:v>
                </c:pt>
                <c:pt idx="56">
                  <c:v>2.233292350627183</c:v>
                </c:pt>
                <c:pt idx="57">
                  <c:v>2.140406394601127</c:v>
                </c:pt>
                <c:pt idx="58">
                  <c:v>2.24742811515199</c:v>
                </c:pt>
                <c:pt idx="59">
                  <c:v>2.093076717046265</c:v>
                </c:pt>
                <c:pt idx="60">
                  <c:v>2.2641078303479</c:v>
                </c:pt>
                <c:pt idx="61">
                  <c:v>1.946978833476979</c:v>
                </c:pt>
                <c:pt idx="62">
                  <c:v>2.26452766846539</c:v>
                </c:pt>
                <c:pt idx="63">
                  <c:v>1.93882138698188</c:v>
                </c:pt>
                <c:pt idx="64">
                  <c:v>2.265789663141085</c:v>
                </c:pt>
                <c:pt idx="65">
                  <c:v>1.910273183961297</c:v>
                </c:pt>
                <c:pt idx="66">
                  <c:v>2.26874323486543</c:v>
                </c:pt>
                <c:pt idx="67">
                  <c:v>1.796223597425285</c:v>
                </c:pt>
                <c:pt idx="68">
                  <c:v>2.308161021765587</c:v>
                </c:pt>
                <c:pt idx="69">
                  <c:v>1.658790283185824</c:v>
                </c:pt>
                <c:pt idx="70">
                  <c:v>2.269254217104408</c:v>
                </c:pt>
                <c:pt idx="71">
                  <c:v>1.760898066463397</c:v>
                </c:pt>
                <c:pt idx="72">
                  <c:v>2.265638254065573</c:v>
                </c:pt>
                <c:pt idx="73">
                  <c:v>1.914076751335996</c:v>
                </c:pt>
                <c:pt idx="74">
                  <c:v>2.265394298753652</c:v>
                </c:pt>
                <c:pt idx="75">
                  <c:v>1.919965570490217</c:v>
                </c:pt>
                <c:pt idx="76">
                  <c:v>2.270582147215607</c:v>
                </c:pt>
                <c:pt idx="77">
                  <c:v>1.584001938497178</c:v>
                </c:pt>
                <c:pt idx="78">
                  <c:v>2.236480628576881</c:v>
                </c:pt>
                <c:pt idx="79">
                  <c:v>2.220128012403395</c:v>
                </c:pt>
                <c:pt idx="80">
                  <c:v>2.067425890233539</c:v>
                </c:pt>
                <c:pt idx="81">
                  <c:v>2.302982231330441</c:v>
                </c:pt>
                <c:pt idx="82">
                  <c:v>1.9635483969268</c:v>
                </c:pt>
                <c:pt idx="83">
                  <c:v>1.925653410921134</c:v>
                </c:pt>
                <c:pt idx="84">
                  <c:v>2.260507245475875</c:v>
                </c:pt>
                <c:pt idx="85">
                  <c:v>2.203799224762566</c:v>
                </c:pt>
                <c:pt idx="86">
                  <c:v>1.949247067523085</c:v>
                </c:pt>
                <c:pt idx="87">
                  <c:v>1.967532362565527</c:v>
                </c:pt>
                <c:pt idx="88">
                  <c:v>2.26290924070226</c:v>
                </c:pt>
                <c:pt idx="89">
                  <c:v>2.247422802608975</c:v>
                </c:pt>
                <c:pt idx="90">
                  <c:v>2.219243981447458</c:v>
                </c:pt>
                <c:pt idx="91">
                  <c:v>1.992380845114524</c:v>
                </c:pt>
                <c:pt idx="92">
                  <c:v>2.25879612458909</c:v>
                </c:pt>
                <c:pt idx="93">
                  <c:v>2.217606686461774</c:v>
                </c:pt>
                <c:pt idx="94">
                  <c:v>1.672555190036542</c:v>
                </c:pt>
                <c:pt idx="95">
                  <c:v>2.255160709214673</c:v>
                </c:pt>
                <c:pt idx="96">
                  <c:v>2.205656969451872</c:v>
                </c:pt>
                <c:pt idx="97">
                  <c:v>2.006937052379568</c:v>
                </c:pt>
                <c:pt idx="98">
                  <c:v>2.308619710235902</c:v>
                </c:pt>
                <c:pt idx="99">
                  <c:v>1.795424190132436</c:v>
                </c:pt>
                <c:pt idx="100">
                  <c:v>1.825597687681585</c:v>
                </c:pt>
                <c:pt idx="101">
                  <c:v>2.265270614541804</c:v>
                </c:pt>
                <c:pt idx="102">
                  <c:v>2.177087791798611</c:v>
                </c:pt>
                <c:pt idx="103">
                  <c:v>2.044546782461002</c:v>
                </c:pt>
                <c:pt idx="104">
                  <c:v>2.264146845503737</c:v>
                </c:pt>
                <c:pt idx="105">
                  <c:v>2.183366676601537</c:v>
                </c:pt>
                <c:pt idx="106">
                  <c:v>2.031073820360565</c:v>
                </c:pt>
                <c:pt idx="107">
                  <c:v>2.271359852558157</c:v>
                </c:pt>
                <c:pt idx="108">
                  <c:v>0.802659159667241</c:v>
                </c:pt>
                <c:pt idx="109">
                  <c:v>2.27049191496535</c:v>
                </c:pt>
                <c:pt idx="110">
                  <c:v>1.604690886920875</c:v>
                </c:pt>
                <c:pt idx="111">
                  <c:v>2.271381148566698</c:v>
                </c:pt>
                <c:pt idx="112">
                  <c:v>0.580386686087161</c:v>
                </c:pt>
                <c:pt idx="113">
                  <c:v>2.270334452038533</c:v>
                </c:pt>
                <c:pt idx="114">
                  <c:v>1.63555965373326</c:v>
                </c:pt>
                <c:pt idx="115">
                  <c:v>1.988187968474848</c:v>
                </c:pt>
                <c:pt idx="116">
                  <c:v>2.261464145548004</c:v>
                </c:pt>
                <c:pt idx="117">
                  <c:v>2.006850939573266</c:v>
                </c:pt>
                <c:pt idx="118">
                  <c:v>2.259902721993346</c:v>
                </c:pt>
                <c:pt idx="119">
                  <c:v>2.268332412248163</c:v>
                </c:pt>
                <c:pt idx="120">
                  <c:v>1.819291313899787</c:v>
                </c:pt>
                <c:pt idx="121">
                  <c:v>2.266085325459114</c:v>
                </c:pt>
                <c:pt idx="122">
                  <c:v>1.902487222061421</c:v>
                </c:pt>
                <c:pt idx="123">
                  <c:v>2.269187228888454</c:v>
                </c:pt>
                <c:pt idx="124">
                  <c:v>1.766061522638414</c:v>
                </c:pt>
                <c:pt idx="125">
                  <c:v>2.265786383023262</c:v>
                </c:pt>
                <c:pt idx="126">
                  <c:v>1.910356851660625</c:v>
                </c:pt>
                <c:pt idx="127">
                  <c:v>2.268196473868737</c:v>
                </c:pt>
                <c:pt idx="128">
                  <c:v>1.826138661817284</c:v>
                </c:pt>
                <c:pt idx="129">
                  <c:v>2.269680023579458</c:v>
                </c:pt>
                <c:pt idx="130">
                  <c:v>1.722930935612443</c:v>
                </c:pt>
                <c:pt idx="131">
                  <c:v>2.25378676870161</c:v>
                </c:pt>
                <c:pt idx="132">
                  <c:v>2.058503021583372</c:v>
                </c:pt>
                <c:pt idx="133">
                  <c:v>2.250951052815462</c:v>
                </c:pt>
                <c:pt idx="134">
                  <c:v>2.075543571835304</c:v>
                </c:pt>
                <c:pt idx="135">
                  <c:v>2.268098538731756</c:v>
                </c:pt>
                <c:pt idx="136">
                  <c:v>1.830864641667965</c:v>
                </c:pt>
              </c:numCache>
            </c:numRef>
          </c:xVal>
          <c:yVal>
            <c:numRef>
              <c:f>cs_2020_upd!$AK$2:$AK$138</c:f>
              <c:numCache>
                <c:formatCode>General</c:formatCode>
                <c:ptCount val="137"/>
                <c:pt idx="0">
                  <c:v>0.445311016655364</c:v>
                </c:pt>
                <c:pt idx="1">
                  <c:v>-0.823200308808141</c:v>
                </c:pt>
                <c:pt idx="2">
                  <c:v>0.0</c:v>
                </c:pt>
                <c:pt idx="3">
                  <c:v>0.0</c:v>
                </c:pt>
                <c:pt idx="4">
                  <c:v>0.44674676708147</c:v>
                </c:pt>
                <c:pt idx="5">
                  <c:v>-0.828321958928204</c:v>
                </c:pt>
                <c:pt idx="6">
                  <c:v>0.524524468124152</c:v>
                </c:pt>
                <c:pt idx="7">
                  <c:v>-1.170071252650252</c:v>
                </c:pt>
                <c:pt idx="8">
                  <c:v>0.425832410932599</c:v>
                </c:pt>
                <c:pt idx="9">
                  <c:v>-0.756862994946057</c:v>
                </c:pt>
                <c:pt idx="10">
                  <c:v>0.365459773494465</c:v>
                </c:pt>
                <c:pt idx="11">
                  <c:v>-0.581921545449719</c:v>
                </c:pt>
                <c:pt idx="12">
                  <c:v>-0.0141846349919571</c:v>
                </c:pt>
                <c:pt idx="13">
                  <c:v>0.0139862419747403</c:v>
                </c:pt>
                <c:pt idx="14">
                  <c:v>0.12260232209233</c:v>
                </c:pt>
                <c:pt idx="15">
                  <c:v>-0.139761942375156</c:v>
                </c:pt>
                <c:pt idx="16">
                  <c:v>0.12260232209233</c:v>
                </c:pt>
                <c:pt idx="17">
                  <c:v>-0.139761942375156</c:v>
                </c:pt>
                <c:pt idx="18">
                  <c:v>-0.262364264467487</c:v>
                </c:pt>
                <c:pt idx="19">
                  <c:v>0.207639364778242</c:v>
                </c:pt>
                <c:pt idx="20">
                  <c:v>0.430782916092454</c:v>
                </c:pt>
                <c:pt idx="21">
                  <c:v>-0.773189888233483</c:v>
                </c:pt>
                <c:pt idx="22">
                  <c:v>0.532804530484765</c:v>
                </c:pt>
                <c:pt idx="23">
                  <c:v>-1.216395324324489</c:v>
                </c:pt>
                <c:pt idx="24">
                  <c:v>0.12260232209233</c:v>
                </c:pt>
                <c:pt idx="25">
                  <c:v>-0.139761942375155</c:v>
                </c:pt>
                <c:pt idx="26">
                  <c:v>0.298855373049905</c:v>
                </c:pt>
                <c:pt idx="27">
                  <c:v>-0.428193359185717</c:v>
                </c:pt>
                <c:pt idx="28">
                  <c:v>0.524524468124152</c:v>
                </c:pt>
                <c:pt idx="29">
                  <c:v>-1.170071252650252</c:v>
                </c:pt>
                <c:pt idx="30">
                  <c:v>0.524524468124152</c:v>
                </c:pt>
                <c:pt idx="31">
                  <c:v>-1.170071252650252</c:v>
                </c:pt>
                <c:pt idx="32">
                  <c:v>0.441832752279038</c:v>
                </c:pt>
                <c:pt idx="33">
                  <c:v>-0.810930216216323</c:v>
                </c:pt>
                <c:pt idx="34">
                  <c:v>0.524524468124152</c:v>
                </c:pt>
                <c:pt idx="35">
                  <c:v>-1.170071252650252</c:v>
                </c:pt>
                <c:pt idx="36">
                  <c:v>0.521296923633287</c:v>
                </c:pt>
                <c:pt idx="37">
                  <c:v>-1.152679509938388</c:v>
                </c:pt>
                <c:pt idx="38">
                  <c:v>0.365459773494465</c:v>
                </c:pt>
                <c:pt idx="39">
                  <c:v>-0.581921545449719</c:v>
                </c:pt>
                <c:pt idx="40">
                  <c:v>0.557601688563722</c:v>
                </c:pt>
                <c:pt idx="41">
                  <c:v>-1.372308119145155</c:v>
                </c:pt>
                <c:pt idx="42">
                  <c:v>0.0</c:v>
                </c:pt>
                <c:pt idx="43">
                  <c:v>0.0</c:v>
                </c:pt>
                <c:pt idx="44">
                  <c:v>-0.0327898228229914</c:v>
                </c:pt>
                <c:pt idx="45">
                  <c:v>0.0317486983145807</c:v>
                </c:pt>
                <c:pt idx="46">
                  <c:v>0.0</c:v>
                </c:pt>
                <c:pt idx="47">
                  <c:v>0.0</c:v>
                </c:pt>
                <c:pt idx="48">
                  <c:v>-0.198850858745164</c:v>
                </c:pt>
                <c:pt idx="49">
                  <c:v>0.165792254842744</c:v>
                </c:pt>
                <c:pt idx="50">
                  <c:v>-0.194156014440958</c:v>
                </c:pt>
                <c:pt idx="51">
                  <c:v>0.162518929497775</c:v>
                </c:pt>
                <c:pt idx="52">
                  <c:v>-0.0295588022415452</c:v>
                </c:pt>
                <c:pt idx="53">
                  <c:v>0.0287101058824322</c:v>
                </c:pt>
                <c:pt idx="54">
                  <c:v>0.365459773494465</c:v>
                </c:pt>
                <c:pt idx="55">
                  <c:v>-0.581921545449719</c:v>
                </c:pt>
                <c:pt idx="56">
                  <c:v>0.233614851181504</c:v>
                </c:pt>
                <c:pt idx="57">
                  <c:v>-0.30538164955118</c:v>
                </c:pt>
                <c:pt idx="58">
                  <c:v>-0.0416726964005713</c:v>
                </c:pt>
                <c:pt idx="59">
                  <c:v>0.0400053346137022</c:v>
                </c:pt>
                <c:pt idx="60">
                  <c:v>0.22314355131421</c:v>
                </c:pt>
                <c:pt idx="61">
                  <c:v>-0.287682072451782</c:v>
                </c:pt>
                <c:pt idx="62">
                  <c:v>0.105360515657823</c:v>
                </c:pt>
                <c:pt idx="63">
                  <c:v>-0.11778303565638</c:v>
                </c:pt>
                <c:pt idx="64">
                  <c:v>0.22314355131421</c:v>
                </c:pt>
                <c:pt idx="65">
                  <c:v>-0.287682072451782</c:v>
                </c:pt>
                <c:pt idx="66">
                  <c:v>0.0870113769896293</c:v>
                </c:pt>
                <c:pt idx="67">
                  <c:v>-0.0953101798043244</c:v>
                </c:pt>
                <c:pt idx="68">
                  <c:v>0.0168071183163836</c:v>
                </c:pt>
                <c:pt idx="69">
                  <c:v>-0.270874954135405</c:v>
                </c:pt>
                <c:pt idx="70">
                  <c:v>0.0870113769896293</c:v>
                </c:pt>
                <c:pt idx="71">
                  <c:v>-0.0953101798043244</c:v>
                </c:pt>
                <c:pt idx="72">
                  <c:v>0.133531392624526</c:v>
                </c:pt>
                <c:pt idx="73">
                  <c:v>-0.154150679827263</c:v>
                </c:pt>
                <c:pt idx="74">
                  <c:v>0.0233473639969918</c:v>
                </c:pt>
                <c:pt idx="75">
                  <c:v>-0.023905520853555</c:v>
                </c:pt>
                <c:pt idx="76">
                  <c:v>-0.451985123743059</c:v>
                </c:pt>
                <c:pt idx="77">
                  <c:v>0.31015492830384</c:v>
                </c:pt>
                <c:pt idx="78">
                  <c:v>0.378066133920052</c:v>
                </c:pt>
                <c:pt idx="79">
                  <c:v>-1.126011262856225</c:v>
                </c:pt>
                <c:pt idx="80">
                  <c:v>0.195744577126093</c:v>
                </c:pt>
                <c:pt idx="81">
                  <c:v>0.574659320976707</c:v>
                </c:pt>
                <c:pt idx="82">
                  <c:v>-0.420834605439266</c:v>
                </c:pt>
                <c:pt idx="83">
                  <c:v>-0.567438079631141</c:v>
                </c:pt>
                <c:pt idx="84">
                  <c:v>0.378066133920052</c:v>
                </c:pt>
                <c:pt idx="85">
                  <c:v>-1.126011262856225</c:v>
                </c:pt>
                <c:pt idx="86">
                  <c:v>0.195744577126093</c:v>
                </c:pt>
                <c:pt idx="87">
                  <c:v>-0.0953101798043244</c:v>
                </c:pt>
                <c:pt idx="88">
                  <c:v>0.0870113769896293</c:v>
                </c:pt>
                <c:pt idx="89">
                  <c:v>0.192828105219668</c:v>
                </c:pt>
                <c:pt idx="90">
                  <c:v>-0.26657739303425</c:v>
                </c:pt>
                <c:pt idx="91">
                  <c:v>0.0211046794175394</c:v>
                </c:pt>
                <c:pt idx="92">
                  <c:v>0.471258897051557</c:v>
                </c:pt>
                <c:pt idx="93">
                  <c:v>-0.924488606712083</c:v>
                </c:pt>
                <c:pt idx="94">
                  <c:v>0.001255267805815</c:v>
                </c:pt>
                <c:pt idx="95">
                  <c:v>0.196739513934282</c:v>
                </c:pt>
                <c:pt idx="96">
                  <c:v>-0.269239965011732</c:v>
                </c:pt>
                <c:pt idx="97">
                  <c:v>0.0184421074400564</c:v>
                </c:pt>
                <c:pt idx="98">
                  <c:v>-0.630747935385134</c:v>
                </c:pt>
                <c:pt idx="99">
                  <c:v>0.210182476018823</c:v>
                </c:pt>
                <c:pt idx="100">
                  <c:v>0.210182476018823</c:v>
                </c:pt>
                <c:pt idx="101">
                  <c:v>0.196739513934282</c:v>
                </c:pt>
                <c:pt idx="102">
                  <c:v>-0.269239965011732</c:v>
                </c:pt>
                <c:pt idx="103">
                  <c:v>0.0184421074400564</c:v>
                </c:pt>
                <c:pt idx="104">
                  <c:v>0.196739513934282</c:v>
                </c:pt>
                <c:pt idx="105">
                  <c:v>-0.269239965011732</c:v>
                </c:pt>
                <c:pt idx="106">
                  <c:v>0.0184421074400564</c:v>
                </c:pt>
                <c:pt idx="107">
                  <c:v>0.425832410932599</c:v>
                </c:pt>
                <c:pt idx="108">
                  <c:v>-0.756862994946057</c:v>
                </c:pt>
                <c:pt idx="109">
                  <c:v>0.524524468124152</c:v>
                </c:pt>
                <c:pt idx="110">
                  <c:v>-1.170071252650252</c:v>
                </c:pt>
                <c:pt idx="111">
                  <c:v>0.425832410932599</c:v>
                </c:pt>
                <c:pt idx="112">
                  <c:v>-0.756862994946057</c:v>
                </c:pt>
                <c:pt idx="113">
                  <c:v>0.521296923633287</c:v>
                </c:pt>
                <c:pt idx="114">
                  <c:v>-1.152679509938388</c:v>
                </c:pt>
                <c:pt idx="115">
                  <c:v>-0.139761942375156</c:v>
                </c:pt>
                <c:pt idx="116">
                  <c:v>0.12260232209233</c:v>
                </c:pt>
                <c:pt idx="117">
                  <c:v>0.150060694575736</c:v>
                </c:pt>
                <c:pt idx="118">
                  <c:v>-0.17662353567932</c:v>
                </c:pt>
                <c:pt idx="119">
                  <c:v>0.12260232209233</c:v>
                </c:pt>
                <c:pt idx="120">
                  <c:v>-0.139761942375156</c:v>
                </c:pt>
                <c:pt idx="121">
                  <c:v>0.12260232209233</c:v>
                </c:pt>
                <c:pt idx="122">
                  <c:v>-0.139761942375156</c:v>
                </c:pt>
                <c:pt idx="123">
                  <c:v>0.12260232209233</c:v>
                </c:pt>
                <c:pt idx="124">
                  <c:v>-0.139761942375156</c:v>
                </c:pt>
                <c:pt idx="125">
                  <c:v>-0.0639487246002701</c:v>
                </c:pt>
                <c:pt idx="126">
                  <c:v>0.0601039240697024</c:v>
                </c:pt>
                <c:pt idx="127">
                  <c:v>0.12260232209233</c:v>
                </c:pt>
                <c:pt idx="128">
                  <c:v>-0.139761942375156</c:v>
                </c:pt>
                <c:pt idx="129">
                  <c:v>-0.451985123743052</c:v>
                </c:pt>
                <c:pt idx="130">
                  <c:v>0.310154928303837</c:v>
                </c:pt>
                <c:pt idx="131">
                  <c:v>0.12260232209233</c:v>
                </c:pt>
                <c:pt idx="132">
                  <c:v>-0.139761942375156</c:v>
                </c:pt>
                <c:pt idx="133">
                  <c:v>0.0</c:v>
                </c:pt>
                <c:pt idx="134">
                  <c:v>0.0</c:v>
                </c:pt>
                <c:pt idx="135">
                  <c:v>0.12260232209233</c:v>
                </c:pt>
                <c:pt idx="136">
                  <c:v>-0.139761942375156</c:v>
                </c:pt>
              </c:numCache>
            </c:numRef>
          </c:yVal>
          <c:bubbleSize>
            <c:numRef>
              <c:f>cs_2020_upd!$D$2:$D$138</c:f>
              <c:numCache>
                <c:formatCode>General</c:formatCode>
                <c:ptCount val="137"/>
                <c:pt idx="0">
                  <c:v>1.17815492896858E10</c:v>
                </c:pt>
                <c:pt idx="1">
                  <c:v>1.37895745450663E10</c:v>
                </c:pt>
                <c:pt idx="2">
                  <c:v>2.46162080149797E10</c:v>
                </c:pt>
                <c:pt idx="3">
                  <c:v>2.34485091304595E10</c:v>
                </c:pt>
                <c:pt idx="4">
                  <c:v>4.14149514266073E9</c:v>
                </c:pt>
                <c:pt idx="5">
                  <c:v>1.82072584367611E7</c:v>
                </c:pt>
                <c:pt idx="6">
                  <c:v>1.27019578238623E9</c:v>
                </c:pt>
                <c:pt idx="7">
                  <c:v>1.33624570344939E7</c:v>
                </c:pt>
                <c:pt idx="8">
                  <c:v>6.30814229729939E9</c:v>
                </c:pt>
                <c:pt idx="9">
                  <c:v>1.24343360458826E8</c:v>
                </c:pt>
                <c:pt idx="10">
                  <c:v>2.25127628445506E9</c:v>
                </c:pt>
                <c:pt idx="11">
                  <c:v>3.69860373082967E9</c:v>
                </c:pt>
                <c:pt idx="12">
                  <c:v>8.61538416543388E8</c:v>
                </c:pt>
                <c:pt idx="13">
                  <c:v>2.71049394838834E9</c:v>
                </c:pt>
                <c:pt idx="14">
                  <c:v>1.45789677667188E10</c:v>
                </c:pt>
                <c:pt idx="15">
                  <c:v>3.36730732170514E9</c:v>
                </c:pt>
                <c:pt idx="16">
                  <c:v>1.37628711953874E10</c:v>
                </c:pt>
                <c:pt idx="17">
                  <c:v>5.40019696733182E9</c:v>
                </c:pt>
                <c:pt idx="18">
                  <c:v>7.40667551624205E10</c:v>
                </c:pt>
                <c:pt idx="19">
                  <c:v>6.98615986427409E10</c:v>
                </c:pt>
                <c:pt idx="20">
                  <c:v>9.29144910207773E9</c:v>
                </c:pt>
                <c:pt idx="21">
                  <c:v>2.43148532690902E9</c:v>
                </c:pt>
                <c:pt idx="22">
                  <c:v>2.43457098500557E10</c:v>
                </c:pt>
                <c:pt idx="23">
                  <c:v>6.03568809037263E10</c:v>
                </c:pt>
                <c:pt idx="24">
                  <c:v>9.98114480848637E9</c:v>
                </c:pt>
                <c:pt idx="25">
                  <c:v>2.80435270085822E9</c:v>
                </c:pt>
                <c:pt idx="26">
                  <c:v>1.44953394403016E9</c:v>
                </c:pt>
                <c:pt idx="27">
                  <c:v>1.77086680071984E9</c:v>
                </c:pt>
                <c:pt idx="28">
                  <c:v>4.44678655360081E9</c:v>
                </c:pt>
                <c:pt idx="29">
                  <c:v>1.24120444885569E10</c:v>
                </c:pt>
                <c:pt idx="30">
                  <c:v>7.59528008150607E8</c:v>
                </c:pt>
                <c:pt idx="31">
                  <c:v>7.0746759662753E6</c:v>
                </c:pt>
                <c:pt idx="32">
                  <c:v>2.33634271442195E9</c:v>
                </c:pt>
                <c:pt idx="33">
                  <c:v>1.74300211287652E7</c:v>
                </c:pt>
                <c:pt idx="34">
                  <c:v>1.41713765335607E9</c:v>
                </c:pt>
                <c:pt idx="35">
                  <c:v>1.6449958231498E7</c:v>
                </c:pt>
                <c:pt idx="36">
                  <c:v>8.94837823724697E7</c:v>
                </c:pt>
                <c:pt idx="37">
                  <c:v>2.13139550650424E7</c:v>
                </c:pt>
                <c:pt idx="38">
                  <c:v>1.0667891972861E10</c:v>
                </c:pt>
                <c:pt idx="39">
                  <c:v>4.40405851551824E9</c:v>
                </c:pt>
                <c:pt idx="40">
                  <c:v>4.77011384889309E9</c:v>
                </c:pt>
                <c:pt idx="41">
                  <c:v>1.90690490058705E7</c:v>
                </c:pt>
                <c:pt idx="42">
                  <c:v>6.87700309686585E7</c:v>
                </c:pt>
                <c:pt idx="43">
                  <c:v>4.80936374321053E8</c:v>
                </c:pt>
                <c:pt idx="44">
                  <c:v>1.36362006761182E9</c:v>
                </c:pt>
                <c:pt idx="45">
                  <c:v>3.26780627672357E9</c:v>
                </c:pt>
                <c:pt idx="46">
                  <c:v>4.81410621453441E7</c:v>
                </c:pt>
                <c:pt idx="47">
                  <c:v>8.79884274331984E6</c:v>
                </c:pt>
                <c:pt idx="48">
                  <c:v>2.89559113608368E7</c:v>
                </c:pt>
                <c:pt idx="49">
                  <c:v>6.56656146659919E6</c:v>
                </c:pt>
                <c:pt idx="50">
                  <c:v>1.11858325937238E7</c:v>
                </c:pt>
                <c:pt idx="51">
                  <c:v>8.08093038903765E6</c:v>
                </c:pt>
                <c:pt idx="52">
                  <c:v>4.05442185017814E7</c:v>
                </c:pt>
                <c:pt idx="53">
                  <c:v>2.19787839034413E7</c:v>
                </c:pt>
                <c:pt idx="54">
                  <c:v>7.9115193678583E8</c:v>
                </c:pt>
                <c:pt idx="55">
                  <c:v>4.11139898607287E6</c:v>
                </c:pt>
                <c:pt idx="56">
                  <c:v>8.93164085603199E8</c:v>
                </c:pt>
                <c:pt idx="57">
                  <c:v>2.70954107255643E8</c:v>
                </c:pt>
                <c:pt idx="58">
                  <c:v>1.6529523377642E10</c:v>
                </c:pt>
                <c:pt idx="59">
                  <c:v>5.98781435286627E9</c:v>
                </c:pt>
                <c:pt idx="60">
                  <c:v>5.4480026466941E10</c:v>
                </c:pt>
                <c:pt idx="61">
                  <c:v>4.2086728592185E9</c:v>
                </c:pt>
                <c:pt idx="62">
                  <c:v>2.2410394132683E10</c:v>
                </c:pt>
                <c:pt idx="63">
                  <c:v>1.50021019129555E9</c:v>
                </c:pt>
                <c:pt idx="64">
                  <c:v>3.68813722682506E10</c:v>
                </c:pt>
                <c:pt idx="65">
                  <c:v>2.51474305263158E9</c:v>
                </c:pt>
                <c:pt idx="66">
                  <c:v>9.09994352387429E9</c:v>
                </c:pt>
                <c:pt idx="67">
                  <c:v>3.54829505060729E8</c:v>
                </c:pt>
                <c:pt idx="68">
                  <c:v>4.12000608604004E10</c:v>
                </c:pt>
                <c:pt idx="69">
                  <c:v>1.75932431882591E9</c:v>
                </c:pt>
                <c:pt idx="70">
                  <c:v>8.40927852145648E9</c:v>
                </c:pt>
                <c:pt idx="71">
                  <c:v>3.05634504048583E8</c:v>
                </c:pt>
                <c:pt idx="72">
                  <c:v>9.60037007071539E9</c:v>
                </c:pt>
                <c:pt idx="73">
                  <c:v>6.1048219534413E8</c:v>
                </c:pt>
                <c:pt idx="74">
                  <c:v>1.08493327409577E9</c:v>
                </c:pt>
                <c:pt idx="75">
                  <c:v>4.69712492260729E8</c:v>
                </c:pt>
                <c:pt idx="76">
                  <c:v>6.14714967795559E9</c:v>
                </c:pt>
                <c:pt idx="77">
                  <c:v>5.99503329959514E7</c:v>
                </c:pt>
                <c:pt idx="78">
                  <c:v>2.78058163411692E10</c:v>
                </c:pt>
                <c:pt idx="79">
                  <c:v>7.91499622478419E9</c:v>
                </c:pt>
                <c:pt idx="80">
                  <c:v>3.81879963663968E9</c:v>
                </c:pt>
                <c:pt idx="81">
                  <c:v>2.89366424543982E11</c:v>
                </c:pt>
                <c:pt idx="82">
                  <c:v>2.04829655688894E11</c:v>
                </c:pt>
                <c:pt idx="83">
                  <c:v>1.48889537658734E11</c:v>
                </c:pt>
                <c:pt idx="84">
                  <c:v>1.61662637565401E10</c:v>
                </c:pt>
                <c:pt idx="85">
                  <c:v>5.0416212749398E9</c:v>
                </c:pt>
                <c:pt idx="86">
                  <c:v>1.23373852834008E9</c:v>
                </c:pt>
                <c:pt idx="87">
                  <c:v>3.57548800170971E8</c:v>
                </c:pt>
                <c:pt idx="88">
                  <c:v>3.14952083589109E9</c:v>
                </c:pt>
                <c:pt idx="89">
                  <c:v>6.69311484824454E9</c:v>
                </c:pt>
                <c:pt idx="90">
                  <c:v>1.66864955418567E9</c:v>
                </c:pt>
                <c:pt idx="91">
                  <c:v>7.13026964574899E8</c:v>
                </c:pt>
                <c:pt idx="92">
                  <c:v>1.54221713898829E10</c:v>
                </c:pt>
                <c:pt idx="93">
                  <c:v>4.54145465266309E10</c:v>
                </c:pt>
                <c:pt idx="94">
                  <c:v>8.98153589317084E8</c:v>
                </c:pt>
                <c:pt idx="95">
                  <c:v>4.82710334186964E9</c:v>
                </c:pt>
                <c:pt idx="96">
                  <c:v>1.17282922458956E9</c:v>
                </c:pt>
                <c:pt idx="97">
                  <c:v>5.27341652834008E8</c:v>
                </c:pt>
                <c:pt idx="98">
                  <c:v>4.26868032090714E10</c:v>
                </c:pt>
                <c:pt idx="99">
                  <c:v>1.0902014616582E9</c:v>
                </c:pt>
                <c:pt idx="100">
                  <c:v>9.5855035020243E8</c:v>
                </c:pt>
                <c:pt idx="101">
                  <c:v>4.44534544982611E9</c:v>
                </c:pt>
                <c:pt idx="102">
                  <c:v>1.64463529202964E9</c:v>
                </c:pt>
                <c:pt idx="103">
                  <c:v>3.31631630566802E8</c:v>
                </c:pt>
                <c:pt idx="104">
                  <c:v>5.1729693700583E9</c:v>
                </c:pt>
                <c:pt idx="105">
                  <c:v>2.13117485297725E9</c:v>
                </c:pt>
                <c:pt idx="106">
                  <c:v>4.61866125506073E8</c:v>
                </c:pt>
                <c:pt idx="107">
                  <c:v>3.16626253916599E8</c:v>
                </c:pt>
                <c:pt idx="108">
                  <c:v>1.99433508768595E6</c:v>
                </c:pt>
                <c:pt idx="109">
                  <c:v>1.48291146916575E9</c:v>
                </c:pt>
                <c:pt idx="110">
                  <c:v>2.87469284754251E7</c:v>
                </c:pt>
                <c:pt idx="111">
                  <c:v>4.02974748491781E9</c:v>
                </c:pt>
                <c:pt idx="112">
                  <c:v>1.77228688557085E7</c:v>
                </c:pt>
                <c:pt idx="113">
                  <c:v>2.2438646928996E9</c:v>
                </c:pt>
                <c:pt idx="114">
                  <c:v>8.03325721799595E7</c:v>
                </c:pt>
                <c:pt idx="115">
                  <c:v>2.46602412736478E9</c:v>
                </c:pt>
                <c:pt idx="116">
                  <c:v>9.25650628789141E9</c:v>
                </c:pt>
                <c:pt idx="117">
                  <c:v>7.77511550525387E8</c:v>
                </c:pt>
                <c:pt idx="118">
                  <c:v>3.37159587375425E9</c:v>
                </c:pt>
                <c:pt idx="119">
                  <c:v>1.92025412558876E10</c:v>
                </c:pt>
                <c:pt idx="120">
                  <c:v>6.32117202128842E9</c:v>
                </c:pt>
                <c:pt idx="121">
                  <c:v>2.30006871033902E10</c:v>
                </c:pt>
                <c:pt idx="122">
                  <c:v>1.09028992009576E10</c:v>
                </c:pt>
                <c:pt idx="123">
                  <c:v>1.10483829131037E10</c:v>
                </c:pt>
                <c:pt idx="124">
                  <c:v>3.09637472460538E9</c:v>
                </c:pt>
                <c:pt idx="125">
                  <c:v>9.16450546742223E9</c:v>
                </c:pt>
                <c:pt idx="126">
                  <c:v>7.25809333497796E8</c:v>
                </c:pt>
                <c:pt idx="127">
                  <c:v>4.00895684864239E9</c:v>
                </c:pt>
                <c:pt idx="128">
                  <c:v>1.71643028639113E9</c:v>
                </c:pt>
                <c:pt idx="129">
                  <c:v>9.34264640393818E9</c:v>
                </c:pt>
                <c:pt idx="130">
                  <c:v>8.5421654857085E7</c:v>
                </c:pt>
                <c:pt idx="131">
                  <c:v>3.11551567148822E10</c:v>
                </c:pt>
                <c:pt idx="132">
                  <c:v>3.20450123532908E10</c:v>
                </c:pt>
                <c:pt idx="133">
                  <c:v>1.52483746142409E11</c:v>
                </c:pt>
                <c:pt idx="134">
                  <c:v>2.61160592411842E10</c:v>
                </c:pt>
                <c:pt idx="135">
                  <c:v>1.16199361007752E10</c:v>
                </c:pt>
                <c:pt idx="136">
                  <c:v>4.16204638831737E9</c:v>
                </c:pt>
              </c:numCache>
            </c:numRef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9A2-4AB3-A9A1-986604C2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65504240"/>
        <c:axId val="865680272"/>
      </c:bubbleChart>
      <c:valAx>
        <c:axId val="86550424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80272"/>
        <c:crosses val="autoZero"/>
        <c:crossBetween val="midCat"/>
      </c:valAx>
      <c:valAx>
        <c:axId val="8656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0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Turnover vs 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cs_2020_upd!$AN$2:$AN$138</c:f>
              <c:numCache>
                <c:formatCode>General</c:formatCode>
                <c:ptCount val="137"/>
                <c:pt idx="0">
                  <c:v>1.464914304465998</c:v>
                </c:pt>
                <c:pt idx="1">
                  <c:v>1.255770851826541</c:v>
                </c:pt>
                <c:pt idx="2">
                  <c:v>1.399188630341637</c:v>
                </c:pt>
                <c:pt idx="3">
                  <c:v>1.372511297683261</c:v>
                </c:pt>
                <c:pt idx="4">
                  <c:v>1.505896622951747</c:v>
                </c:pt>
                <c:pt idx="5">
                  <c:v>1.069678752969101</c:v>
                </c:pt>
                <c:pt idx="6">
                  <c:v>1.505980416237433</c:v>
                </c:pt>
                <c:pt idx="7">
                  <c:v>1.069039818118508</c:v>
                </c:pt>
                <c:pt idx="8">
                  <c:v>1.541918623720364</c:v>
                </c:pt>
                <c:pt idx="9">
                  <c:v>-0.286252346819952</c:v>
                </c:pt>
                <c:pt idx="10">
                  <c:v>1.536036688624537</c:v>
                </c:pt>
                <c:pt idx="11">
                  <c:v>0.477654502918722</c:v>
                </c:pt>
                <c:pt idx="12">
                  <c:v>1.17715756374829</c:v>
                </c:pt>
                <c:pt idx="13">
                  <c:v>1.487319703672672</c:v>
                </c:pt>
                <c:pt idx="14">
                  <c:v>1.511366484036093</c:v>
                </c:pt>
                <c:pt idx="15">
                  <c:v>1.023506585465662</c:v>
                </c:pt>
                <c:pt idx="16">
                  <c:v>1.524059142347278</c:v>
                </c:pt>
                <c:pt idx="17">
                  <c:v>0.859855493481855</c:v>
                </c:pt>
                <c:pt idx="18">
                  <c:v>1.35459050325896</c:v>
                </c:pt>
                <c:pt idx="19">
                  <c:v>1.413656475315389</c:v>
                </c:pt>
                <c:pt idx="20">
                  <c:v>1.434574250870493</c:v>
                </c:pt>
                <c:pt idx="21">
                  <c:v>1.322579645839778</c:v>
                </c:pt>
                <c:pt idx="22">
                  <c:v>1.523564418057238</c:v>
                </c:pt>
                <c:pt idx="23">
                  <c:v>0.86863344668014</c:v>
                </c:pt>
                <c:pt idx="24">
                  <c:v>1.508754157950692</c:v>
                </c:pt>
                <c:pt idx="25">
                  <c:v>1.046756818669699</c:v>
                </c:pt>
                <c:pt idx="26">
                  <c:v>0.967507076811439</c:v>
                </c:pt>
                <c:pt idx="27">
                  <c:v>1.516678929690256</c:v>
                </c:pt>
                <c:pt idx="28">
                  <c:v>1.46352677197036</c:v>
                </c:pt>
                <c:pt idx="29">
                  <c:v>1.259593582389555</c:v>
                </c:pt>
                <c:pt idx="30">
                  <c:v>1.48654828515972</c:v>
                </c:pt>
                <c:pt idx="31">
                  <c:v>1.18054954314623</c:v>
                </c:pt>
                <c:pt idx="32">
                  <c:v>1.524885116369723</c:v>
                </c:pt>
                <c:pt idx="33">
                  <c:v>0.844539837601778</c:v>
                </c:pt>
                <c:pt idx="34">
                  <c:v>1.535504943941246</c:v>
                </c:pt>
                <c:pt idx="35">
                  <c:v>0.508185448178615</c:v>
                </c:pt>
                <c:pt idx="36">
                  <c:v>1.292645434747885</c:v>
                </c:pt>
                <c:pt idx="37">
                  <c:v>1.449939561573113</c:v>
                </c:pt>
                <c:pt idx="38">
                  <c:v>1.506832814166268</c:v>
                </c:pt>
                <c:pt idx="39">
                  <c:v>1.062430643565562</c:v>
                </c:pt>
                <c:pt idx="40">
                  <c:v>1.507590698285946</c:v>
                </c:pt>
                <c:pt idx="41">
                  <c:v>1.056380843982691</c:v>
                </c:pt>
                <c:pt idx="42">
                  <c:v>1.449108997878438</c:v>
                </c:pt>
                <c:pt idx="43">
                  <c:v>1.29444174018277</c:v>
                </c:pt>
                <c:pt idx="44">
                  <c:v>1.102625646543096</c:v>
                </c:pt>
                <c:pt idx="45">
                  <c:v>1.501215667190465</c:v>
                </c:pt>
                <c:pt idx="46">
                  <c:v>1.451868317982974</c:v>
                </c:pt>
                <c:pt idx="47">
                  <c:v>1.288384182086805</c:v>
                </c:pt>
                <c:pt idx="48">
                  <c:v>1.33955642862588</c:v>
                </c:pt>
                <c:pt idx="49">
                  <c:v>1.424164478529432</c:v>
                </c:pt>
                <c:pt idx="50">
                  <c:v>1.398185910200412</c:v>
                </c:pt>
                <c:pt idx="51">
                  <c:v>1.373650932322115</c:v>
                </c:pt>
                <c:pt idx="52">
                  <c:v>1.35127670934767</c:v>
                </c:pt>
                <c:pt idx="53">
                  <c:v>1.416089062254692</c:v>
                </c:pt>
                <c:pt idx="54">
                  <c:v>1.536314125108793</c:v>
                </c:pt>
                <c:pt idx="55">
                  <c:v>0.460659958428168</c:v>
                </c:pt>
                <c:pt idx="56">
                  <c:v>1.331588767685245</c:v>
                </c:pt>
                <c:pt idx="57">
                  <c:v>1.429225497399729</c:v>
                </c:pt>
                <c:pt idx="58">
                  <c:v>1.424547222186522</c:v>
                </c:pt>
                <c:pt idx="59">
                  <c:v>1.338971550282697</c:v>
                </c:pt>
                <c:pt idx="60">
                  <c:v>1.389950833674909</c:v>
                </c:pt>
                <c:pt idx="61">
                  <c:v>1.38256979360393</c:v>
                </c:pt>
                <c:pt idx="62">
                  <c:v>1.376991919830376</c:v>
                </c:pt>
                <c:pt idx="63">
                  <c:v>1.395183318097331</c:v>
                </c:pt>
                <c:pt idx="64">
                  <c:v>1.402482881430638</c:v>
                </c:pt>
                <c:pt idx="65">
                  <c:v>1.368679587902823</c:v>
                </c:pt>
                <c:pt idx="66">
                  <c:v>1.430826838803247</c:v>
                </c:pt>
                <c:pt idx="67">
                  <c:v>1.328957879000999</c:v>
                </c:pt>
                <c:pt idx="68">
                  <c:v>1.564413700664409</c:v>
                </c:pt>
                <c:pt idx="69">
                  <c:v>1.165366886775925</c:v>
                </c:pt>
                <c:pt idx="70">
                  <c:v>1.438084399173626</c:v>
                </c:pt>
                <c:pt idx="71">
                  <c:v>1.316305647198712</c:v>
                </c:pt>
                <c:pt idx="72">
                  <c:v>1.391557870395525</c:v>
                </c:pt>
                <c:pt idx="73">
                  <c:v>1.38088858030192</c:v>
                </c:pt>
                <c:pt idx="74">
                  <c:v>1.519321774505543</c:v>
                </c:pt>
                <c:pt idx="75">
                  <c:v>0.933926378073151</c:v>
                </c:pt>
                <c:pt idx="76">
                  <c:v>1.407133824657223</c:v>
                </c:pt>
                <c:pt idx="77">
                  <c:v>1.363029400602962</c:v>
                </c:pt>
                <c:pt idx="78">
                  <c:v>1.209695431992071</c:v>
                </c:pt>
                <c:pt idx="79">
                  <c:v>1.49319922760294</c:v>
                </c:pt>
                <c:pt idx="80">
                  <c:v>1.361388628321718</c:v>
                </c:pt>
                <c:pt idx="81">
                  <c:v>1.598464091547376</c:v>
                </c:pt>
                <c:pt idx="82">
                  <c:v>0.882267682168617</c:v>
                </c:pt>
                <c:pt idx="83">
                  <c:v>0.912170868339037</c:v>
                </c:pt>
                <c:pt idx="84">
                  <c:v>1.313478181907053</c:v>
                </c:pt>
                <c:pt idx="85">
                  <c:v>1.480201295363079</c:v>
                </c:pt>
                <c:pt idx="86">
                  <c:v>1.316013824103723</c:v>
                </c:pt>
                <c:pt idx="87">
                  <c:v>1.350974227244845</c:v>
                </c:pt>
                <c:pt idx="88">
                  <c:v>1.416307673748248</c:v>
                </c:pt>
                <c:pt idx="89">
                  <c:v>1.240924800832224</c:v>
                </c:pt>
                <c:pt idx="90">
                  <c:v>1.520331719676147</c:v>
                </c:pt>
                <c:pt idx="91">
                  <c:v>1.269328948162604</c:v>
                </c:pt>
                <c:pt idx="92">
                  <c:v>1.54715539485713</c:v>
                </c:pt>
                <c:pt idx="93">
                  <c:v>1.177833927507695</c:v>
                </c:pt>
                <c:pt idx="94">
                  <c:v>1.207205080707526</c:v>
                </c:pt>
                <c:pt idx="95">
                  <c:v>1.272466743744536</c:v>
                </c:pt>
                <c:pt idx="96">
                  <c:v>1.49928092641117</c:v>
                </c:pt>
                <c:pt idx="97">
                  <c:v>1.306612084180491</c:v>
                </c:pt>
                <c:pt idx="98">
                  <c:v>1.416435248012582</c:v>
                </c:pt>
                <c:pt idx="99">
                  <c:v>1.326212976259088</c:v>
                </c:pt>
                <c:pt idx="100">
                  <c:v>1.404860322410529</c:v>
                </c:pt>
                <c:pt idx="101">
                  <c:v>1.303303702337472</c:v>
                </c:pt>
                <c:pt idx="102">
                  <c:v>1.349511090774685</c:v>
                </c:pt>
                <c:pt idx="103">
                  <c:v>1.468262323855641</c:v>
                </c:pt>
                <c:pt idx="104">
                  <c:v>1.332607427974672</c:v>
                </c:pt>
                <c:pt idx="105">
                  <c:v>1.369626430220101</c:v>
                </c:pt>
                <c:pt idx="106">
                  <c:v>1.44108193166577</c:v>
                </c:pt>
                <c:pt idx="107">
                  <c:v>1.527764313566384</c:v>
                </c:pt>
                <c:pt idx="108">
                  <c:v>0.783461055107329</c:v>
                </c:pt>
                <c:pt idx="109">
                  <c:v>1.422695516545842</c:v>
                </c:pt>
                <c:pt idx="110">
                  <c:v>1.341775446730947</c:v>
                </c:pt>
                <c:pt idx="111">
                  <c:v>1.52855782022827</c:v>
                </c:pt>
                <c:pt idx="112">
                  <c:v>0.764072441058278</c:v>
                </c:pt>
                <c:pt idx="113">
                  <c:v>1.489413928564713</c:v>
                </c:pt>
                <c:pt idx="114">
                  <c:v>1.16761994189202</c:v>
                </c:pt>
                <c:pt idx="115">
                  <c:v>1.229089981359504</c:v>
                </c:pt>
                <c:pt idx="116">
                  <c:v>1.473720041134224</c:v>
                </c:pt>
                <c:pt idx="117">
                  <c:v>1.277721159531396</c:v>
                </c:pt>
                <c:pt idx="118">
                  <c:v>1.456452047543583</c:v>
                </c:pt>
                <c:pt idx="119">
                  <c:v>1.527227118146846</c:v>
                </c:pt>
                <c:pt idx="120">
                  <c:v>0.795893211344051</c:v>
                </c:pt>
                <c:pt idx="121">
                  <c:v>1.523181996635431</c:v>
                </c:pt>
                <c:pt idx="122">
                  <c:v>0.875228599486898</c:v>
                </c:pt>
                <c:pt idx="123">
                  <c:v>1.530272587827584</c:v>
                </c:pt>
                <c:pt idx="124">
                  <c:v>0.717312389402681</c:v>
                </c:pt>
                <c:pt idx="125">
                  <c:v>1.422085162352273</c:v>
                </c:pt>
                <c:pt idx="126">
                  <c:v>1.342685632411466</c:v>
                </c:pt>
                <c:pt idx="127">
                  <c:v>1.530758370477914</c:v>
                </c:pt>
                <c:pt idx="128">
                  <c:v>0.702653608052714</c:v>
                </c:pt>
                <c:pt idx="129">
                  <c:v>1.253783903617107</c:v>
                </c:pt>
                <c:pt idx="130">
                  <c:v>1.46562214649787</c:v>
                </c:pt>
                <c:pt idx="131">
                  <c:v>1.510247930334035</c:v>
                </c:pt>
                <c:pt idx="132">
                  <c:v>1.03375670345015</c:v>
                </c:pt>
                <c:pt idx="133">
                  <c:v>1.354211950168727</c:v>
                </c:pt>
                <c:pt idx="134">
                  <c:v>1.413937899392366</c:v>
                </c:pt>
                <c:pt idx="135">
                  <c:v>1.526862016908533</c:v>
                </c:pt>
                <c:pt idx="136">
                  <c:v>0.804047404443162</c:v>
                </c:pt>
              </c:numCache>
            </c:numRef>
          </c:xVal>
          <c:yVal>
            <c:numRef>
              <c:f>cs_2020_upd!$AK$2:$AK$138</c:f>
              <c:numCache>
                <c:formatCode>General</c:formatCode>
                <c:ptCount val="137"/>
                <c:pt idx="0">
                  <c:v>0.445311016655364</c:v>
                </c:pt>
                <c:pt idx="1">
                  <c:v>-0.823200308808141</c:v>
                </c:pt>
                <c:pt idx="2">
                  <c:v>0.0</c:v>
                </c:pt>
                <c:pt idx="3">
                  <c:v>0.0</c:v>
                </c:pt>
                <c:pt idx="4">
                  <c:v>0.44674676708147</c:v>
                </c:pt>
                <c:pt idx="5">
                  <c:v>-0.828321958928204</c:v>
                </c:pt>
                <c:pt idx="6">
                  <c:v>0.524524468124152</c:v>
                </c:pt>
                <c:pt idx="7">
                  <c:v>-1.170071252650252</c:v>
                </c:pt>
                <c:pt idx="8">
                  <c:v>0.425832410932599</c:v>
                </c:pt>
                <c:pt idx="9">
                  <c:v>-0.756862994946057</c:v>
                </c:pt>
                <c:pt idx="10">
                  <c:v>0.365459773494465</c:v>
                </c:pt>
                <c:pt idx="11">
                  <c:v>-0.581921545449719</c:v>
                </c:pt>
                <c:pt idx="12">
                  <c:v>-0.0141846349919571</c:v>
                </c:pt>
                <c:pt idx="13">
                  <c:v>0.0139862419747403</c:v>
                </c:pt>
                <c:pt idx="14">
                  <c:v>0.12260232209233</c:v>
                </c:pt>
                <c:pt idx="15">
                  <c:v>-0.139761942375156</c:v>
                </c:pt>
                <c:pt idx="16">
                  <c:v>0.12260232209233</c:v>
                </c:pt>
                <c:pt idx="17">
                  <c:v>-0.139761942375156</c:v>
                </c:pt>
                <c:pt idx="18">
                  <c:v>-0.262364264467487</c:v>
                </c:pt>
                <c:pt idx="19">
                  <c:v>0.207639364778242</c:v>
                </c:pt>
                <c:pt idx="20">
                  <c:v>0.430782916092454</c:v>
                </c:pt>
                <c:pt idx="21">
                  <c:v>-0.773189888233483</c:v>
                </c:pt>
                <c:pt idx="22">
                  <c:v>0.532804530484765</c:v>
                </c:pt>
                <c:pt idx="23">
                  <c:v>-1.216395324324489</c:v>
                </c:pt>
                <c:pt idx="24">
                  <c:v>0.12260232209233</c:v>
                </c:pt>
                <c:pt idx="25">
                  <c:v>-0.139761942375155</c:v>
                </c:pt>
                <c:pt idx="26">
                  <c:v>0.298855373049905</c:v>
                </c:pt>
                <c:pt idx="27">
                  <c:v>-0.428193359185717</c:v>
                </c:pt>
                <c:pt idx="28">
                  <c:v>0.524524468124152</c:v>
                </c:pt>
                <c:pt idx="29">
                  <c:v>-1.170071252650252</c:v>
                </c:pt>
                <c:pt idx="30">
                  <c:v>0.524524468124152</c:v>
                </c:pt>
                <c:pt idx="31">
                  <c:v>-1.170071252650252</c:v>
                </c:pt>
                <c:pt idx="32">
                  <c:v>0.441832752279038</c:v>
                </c:pt>
                <c:pt idx="33">
                  <c:v>-0.810930216216323</c:v>
                </c:pt>
                <c:pt idx="34">
                  <c:v>0.524524468124152</c:v>
                </c:pt>
                <c:pt idx="35">
                  <c:v>-1.170071252650252</c:v>
                </c:pt>
                <c:pt idx="36">
                  <c:v>0.521296923633287</c:v>
                </c:pt>
                <c:pt idx="37">
                  <c:v>-1.152679509938388</c:v>
                </c:pt>
                <c:pt idx="38">
                  <c:v>0.365459773494465</c:v>
                </c:pt>
                <c:pt idx="39">
                  <c:v>-0.581921545449719</c:v>
                </c:pt>
                <c:pt idx="40">
                  <c:v>0.557601688563722</c:v>
                </c:pt>
                <c:pt idx="41">
                  <c:v>-1.372308119145155</c:v>
                </c:pt>
                <c:pt idx="42">
                  <c:v>0.0</c:v>
                </c:pt>
                <c:pt idx="43">
                  <c:v>0.0</c:v>
                </c:pt>
                <c:pt idx="44">
                  <c:v>-0.0327898228229914</c:v>
                </c:pt>
                <c:pt idx="45">
                  <c:v>0.0317486983145807</c:v>
                </c:pt>
                <c:pt idx="46">
                  <c:v>0.0</c:v>
                </c:pt>
                <c:pt idx="47">
                  <c:v>0.0</c:v>
                </c:pt>
                <c:pt idx="48">
                  <c:v>-0.198850858745164</c:v>
                </c:pt>
                <c:pt idx="49">
                  <c:v>0.165792254842744</c:v>
                </c:pt>
                <c:pt idx="50">
                  <c:v>-0.194156014440958</c:v>
                </c:pt>
                <c:pt idx="51">
                  <c:v>0.162518929497775</c:v>
                </c:pt>
                <c:pt idx="52">
                  <c:v>-0.0295588022415452</c:v>
                </c:pt>
                <c:pt idx="53">
                  <c:v>0.0287101058824322</c:v>
                </c:pt>
                <c:pt idx="54">
                  <c:v>0.365459773494465</c:v>
                </c:pt>
                <c:pt idx="55">
                  <c:v>-0.581921545449719</c:v>
                </c:pt>
                <c:pt idx="56">
                  <c:v>0.233614851181504</c:v>
                </c:pt>
                <c:pt idx="57">
                  <c:v>-0.30538164955118</c:v>
                </c:pt>
                <c:pt idx="58">
                  <c:v>-0.0416726964005713</c:v>
                </c:pt>
                <c:pt idx="59">
                  <c:v>0.0400053346137022</c:v>
                </c:pt>
                <c:pt idx="60">
                  <c:v>0.22314355131421</c:v>
                </c:pt>
                <c:pt idx="61">
                  <c:v>-0.287682072451782</c:v>
                </c:pt>
                <c:pt idx="62">
                  <c:v>0.105360515657823</c:v>
                </c:pt>
                <c:pt idx="63">
                  <c:v>-0.11778303565638</c:v>
                </c:pt>
                <c:pt idx="64">
                  <c:v>0.22314355131421</c:v>
                </c:pt>
                <c:pt idx="65">
                  <c:v>-0.287682072451782</c:v>
                </c:pt>
                <c:pt idx="66">
                  <c:v>0.0870113769896293</c:v>
                </c:pt>
                <c:pt idx="67">
                  <c:v>-0.0953101798043244</c:v>
                </c:pt>
                <c:pt idx="68">
                  <c:v>0.0168071183163836</c:v>
                </c:pt>
                <c:pt idx="69">
                  <c:v>-0.270874954135405</c:v>
                </c:pt>
                <c:pt idx="70">
                  <c:v>0.0870113769896293</c:v>
                </c:pt>
                <c:pt idx="71">
                  <c:v>-0.0953101798043244</c:v>
                </c:pt>
                <c:pt idx="72">
                  <c:v>0.133531392624526</c:v>
                </c:pt>
                <c:pt idx="73">
                  <c:v>-0.154150679827263</c:v>
                </c:pt>
                <c:pt idx="74">
                  <c:v>0.0233473639969918</c:v>
                </c:pt>
                <c:pt idx="75">
                  <c:v>-0.023905520853555</c:v>
                </c:pt>
                <c:pt idx="76">
                  <c:v>-0.451985123743059</c:v>
                </c:pt>
                <c:pt idx="77">
                  <c:v>0.31015492830384</c:v>
                </c:pt>
                <c:pt idx="78">
                  <c:v>0.378066133920052</c:v>
                </c:pt>
                <c:pt idx="79">
                  <c:v>-1.126011262856225</c:v>
                </c:pt>
                <c:pt idx="80">
                  <c:v>0.195744577126093</c:v>
                </c:pt>
                <c:pt idx="81">
                  <c:v>0.574659320976707</c:v>
                </c:pt>
                <c:pt idx="82">
                  <c:v>-0.420834605439266</c:v>
                </c:pt>
                <c:pt idx="83">
                  <c:v>-0.567438079631141</c:v>
                </c:pt>
                <c:pt idx="84">
                  <c:v>0.378066133920052</c:v>
                </c:pt>
                <c:pt idx="85">
                  <c:v>-1.126011262856225</c:v>
                </c:pt>
                <c:pt idx="86">
                  <c:v>0.195744577126093</c:v>
                </c:pt>
                <c:pt idx="87">
                  <c:v>-0.0953101798043244</c:v>
                </c:pt>
                <c:pt idx="88">
                  <c:v>0.0870113769896293</c:v>
                </c:pt>
                <c:pt idx="89">
                  <c:v>0.192828105219668</c:v>
                </c:pt>
                <c:pt idx="90">
                  <c:v>-0.26657739303425</c:v>
                </c:pt>
                <c:pt idx="91">
                  <c:v>0.0211046794175394</c:v>
                </c:pt>
                <c:pt idx="92">
                  <c:v>0.471258897051557</c:v>
                </c:pt>
                <c:pt idx="93">
                  <c:v>-0.924488606712083</c:v>
                </c:pt>
                <c:pt idx="94">
                  <c:v>0.001255267805815</c:v>
                </c:pt>
                <c:pt idx="95">
                  <c:v>0.196739513934282</c:v>
                </c:pt>
                <c:pt idx="96">
                  <c:v>-0.269239965011732</c:v>
                </c:pt>
                <c:pt idx="97">
                  <c:v>0.0184421074400564</c:v>
                </c:pt>
                <c:pt idx="98">
                  <c:v>-0.630747935385134</c:v>
                </c:pt>
                <c:pt idx="99">
                  <c:v>0.210182476018823</c:v>
                </c:pt>
                <c:pt idx="100">
                  <c:v>0.210182476018823</c:v>
                </c:pt>
                <c:pt idx="101">
                  <c:v>0.196739513934282</c:v>
                </c:pt>
                <c:pt idx="102">
                  <c:v>-0.269239965011732</c:v>
                </c:pt>
                <c:pt idx="103">
                  <c:v>0.0184421074400564</c:v>
                </c:pt>
                <c:pt idx="104">
                  <c:v>0.196739513934282</c:v>
                </c:pt>
                <c:pt idx="105">
                  <c:v>-0.269239965011732</c:v>
                </c:pt>
                <c:pt idx="106">
                  <c:v>0.0184421074400564</c:v>
                </c:pt>
                <c:pt idx="107">
                  <c:v>0.425832410932599</c:v>
                </c:pt>
                <c:pt idx="108">
                  <c:v>-0.756862994946057</c:v>
                </c:pt>
                <c:pt idx="109">
                  <c:v>0.524524468124152</c:v>
                </c:pt>
                <c:pt idx="110">
                  <c:v>-1.170071252650252</c:v>
                </c:pt>
                <c:pt idx="111">
                  <c:v>0.425832410932599</c:v>
                </c:pt>
                <c:pt idx="112">
                  <c:v>-0.756862994946057</c:v>
                </c:pt>
                <c:pt idx="113">
                  <c:v>0.521296923633287</c:v>
                </c:pt>
                <c:pt idx="114">
                  <c:v>-1.152679509938388</c:v>
                </c:pt>
                <c:pt idx="115">
                  <c:v>-0.139761942375156</c:v>
                </c:pt>
                <c:pt idx="116">
                  <c:v>0.12260232209233</c:v>
                </c:pt>
                <c:pt idx="117">
                  <c:v>0.150060694575736</c:v>
                </c:pt>
                <c:pt idx="118">
                  <c:v>-0.17662353567932</c:v>
                </c:pt>
                <c:pt idx="119">
                  <c:v>0.12260232209233</c:v>
                </c:pt>
                <c:pt idx="120">
                  <c:v>-0.139761942375156</c:v>
                </c:pt>
                <c:pt idx="121">
                  <c:v>0.12260232209233</c:v>
                </c:pt>
                <c:pt idx="122">
                  <c:v>-0.139761942375156</c:v>
                </c:pt>
                <c:pt idx="123">
                  <c:v>0.12260232209233</c:v>
                </c:pt>
                <c:pt idx="124">
                  <c:v>-0.139761942375156</c:v>
                </c:pt>
                <c:pt idx="125">
                  <c:v>-0.0639487246002701</c:v>
                </c:pt>
                <c:pt idx="126">
                  <c:v>0.0601039240697024</c:v>
                </c:pt>
                <c:pt idx="127">
                  <c:v>0.12260232209233</c:v>
                </c:pt>
                <c:pt idx="128">
                  <c:v>-0.139761942375156</c:v>
                </c:pt>
                <c:pt idx="129">
                  <c:v>-0.451985123743052</c:v>
                </c:pt>
                <c:pt idx="130">
                  <c:v>0.310154928303837</c:v>
                </c:pt>
                <c:pt idx="131">
                  <c:v>0.12260232209233</c:v>
                </c:pt>
                <c:pt idx="132">
                  <c:v>-0.139761942375156</c:v>
                </c:pt>
                <c:pt idx="133">
                  <c:v>0.0</c:v>
                </c:pt>
                <c:pt idx="134">
                  <c:v>0.0</c:v>
                </c:pt>
                <c:pt idx="135">
                  <c:v>0.12260232209233</c:v>
                </c:pt>
                <c:pt idx="136">
                  <c:v>-0.139761942375156</c:v>
                </c:pt>
              </c:numCache>
            </c:numRef>
          </c:yVal>
          <c:bubbleSize>
            <c:numRef>
              <c:f>cs_2020_upd!$D$2:$D$138</c:f>
              <c:numCache>
                <c:formatCode>General</c:formatCode>
                <c:ptCount val="137"/>
                <c:pt idx="0">
                  <c:v>1.17815492896858E10</c:v>
                </c:pt>
                <c:pt idx="1">
                  <c:v>1.37895745450663E10</c:v>
                </c:pt>
                <c:pt idx="2">
                  <c:v>2.46162080149797E10</c:v>
                </c:pt>
                <c:pt idx="3">
                  <c:v>2.34485091304595E10</c:v>
                </c:pt>
                <c:pt idx="4">
                  <c:v>4.14149514266073E9</c:v>
                </c:pt>
                <c:pt idx="5">
                  <c:v>1.82072584367611E7</c:v>
                </c:pt>
                <c:pt idx="6">
                  <c:v>1.27019578238623E9</c:v>
                </c:pt>
                <c:pt idx="7">
                  <c:v>1.33624570344939E7</c:v>
                </c:pt>
                <c:pt idx="8">
                  <c:v>6.30814229729939E9</c:v>
                </c:pt>
                <c:pt idx="9">
                  <c:v>1.24343360458826E8</c:v>
                </c:pt>
                <c:pt idx="10">
                  <c:v>2.25127628445506E9</c:v>
                </c:pt>
                <c:pt idx="11">
                  <c:v>3.69860373082967E9</c:v>
                </c:pt>
                <c:pt idx="12">
                  <c:v>8.61538416543388E8</c:v>
                </c:pt>
                <c:pt idx="13">
                  <c:v>2.71049394838834E9</c:v>
                </c:pt>
                <c:pt idx="14">
                  <c:v>1.45789677667188E10</c:v>
                </c:pt>
                <c:pt idx="15">
                  <c:v>3.36730732170514E9</c:v>
                </c:pt>
                <c:pt idx="16">
                  <c:v>1.37628711953874E10</c:v>
                </c:pt>
                <c:pt idx="17">
                  <c:v>5.40019696733182E9</c:v>
                </c:pt>
                <c:pt idx="18">
                  <c:v>7.40667551624205E10</c:v>
                </c:pt>
                <c:pt idx="19">
                  <c:v>6.98615986427409E10</c:v>
                </c:pt>
                <c:pt idx="20">
                  <c:v>9.29144910207773E9</c:v>
                </c:pt>
                <c:pt idx="21">
                  <c:v>2.43148532690902E9</c:v>
                </c:pt>
                <c:pt idx="22">
                  <c:v>2.43457098500557E10</c:v>
                </c:pt>
                <c:pt idx="23">
                  <c:v>6.03568809037263E10</c:v>
                </c:pt>
                <c:pt idx="24">
                  <c:v>9.98114480848637E9</c:v>
                </c:pt>
                <c:pt idx="25">
                  <c:v>2.80435270085822E9</c:v>
                </c:pt>
                <c:pt idx="26">
                  <c:v>1.44953394403016E9</c:v>
                </c:pt>
                <c:pt idx="27">
                  <c:v>1.77086680071984E9</c:v>
                </c:pt>
                <c:pt idx="28">
                  <c:v>4.44678655360081E9</c:v>
                </c:pt>
                <c:pt idx="29">
                  <c:v>1.24120444885569E10</c:v>
                </c:pt>
                <c:pt idx="30">
                  <c:v>7.59528008150607E8</c:v>
                </c:pt>
                <c:pt idx="31">
                  <c:v>7.0746759662753E6</c:v>
                </c:pt>
                <c:pt idx="32">
                  <c:v>2.33634271442195E9</c:v>
                </c:pt>
                <c:pt idx="33">
                  <c:v>1.74300211287652E7</c:v>
                </c:pt>
                <c:pt idx="34">
                  <c:v>1.41713765335607E9</c:v>
                </c:pt>
                <c:pt idx="35">
                  <c:v>1.6449958231498E7</c:v>
                </c:pt>
                <c:pt idx="36">
                  <c:v>8.94837823724697E7</c:v>
                </c:pt>
                <c:pt idx="37">
                  <c:v>2.13139550650424E7</c:v>
                </c:pt>
                <c:pt idx="38">
                  <c:v>1.0667891972861E10</c:v>
                </c:pt>
                <c:pt idx="39">
                  <c:v>4.40405851551824E9</c:v>
                </c:pt>
                <c:pt idx="40">
                  <c:v>4.77011384889309E9</c:v>
                </c:pt>
                <c:pt idx="41">
                  <c:v>1.90690490058705E7</c:v>
                </c:pt>
                <c:pt idx="42">
                  <c:v>6.87700309686585E7</c:v>
                </c:pt>
                <c:pt idx="43">
                  <c:v>4.80936374321053E8</c:v>
                </c:pt>
                <c:pt idx="44">
                  <c:v>1.36362006761182E9</c:v>
                </c:pt>
                <c:pt idx="45">
                  <c:v>3.26780627672357E9</c:v>
                </c:pt>
                <c:pt idx="46">
                  <c:v>4.81410621453441E7</c:v>
                </c:pt>
                <c:pt idx="47">
                  <c:v>8.79884274331984E6</c:v>
                </c:pt>
                <c:pt idx="48">
                  <c:v>2.89559113608368E7</c:v>
                </c:pt>
                <c:pt idx="49">
                  <c:v>6.56656146659919E6</c:v>
                </c:pt>
                <c:pt idx="50">
                  <c:v>1.11858325937238E7</c:v>
                </c:pt>
                <c:pt idx="51">
                  <c:v>8.08093038903765E6</c:v>
                </c:pt>
                <c:pt idx="52">
                  <c:v>4.05442185017814E7</c:v>
                </c:pt>
                <c:pt idx="53">
                  <c:v>2.19787839034413E7</c:v>
                </c:pt>
                <c:pt idx="54">
                  <c:v>7.9115193678583E8</c:v>
                </c:pt>
                <c:pt idx="55">
                  <c:v>4.11139898607287E6</c:v>
                </c:pt>
                <c:pt idx="56">
                  <c:v>8.93164085603199E8</c:v>
                </c:pt>
                <c:pt idx="57">
                  <c:v>2.70954107255643E8</c:v>
                </c:pt>
                <c:pt idx="58">
                  <c:v>1.6529523377642E10</c:v>
                </c:pt>
                <c:pt idx="59">
                  <c:v>5.98781435286627E9</c:v>
                </c:pt>
                <c:pt idx="60">
                  <c:v>5.4480026466941E10</c:v>
                </c:pt>
                <c:pt idx="61">
                  <c:v>4.2086728592185E9</c:v>
                </c:pt>
                <c:pt idx="62">
                  <c:v>2.2410394132683E10</c:v>
                </c:pt>
                <c:pt idx="63">
                  <c:v>1.50021019129555E9</c:v>
                </c:pt>
                <c:pt idx="64">
                  <c:v>3.68813722682506E10</c:v>
                </c:pt>
                <c:pt idx="65">
                  <c:v>2.51474305263158E9</c:v>
                </c:pt>
                <c:pt idx="66">
                  <c:v>9.09994352387429E9</c:v>
                </c:pt>
                <c:pt idx="67">
                  <c:v>3.54829505060729E8</c:v>
                </c:pt>
                <c:pt idx="68">
                  <c:v>4.12000608604004E10</c:v>
                </c:pt>
                <c:pt idx="69">
                  <c:v>1.75932431882591E9</c:v>
                </c:pt>
                <c:pt idx="70">
                  <c:v>8.40927852145648E9</c:v>
                </c:pt>
                <c:pt idx="71">
                  <c:v>3.05634504048583E8</c:v>
                </c:pt>
                <c:pt idx="72">
                  <c:v>9.60037007071539E9</c:v>
                </c:pt>
                <c:pt idx="73">
                  <c:v>6.1048219534413E8</c:v>
                </c:pt>
                <c:pt idx="74">
                  <c:v>1.08493327409577E9</c:v>
                </c:pt>
                <c:pt idx="75">
                  <c:v>4.69712492260729E8</c:v>
                </c:pt>
                <c:pt idx="76">
                  <c:v>6.14714967795559E9</c:v>
                </c:pt>
                <c:pt idx="77">
                  <c:v>5.99503329959514E7</c:v>
                </c:pt>
                <c:pt idx="78">
                  <c:v>2.78058163411692E10</c:v>
                </c:pt>
                <c:pt idx="79">
                  <c:v>7.91499622478419E9</c:v>
                </c:pt>
                <c:pt idx="80">
                  <c:v>3.81879963663968E9</c:v>
                </c:pt>
                <c:pt idx="81">
                  <c:v>2.89366424543982E11</c:v>
                </c:pt>
                <c:pt idx="82">
                  <c:v>2.04829655688894E11</c:v>
                </c:pt>
                <c:pt idx="83">
                  <c:v>1.48889537658734E11</c:v>
                </c:pt>
                <c:pt idx="84">
                  <c:v>1.61662637565401E10</c:v>
                </c:pt>
                <c:pt idx="85">
                  <c:v>5.0416212749398E9</c:v>
                </c:pt>
                <c:pt idx="86">
                  <c:v>1.23373852834008E9</c:v>
                </c:pt>
                <c:pt idx="87">
                  <c:v>3.57548800170971E8</c:v>
                </c:pt>
                <c:pt idx="88">
                  <c:v>3.14952083589109E9</c:v>
                </c:pt>
                <c:pt idx="89">
                  <c:v>6.69311484824454E9</c:v>
                </c:pt>
                <c:pt idx="90">
                  <c:v>1.66864955418567E9</c:v>
                </c:pt>
                <c:pt idx="91">
                  <c:v>7.13026964574899E8</c:v>
                </c:pt>
                <c:pt idx="92">
                  <c:v>1.54221713898829E10</c:v>
                </c:pt>
                <c:pt idx="93">
                  <c:v>4.54145465266309E10</c:v>
                </c:pt>
                <c:pt idx="94">
                  <c:v>8.98153589317084E8</c:v>
                </c:pt>
                <c:pt idx="95">
                  <c:v>4.82710334186964E9</c:v>
                </c:pt>
                <c:pt idx="96">
                  <c:v>1.17282922458956E9</c:v>
                </c:pt>
                <c:pt idx="97">
                  <c:v>5.27341652834008E8</c:v>
                </c:pt>
                <c:pt idx="98">
                  <c:v>4.26868032090714E10</c:v>
                </c:pt>
                <c:pt idx="99">
                  <c:v>1.0902014616582E9</c:v>
                </c:pt>
                <c:pt idx="100">
                  <c:v>9.5855035020243E8</c:v>
                </c:pt>
                <c:pt idx="101">
                  <c:v>4.44534544982611E9</c:v>
                </c:pt>
                <c:pt idx="102">
                  <c:v>1.64463529202964E9</c:v>
                </c:pt>
                <c:pt idx="103">
                  <c:v>3.31631630566802E8</c:v>
                </c:pt>
                <c:pt idx="104">
                  <c:v>5.1729693700583E9</c:v>
                </c:pt>
                <c:pt idx="105">
                  <c:v>2.13117485297725E9</c:v>
                </c:pt>
                <c:pt idx="106">
                  <c:v>4.61866125506073E8</c:v>
                </c:pt>
                <c:pt idx="107">
                  <c:v>3.16626253916599E8</c:v>
                </c:pt>
                <c:pt idx="108">
                  <c:v>1.99433508768595E6</c:v>
                </c:pt>
                <c:pt idx="109">
                  <c:v>1.48291146916575E9</c:v>
                </c:pt>
                <c:pt idx="110">
                  <c:v>2.87469284754251E7</c:v>
                </c:pt>
                <c:pt idx="111">
                  <c:v>4.02974748491781E9</c:v>
                </c:pt>
                <c:pt idx="112">
                  <c:v>1.77228688557085E7</c:v>
                </c:pt>
                <c:pt idx="113">
                  <c:v>2.2438646928996E9</c:v>
                </c:pt>
                <c:pt idx="114">
                  <c:v>8.03325721799595E7</c:v>
                </c:pt>
                <c:pt idx="115">
                  <c:v>2.46602412736478E9</c:v>
                </c:pt>
                <c:pt idx="116">
                  <c:v>9.25650628789141E9</c:v>
                </c:pt>
                <c:pt idx="117">
                  <c:v>7.77511550525387E8</c:v>
                </c:pt>
                <c:pt idx="118">
                  <c:v>3.37159587375425E9</c:v>
                </c:pt>
                <c:pt idx="119">
                  <c:v>1.92025412558876E10</c:v>
                </c:pt>
                <c:pt idx="120">
                  <c:v>6.32117202128842E9</c:v>
                </c:pt>
                <c:pt idx="121">
                  <c:v>2.30006871033902E10</c:v>
                </c:pt>
                <c:pt idx="122">
                  <c:v>1.09028992009576E10</c:v>
                </c:pt>
                <c:pt idx="123">
                  <c:v>1.10483829131037E10</c:v>
                </c:pt>
                <c:pt idx="124">
                  <c:v>3.09637472460538E9</c:v>
                </c:pt>
                <c:pt idx="125">
                  <c:v>9.16450546742223E9</c:v>
                </c:pt>
                <c:pt idx="126">
                  <c:v>7.25809333497796E8</c:v>
                </c:pt>
                <c:pt idx="127">
                  <c:v>4.00895684864239E9</c:v>
                </c:pt>
                <c:pt idx="128">
                  <c:v>1.71643028639113E9</c:v>
                </c:pt>
                <c:pt idx="129">
                  <c:v>9.34264640393818E9</c:v>
                </c:pt>
                <c:pt idx="130">
                  <c:v>8.5421654857085E7</c:v>
                </c:pt>
                <c:pt idx="131">
                  <c:v>3.11551567148822E10</c:v>
                </c:pt>
                <c:pt idx="132">
                  <c:v>3.20450123532908E10</c:v>
                </c:pt>
                <c:pt idx="133">
                  <c:v>1.52483746142409E11</c:v>
                </c:pt>
                <c:pt idx="134">
                  <c:v>2.61160592411842E10</c:v>
                </c:pt>
                <c:pt idx="135">
                  <c:v>1.16199361007752E10</c:v>
                </c:pt>
                <c:pt idx="136">
                  <c:v>4.16204638831737E9</c:v>
                </c:pt>
              </c:numCache>
            </c:numRef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726-4E81-8E19-6FDE425F1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65388240"/>
        <c:axId val="865380704"/>
      </c:bubbleChart>
      <c:valAx>
        <c:axId val="865388240"/>
        <c:scaling>
          <c:orientation val="minMax"/>
          <c:min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80704"/>
        <c:crosses val="autoZero"/>
        <c:crossBetween val="midCat"/>
      </c:valAx>
      <c:valAx>
        <c:axId val="8653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Market</a:t>
            </a:r>
            <a:r>
              <a:rPr lang="en-AU" baseline="0"/>
              <a:t>Share</a:t>
            </a:r>
            <a:r>
              <a:rPr lang="en-AU"/>
              <a:t> vs 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cs_2020_upd!$AO$2:$AO$138</c:f>
              <c:numCache>
                <c:formatCode>General</c:formatCode>
                <c:ptCount val="137"/>
                <c:pt idx="0">
                  <c:v>-0.0817818708530832</c:v>
                </c:pt>
                <c:pt idx="1">
                  <c:v>0.0755962798270218</c:v>
                </c:pt>
                <c:pt idx="2">
                  <c:v>0.0240038922751123</c:v>
                </c:pt>
                <c:pt idx="3">
                  <c:v>-0.0245942797612477</c:v>
                </c:pt>
                <c:pt idx="4">
                  <c:v>0.688760515253554</c:v>
                </c:pt>
                <c:pt idx="5">
                  <c:v>-4.73823130215491</c:v>
                </c:pt>
                <c:pt idx="6">
                  <c:v>0.682682132734847</c:v>
                </c:pt>
                <c:pt idx="7">
                  <c:v>-3.871795133229016</c:v>
                </c:pt>
                <c:pt idx="8">
                  <c:v>0.673627372115401</c:v>
                </c:pt>
                <c:pt idx="9">
                  <c:v>-3.252922359094817</c:v>
                </c:pt>
                <c:pt idx="10">
                  <c:v>-0.278726580362391</c:v>
                </c:pt>
                <c:pt idx="11">
                  <c:v>0.217731505086247</c:v>
                </c:pt>
                <c:pt idx="12">
                  <c:v>-0.72902317453134</c:v>
                </c:pt>
                <c:pt idx="13">
                  <c:v>0.417143343916233</c:v>
                </c:pt>
                <c:pt idx="14">
                  <c:v>0.485344529306451</c:v>
                </c:pt>
                <c:pt idx="15">
                  <c:v>-0.980121986223322</c:v>
                </c:pt>
                <c:pt idx="16">
                  <c:v>0.362136760277354</c:v>
                </c:pt>
                <c:pt idx="17">
                  <c:v>-0.573402284579506</c:v>
                </c:pt>
                <c:pt idx="18">
                  <c:v>0.0287983311681201</c:v>
                </c:pt>
                <c:pt idx="19">
                  <c:v>-0.0296523295433991</c:v>
                </c:pt>
                <c:pt idx="20">
                  <c:v>0.460694575665513</c:v>
                </c:pt>
                <c:pt idx="21">
                  <c:v>-0.879897633889996</c:v>
                </c:pt>
                <c:pt idx="22">
                  <c:v>-0.553643360892266</c:v>
                </c:pt>
                <c:pt idx="23">
                  <c:v>0.354275949633784</c:v>
                </c:pt>
                <c:pt idx="24">
                  <c:v>0.445533453068408</c:v>
                </c:pt>
                <c:pt idx="25">
                  <c:v>-0.823991594783826</c:v>
                </c:pt>
                <c:pt idx="26">
                  <c:v>-0.105116539287366</c:v>
                </c:pt>
                <c:pt idx="27">
                  <c:v>0.0951105184900549</c:v>
                </c:pt>
                <c:pt idx="28">
                  <c:v>-0.639545723869184</c:v>
                </c:pt>
                <c:pt idx="29">
                  <c:v>0.386939894493111</c:v>
                </c:pt>
                <c:pt idx="30">
                  <c:v>0.683875724740011</c:v>
                </c:pt>
                <c:pt idx="31">
                  <c:v>-3.992299831046148</c:v>
                </c:pt>
                <c:pt idx="32">
                  <c:v>0.68571448447473</c:v>
                </c:pt>
                <c:pt idx="33">
                  <c:v>-4.212433486915407</c:v>
                </c:pt>
                <c:pt idx="34">
                  <c:v>0.681606159037239</c:v>
                </c:pt>
                <c:pt idx="35">
                  <c:v>-3.774465282063167</c:v>
                </c:pt>
                <c:pt idx="36">
                  <c:v>0.479498233013726</c:v>
                </c:pt>
                <c:pt idx="37">
                  <c:v>-0.955197147745868</c:v>
                </c:pt>
                <c:pt idx="38">
                  <c:v>0.34755022772802</c:v>
                </c:pt>
                <c:pt idx="39">
                  <c:v>-0.537161746587403</c:v>
                </c:pt>
                <c:pt idx="40">
                  <c:v>0.689157540986067</c:v>
                </c:pt>
                <c:pt idx="41">
                  <c:v>-4.832901360531312</c:v>
                </c:pt>
                <c:pt idx="42">
                  <c:v>-1.385469092922039</c:v>
                </c:pt>
                <c:pt idx="43">
                  <c:v>0.559497836861562</c:v>
                </c:pt>
                <c:pt idx="44">
                  <c:v>-0.529574728012445</c:v>
                </c:pt>
                <c:pt idx="45">
                  <c:v>0.34440119056546</c:v>
                </c:pt>
                <c:pt idx="46">
                  <c:v>0.525286264876814</c:v>
                </c:pt>
                <c:pt idx="47">
                  <c:v>-1.174229024514825</c:v>
                </c:pt>
                <c:pt idx="48">
                  <c:v>0.488756022228473</c:v>
                </c:pt>
                <c:pt idx="49">
                  <c:v>-0.995028026397676</c:v>
                </c:pt>
                <c:pt idx="50">
                  <c:v>0.149413725048297</c:v>
                </c:pt>
                <c:pt idx="51">
                  <c:v>-0.175727292480846</c:v>
                </c:pt>
                <c:pt idx="52">
                  <c:v>0.260005846418508</c:v>
                </c:pt>
                <c:pt idx="53">
                  <c:v>-0.352309726925519</c:v>
                </c:pt>
                <c:pt idx="54">
                  <c:v>0.687963912014792</c:v>
                </c:pt>
                <c:pt idx="55">
                  <c:v>-4.57176276271539</c:v>
                </c:pt>
                <c:pt idx="56">
                  <c:v>0.428198327640017</c:v>
                </c:pt>
                <c:pt idx="57">
                  <c:v>-0.764622522214386</c:v>
                </c:pt>
                <c:pt idx="58">
                  <c:v>0.384009679921372</c:v>
                </c:pt>
                <c:pt idx="59">
                  <c:v>-0.631411934835967</c:v>
                </c:pt>
                <c:pt idx="60">
                  <c:v>0.61873413564913</c:v>
                </c:pt>
                <c:pt idx="61">
                  <c:v>-1.941952649345072</c:v>
                </c:pt>
                <c:pt idx="62">
                  <c:v>0.628349999478038</c:v>
                </c:pt>
                <c:pt idx="63">
                  <c:v>-2.075569649716122</c:v>
                </c:pt>
                <c:pt idx="64">
                  <c:v>0.627186572038769</c:v>
                </c:pt>
                <c:pt idx="65">
                  <c:v>-2.058349402585602</c:v>
                </c:pt>
                <c:pt idx="66">
                  <c:v>0.654895691474388</c:v>
                </c:pt>
                <c:pt idx="67">
                  <c:v>-2.589490388168129</c:v>
                </c:pt>
                <c:pt idx="68">
                  <c:v>0.651331775480844</c:v>
                </c:pt>
                <c:pt idx="69">
                  <c:v>-2.502178132487894</c:v>
                </c:pt>
                <c:pt idx="70">
                  <c:v>0.657447163630305</c:v>
                </c:pt>
                <c:pt idx="71">
                  <c:v>-2.657253840645541</c:v>
                </c:pt>
                <c:pt idx="72">
                  <c:v>0.631497724971641</c:v>
                </c:pt>
                <c:pt idx="73">
                  <c:v>-2.123810071704144</c:v>
                </c:pt>
                <c:pt idx="74">
                  <c:v>0.333417950438031</c:v>
                </c:pt>
                <c:pt idx="75">
                  <c:v>-0.50373502618242</c:v>
                </c:pt>
                <c:pt idx="76">
                  <c:v>0.683441888036563</c:v>
                </c:pt>
                <c:pt idx="77">
                  <c:v>-3.946785462311463</c:v>
                </c:pt>
                <c:pt idx="78">
                  <c:v>0.341089390307887</c:v>
                </c:pt>
                <c:pt idx="79">
                  <c:v>-0.91539661304735</c:v>
                </c:pt>
                <c:pt idx="80">
                  <c:v>-1.644219687419088</c:v>
                </c:pt>
                <c:pt idx="81">
                  <c:v>-0.105436898614565</c:v>
                </c:pt>
                <c:pt idx="82">
                  <c:v>-0.450952002759898</c:v>
                </c:pt>
                <c:pt idx="83">
                  <c:v>-0.769926015602058</c:v>
                </c:pt>
                <c:pt idx="84">
                  <c:v>0.365156338060937</c:v>
                </c:pt>
                <c:pt idx="85">
                  <c:v>-0.800042536737415</c:v>
                </c:pt>
                <c:pt idx="86">
                  <c:v>-2.207721235110223</c:v>
                </c:pt>
                <c:pt idx="87">
                  <c:v>-1.590117068895234</c:v>
                </c:pt>
                <c:pt idx="88">
                  <c:v>0.585616678970578</c:v>
                </c:pt>
                <c:pt idx="89">
                  <c:v>0.388726153963108</c:v>
                </c:pt>
                <c:pt idx="90">
                  <c:v>-1.000338560358493</c:v>
                </c:pt>
                <c:pt idx="91">
                  <c:v>-1.850589250269825</c:v>
                </c:pt>
                <c:pt idx="92">
                  <c:v>-0.693895594388767</c:v>
                </c:pt>
                <c:pt idx="93">
                  <c:v>0.386130692728403</c:v>
                </c:pt>
                <c:pt idx="94">
                  <c:v>-3.537115959505239</c:v>
                </c:pt>
                <c:pt idx="95">
                  <c:v>0.391404314300643</c:v>
                </c:pt>
                <c:pt idx="96">
                  <c:v>-1.023423280791273</c:v>
                </c:pt>
                <c:pt idx="97">
                  <c:v>-1.822748894175504</c:v>
                </c:pt>
                <c:pt idx="98">
                  <c:v>0.646268394906879</c:v>
                </c:pt>
                <c:pt idx="99">
                  <c:v>-3.021258912851801</c:v>
                </c:pt>
                <c:pt idx="100">
                  <c:v>-3.149954606893889</c:v>
                </c:pt>
                <c:pt idx="101">
                  <c:v>0.325335528480532</c:v>
                </c:pt>
                <c:pt idx="102">
                  <c:v>-0.669003401298033</c:v>
                </c:pt>
                <c:pt idx="103">
                  <c:v>-2.270252526515464</c:v>
                </c:pt>
                <c:pt idx="104">
                  <c:v>0.286837486592904</c:v>
                </c:pt>
                <c:pt idx="105">
                  <c:v>-0.599935981465339</c:v>
                </c:pt>
                <c:pt idx="106">
                  <c:v>-2.129089584817462</c:v>
                </c:pt>
                <c:pt idx="107">
                  <c:v>0.686868230378094</c:v>
                </c:pt>
                <c:pt idx="108">
                  <c:v>-4.380543132785519</c:v>
                </c:pt>
                <c:pt idx="109">
                  <c:v>0.673947220064342</c:v>
                </c:pt>
                <c:pt idx="110">
                  <c:v>-3.269284497269438</c:v>
                </c:pt>
                <c:pt idx="111">
                  <c:v>0.6887588137605</c:v>
                </c:pt>
                <c:pt idx="112">
                  <c:v>-4.737844349008756</c:v>
                </c:pt>
                <c:pt idx="113">
                  <c:v>0.657972152029437</c:v>
                </c:pt>
                <c:pt idx="114">
                  <c:v>-2.671807645673981</c:v>
                </c:pt>
                <c:pt idx="115">
                  <c:v>-0.8657582973205</c:v>
                </c:pt>
                <c:pt idx="116">
                  <c:v>0.456961200718352</c:v>
                </c:pt>
                <c:pt idx="117">
                  <c:v>-0.981402831121024</c:v>
                </c:pt>
                <c:pt idx="118">
                  <c:v>0.485640133253086</c:v>
                </c:pt>
                <c:pt idx="119">
                  <c:v>0.408581855429376</c:v>
                </c:pt>
                <c:pt idx="120">
                  <c:v>-0.702556134551312</c:v>
                </c:pt>
                <c:pt idx="121">
                  <c:v>0.305150470623629</c:v>
                </c:pt>
                <c:pt idx="122">
                  <c:v>-0.441344883312291</c:v>
                </c:pt>
                <c:pt idx="123">
                  <c:v>0.446087184633841</c:v>
                </c:pt>
                <c:pt idx="124">
                  <c:v>-0.825964906432647</c:v>
                </c:pt>
                <c:pt idx="125">
                  <c:v>0.616929126224084</c:v>
                </c:pt>
                <c:pt idx="126">
                  <c:v>-1.918876719478267</c:v>
                </c:pt>
                <c:pt idx="127">
                  <c:v>0.336768081547166</c:v>
                </c:pt>
                <c:pt idx="128">
                  <c:v>-0.511516269155506</c:v>
                </c:pt>
                <c:pt idx="129">
                  <c:v>0.68404552971758</c:v>
                </c:pt>
                <c:pt idx="130">
                  <c:v>-4.010699663858358</c:v>
                </c:pt>
                <c:pt idx="131">
                  <c:v>-0.0141800195671324</c:v>
                </c:pt>
                <c:pt idx="132">
                  <c:v>0.0139817547357382</c:v>
                </c:pt>
                <c:pt idx="133">
                  <c:v>0.535057609490072</c:v>
                </c:pt>
                <c:pt idx="134">
                  <c:v>-1.229449976495926</c:v>
                </c:pt>
                <c:pt idx="135">
                  <c:v>0.387000492346985</c:v>
                </c:pt>
                <c:pt idx="136">
                  <c:v>-0.639714886400299</c:v>
                </c:pt>
              </c:numCache>
            </c:numRef>
          </c:xVal>
          <c:yVal>
            <c:numRef>
              <c:f>cs_2020_upd!$AK$2:$AK$138</c:f>
              <c:numCache>
                <c:formatCode>General</c:formatCode>
                <c:ptCount val="137"/>
                <c:pt idx="0">
                  <c:v>0.445311016655364</c:v>
                </c:pt>
                <c:pt idx="1">
                  <c:v>-0.823200308808141</c:v>
                </c:pt>
                <c:pt idx="2">
                  <c:v>0.0</c:v>
                </c:pt>
                <c:pt idx="3">
                  <c:v>0.0</c:v>
                </c:pt>
                <c:pt idx="4">
                  <c:v>0.44674676708147</c:v>
                </c:pt>
                <c:pt idx="5">
                  <c:v>-0.828321958928204</c:v>
                </c:pt>
                <c:pt idx="6">
                  <c:v>0.524524468124152</c:v>
                </c:pt>
                <c:pt idx="7">
                  <c:v>-1.170071252650252</c:v>
                </c:pt>
                <c:pt idx="8">
                  <c:v>0.425832410932599</c:v>
                </c:pt>
                <c:pt idx="9">
                  <c:v>-0.756862994946057</c:v>
                </c:pt>
                <c:pt idx="10">
                  <c:v>0.365459773494465</c:v>
                </c:pt>
                <c:pt idx="11">
                  <c:v>-0.581921545449719</c:v>
                </c:pt>
                <c:pt idx="12">
                  <c:v>-0.0141846349919571</c:v>
                </c:pt>
                <c:pt idx="13">
                  <c:v>0.0139862419747403</c:v>
                </c:pt>
                <c:pt idx="14">
                  <c:v>0.12260232209233</c:v>
                </c:pt>
                <c:pt idx="15">
                  <c:v>-0.139761942375156</c:v>
                </c:pt>
                <c:pt idx="16">
                  <c:v>0.12260232209233</c:v>
                </c:pt>
                <c:pt idx="17">
                  <c:v>-0.139761942375156</c:v>
                </c:pt>
                <c:pt idx="18">
                  <c:v>-0.262364264467487</c:v>
                </c:pt>
                <c:pt idx="19">
                  <c:v>0.207639364778242</c:v>
                </c:pt>
                <c:pt idx="20">
                  <c:v>0.430782916092454</c:v>
                </c:pt>
                <c:pt idx="21">
                  <c:v>-0.773189888233483</c:v>
                </c:pt>
                <c:pt idx="22">
                  <c:v>0.532804530484765</c:v>
                </c:pt>
                <c:pt idx="23">
                  <c:v>-1.216395324324489</c:v>
                </c:pt>
                <c:pt idx="24">
                  <c:v>0.12260232209233</c:v>
                </c:pt>
                <c:pt idx="25">
                  <c:v>-0.139761942375155</c:v>
                </c:pt>
                <c:pt idx="26">
                  <c:v>0.298855373049905</c:v>
                </c:pt>
                <c:pt idx="27">
                  <c:v>-0.428193359185717</c:v>
                </c:pt>
                <c:pt idx="28">
                  <c:v>0.524524468124152</c:v>
                </c:pt>
                <c:pt idx="29">
                  <c:v>-1.170071252650252</c:v>
                </c:pt>
                <c:pt idx="30">
                  <c:v>0.524524468124152</c:v>
                </c:pt>
                <c:pt idx="31">
                  <c:v>-1.170071252650252</c:v>
                </c:pt>
                <c:pt idx="32">
                  <c:v>0.441832752279038</c:v>
                </c:pt>
                <c:pt idx="33">
                  <c:v>-0.810930216216323</c:v>
                </c:pt>
                <c:pt idx="34">
                  <c:v>0.524524468124152</c:v>
                </c:pt>
                <c:pt idx="35">
                  <c:v>-1.170071252650252</c:v>
                </c:pt>
                <c:pt idx="36">
                  <c:v>0.521296923633287</c:v>
                </c:pt>
                <c:pt idx="37">
                  <c:v>-1.152679509938388</c:v>
                </c:pt>
                <c:pt idx="38">
                  <c:v>0.365459773494465</c:v>
                </c:pt>
                <c:pt idx="39">
                  <c:v>-0.581921545449719</c:v>
                </c:pt>
                <c:pt idx="40">
                  <c:v>0.557601688563722</c:v>
                </c:pt>
                <c:pt idx="41">
                  <c:v>-1.372308119145155</c:v>
                </c:pt>
                <c:pt idx="42">
                  <c:v>0.0</c:v>
                </c:pt>
                <c:pt idx="43">
                  <c:v>0.0</c:v>
                </c:pt>
                <c:pt idx="44">
                  <c:v>-0.0327898228229914</c:v>
                </c:pt>
                <c:pt idx="45">
                  <c:v>0.0317486983145807</c:v>
                </c:pt>
                <c:pt idx="46">
                  <c:v>0.0</c:v>
                </c:pt>
                <c:pt idx="47">
                  <c:v>0.0</c:v>
                </c:pt>
                <c:pt idx="48">
                  <c:v>-0.198850858745164</c:v>
                </c:pt>
                <c:pt idx="49">
                  <c:v>0.165792254842744</c:v>
                </c:pt>
                <c:pt idx="50">
                  <c:v>-0.194156014440958</c:v>
                </c:pt>
                <c:pt idx="51">
                  <c:v>0.162518929497775</c:v>
                </c:pt>
                <c:pt idx="52">
                  <c:v>-0.0295588022415452</c:v>
                </c:pt>
                <c:pt idx="53">
                  <c:v>0.0287101058824322</c:v>
                </c:pt>
                <c:pt idx="54">
                  <c:v>0.365459773494465</c:v>
                </c:pt>
                <c:pt idx="55">
                  <c:v>-0.581921545449719</c:v>
                </c:pt>
                <c:pt idx="56">
                  <c:v>0.233614851181504</c:v>
                </c:pt>
                <c:pt idx="57">
                  <c:v>-0.30538164955118</c:v>
                </c:pt>
                <c:pt idx="58">
                  <c:v>-0.0416726964005713</c:v>
                </c:pt>
                <c:pt idx="59">
                  <c:v>0.0400053346137022</c:v>
                </c:pt>
                <c:pt idx="60">
                  <c:v>0.22314355131421</c:v>
                </c:pt>
                <c:pt idx="61">
                  <c:v>-0.287682072451782</c:v>
                </c:pt>
                <c:pt idx="62">
                  <c:v>0.105360515657823</c:v>
                </c:pt>
                <c:pt idx="63">
                  <c:v>-0.11778303565638</c:v>
                </c:pt>
                <c:pt idx="64">
                  <c:v>0.22314355131421</c:v>
                </c:pt>
                <c:pt idx="65">
                  <c:v>-0.287682072451782</c:v>
                </c:pt>
                <c:pt idx="66">
                  <c:v>0.0870113769896293</c:v>
                </c:pt>
                <c:pt idx="67">
                  <c:v>-0.0953101798043244</c:v>
                </c:pt>
                <c:pt idx="68">
                  <c:v>0.0168071183163836</c:v>
                </c:pt>
                <c:pt idx="69">
                  <c:v>-0.270874954135405</c:v>
                </c:pt>
                <c:pt idx="70">
                  <c:v>0.0870113769896293</c:v>
                </c:pt>
                <c:pt idx="71">
                  <c:v>-0.0953101798043244</c:v>
                </c:pt>
                <c:pt idx="72">
                  <c:v>0.133531392624526</c:v>
                </c:pt>
                <c:pt idx="73">
                  <c:v>-0.154150679827263</c:v>
                </c:pt>
                <c:pt idx="74">
                  <c:v>0.0233473639969918</c:v>
                </c:pt>
                <c:pt idx="75">
                  <c:v>-0.023905520853555</c:v>
                </c:pt>
                <c:pt idx="76">
                  <c:v>-0.451985123743059</c:v>
                </c:pt>
                <c:pt idx="77">
                  <c:v>0.31015492830384</c:v>
                </c:pt>
                <c:pt idx="78">
                  <c:v>0.378066133920052</c:v>
                </c:pt>
                <c:pt idx="79">
                  <c:v>-1.126011262856225</c:v>
                </c:pt>
                <c:pt idx="80">
                  <c:v>0.195744577126093</c:v>
                </c:pt>
                <c:pt idx="81">
                  <c:v>0.574659320976707</c:v>
                </c:pt>
                <c:pt idx="82">
                  <c:v>-0.420834605439266</c:v>
                </c:pt>
                <c:pt idx="83">
                  <c:v>-0.567438079631141</c:v>
                </c:pt>
                <c:pt idx="84">
                  <c:v>0.378066133920052</c:v>
                </c:pt>
                <c:pt idx="85">
                  <c:v>-1.126011262856225</c:v>
                </c:pt>
                <c:pt idx="86">
                  <c:v>0.195744577126093</c:v>
                </c:pt>
                <c:pt idx="87">
                  <c:v>-0.0953101798043244</c:v>
                </c:pt>
                <c:pt idx="88">
                  <c:v>0.0870113769896293</c:v>
                </c:pt>
                <c:pt idx="89">
                  <c:v>0.192828105219668</c:v>
                </c:pt>
                <c:pt idx="90">
                  <c:v>-0.26657739303425</c:v>
                </c:pt>
                <c:pt idx="91">
                  <c:v>0.0211046794175394</c:v>
                </c:pt>
                <c:pt idx="92">
                  <c:v>0.471258897051557</c:v>
                </c:pt>
                <c:pt idx="93">
                  <c:v>-0.924488606712083</c:v>
                </c:pt>
                <c:pt idx="94">
                  <c:v>0.001255267805815</c:v>
                </c:pt>
                <c:pt idx="95">
                  <c:v>0.196739513934282</c:v>
                </c:pt>
                <c:pt idx="96">
                  <c:v>-0.269239965011732</c:v>
                </c:pt>
                <c:pt idx="97">
                  <c:v>0.0184421074400564</c:v>
                </c:pt>
                <c:pt idx="98">
                  <c:v>-0.630747935385134</c:v>
                </c:pt>
                <c:pt idx="99">
                  <c:v>0.210182476018823</c:v>
                </c:pt>
                <c:pt idx="100">
                  <c:v>0.210182476018823</c:v>
                </c:pt>
                <c:pt idx="101">
                  <c:v>0.196739513934282</c:v>
                </c:pt>
                <c:pt idx="102">
                  <c:v>-0.269239965011732</c:v>
                </c:pt>
                <c:pt idx="103">
                  <c:v>0.0184421074400564</c:v>
                </c:pt>
                <c:pt idx="104">
                  <c:v>0.196739513934282</c:v>
                </c:pt>
                <c:pt idx="105">
                  <c:v>-0.269239965011732</c:v>
                </c:pt>
                <c:pt idx="106">
                  <c:v>0.0184421074400564</c:v>
                </c:pt>
                <c:pt idx="107">
                  <c:v>0.425832410932599</c:v>
                </c:pt>
                <c:pt idx="108">
                  <c:v>-0.756862994946057</c:v>
                </c:pt>
                <c:pt idx="109">
                  <c:v>0.524524468124152</c:v>
                </c:pt>
                <c:pt idx="110">
                  <c:v>-1.170071252650252</c:v>
                </c:pt>
                <c:pt idx="111">
                  <c:v>0.425832410932599</c:v>
                </c:pt>
                <c:pt idx="112">
                  <c:v>-0.756862994946057</c:v>
                </c:pt>
                <c:pt idx="113">
                  <c:v>0.521296923633287</c:v>
                </c:pt>
                <c:pt idx="114">
                  <c:v>-1.152679509938388</c:v>
                </c:pt>
                <c:pt idx="115">
                  <c:v>-0.139761942375156</c:v>
                </c:pt>
                <c:pt idx="116">
                  <c:v>0.12260232209233</c:v>
                </c:pt>
                <c:pt idx="117">
                  <c:v>0.150060694575736</c:v>
                </c:pt>
                <c:pt idx="118">
                  <c:v>-0.17662353567932</c:v>
                </c:pt>
                <c:pt idx="119">
                  <c:v>0.12260232209233</c:v>
                </c:pt>
                <c:pt idx="120">
                  <c:v>-0.139761942375156</c:v>
                </c:pt>
                <c:pt idx="121">
                  <c:v>0.12260232209233</c:v>
                </c:pt>
                <c:pt idx="122">
                  <c:v>-0.139761942375156</c:v>
                </c:pt>
                <c:pt idx="123">
                  <c:v>0.12260232209233</c:v>
                </c:pt>
                <c:pt idx="124">
                  <c:v>-0.139761942375156</c:v>
                </c:pt>
                <c:pt idx="125">
                  <c:v>-0.0639487246002701</c:v>
                </c:pt>
                <c:pt idx="126">
                  <c:v>0.0601039240697024</c:v>
                </c:pt>
                <c:pt idx="127">
                  <c:v>0.12260232209233</c:v>
                </c:pt>
                <c:pt idx="128">
                  <c:v>-0.139761942375156</c:v>
                </c:pt>
                <c:pt idx="129">
                  <c:v>-0.451985123743052</c:v>
                </c:pt>
                <c:pt idx="130">
                  <c:v>0.310154928303837</c:v>
                </c:pt>
                <c:pt idx="131">
                  <c:v>0.12260232209233</c:v>
                </c:pt>
                <c:pt idx="132">
                  <c:v>-0.139761942375156</c:v>
                </c:pt>
                <c:pt idx="133">
                  <c:v>0.0</c:v>
                </c:pt>
                <c:pt idx="134">
                  <c:v>0.0</c:v>
                </c:pt>
                <c:pt idx="135">
                  <c:v>0.12260232209233</c:v>
                </c:pt>
                <c:pt idx="136">
                  <c:v>-0.139761942375156</c:v>
                </c:pt>
              </c:numCache>
            </c:numRef>
          </c:yVal>
          <c:bubbleSize>
            <c:numRef>
              <c:f>cs_2020_upd!$D$2:$D$138</c:f>
              <c:numCache>
                <c:formatCode>General</c:formatCode>
                <c:ptCount val="137"/>
                <c:pt idx="0">
                  <c:v>1.17815492896858E10</c:v>
                </c:pt>
                <c:pt idx="1">
                  <c:v>1.37895745450663E10</c:v>
                </c:pt>
                <c:pt idx="2">
                  <c:v>2.46162080149797E10</c:v>
                </c:pt>
                <c:pt idx="3">
                  <c:v>2.34485091304595E10</c:v>
                </c:pt>
                <c:pt idx="4">
                  <c:v>4.14149514266073E9</c:v>
                </c:pt>
                <c:pt idx="5">
                  <c:v>1.82072584367611E7</c:v>
                </c:pt>
                <c:pt idx="6">
                  <c:v>1.27019578238623E9</c:v>
                </c:pt>
                <c:pt idx="7">
                  <c:v>1.33624570344939E7</c:v>
                </c:pt>
                <c:pt idx="8">
                  <c:v>6.30814229729939E9</c:v>
                </c:pt>
                <c:pt idx="9">
                  <c:v>1.24343360458826E8</c:v>
                </c:pt>
                <c:pt idx="10">
                  <c:v>2.25127628445506E9</c:v>
                </c:pt>
                <c:pt idx="11">
                  <c:v>3.69860373082967E9</c:v>
                </c:pt>
                <c:pt idx="12">
                  <c:v>8.61538416543388E8</c:v>
                </c:pt>
                <c:pt idx="13">
                  <c:v>2.71049394838834E9</c:v>
                </c:pt>
                <c:pt idx="14">
                  <c:v>1.45789677667188E10</c:v>
                </c:pt>
                <c:pt idx="15">
                  <c:v>3.36730732170514E9</c:v>
                </c:pt>
                <c:pt idx="16">
                  <c:v>1.37628711953874E10</c:v>
                </c:pt>
                <c:pt idx="17">
                  <c:v>5.40019696733182E9</c:v>
                </c:pt>
                <c:pt idx="18">
                  <c:v>7.40667551624205E10</c:v>
                </c:pt>
                <c:pt idx="19">
                  <c:v>6.98615986427409E10</c:v>
                </c:pt>
                <c:pt idx="20">
                  <c:v>9.29144910207773E9</c:v>
                </c:pt>
                <c:pt idx="21">
                  <c:v>2.43148532690902E9</c:v>
                </c:pt>
                <c:pt idx="22">
                  <c:v>2.43457098500557E10</c:v>
                </c:pt>
                <c:pt idx="23">
                  <c:v>6.03568809037263E10</c:v>
                </c:pt>
                <c:pt idx="24">
                  <c:v>9.98114480848637E9</c:v>
                </c:pt>
                <c:pt idx="25">
                  <c:v>2.80435270085822E9</c:v>
                </c:pt>
                <c:pt idx="26">
                  <c:v>1.44953394403016E9</c:v>
                </c:pt>
                <c:pt idx="27">
                  <c:v>1.77086680071984E9</c:v>
                </c:pt>
                <c:pt idx="28">
                  <c:v>4.44678655360081E9</c:v>
                </c:pt>
                <c:pt idx="29">
                  <c:v>1.24120444885569E10</c:v>
                </c:pt>
                <c:pt idx="30">
                  <c:v>7.59528008150607E8</c:v>
                </c:pt>
                <c:pt idx="31">
                  <c:v>7.0746759662753E6</c:v>
                </c:pt>
                <c:pt idx="32">
                  <c:v>2.33634271442195E9</c:v>
                </c:pt>
                <c:pt idx="33">
                  <c:v>1.74300211287652E7</c:v>
                </c:pt>
                <c:pt idx="34">
                  <c:v>1.41713765335607E9</c:v>
                </c:pt>
                <c:pt idx="35">
                  <c:v>1.6449958231498E7</c:v>
                </c:pt>
                <c:pt idx="36">
                  <c:v>8.94837823724697E7</c:v>
                </c:pt>
                <c:pt idx="37">
                  <c:v>2.13139550650424E7</c:v>
                </c:pt>
                <c:pt idx="38">
                  <c:v>1.0667891972861E10</c:v>
                </c:pt>
                <c:pt idx="39">
                  <c:v>4.40405851551824E9</c:v>
                </c:pt>
                <c:pt idx="40">
                  <c:v>4.77011384889309E9</c:v>
                </c:pt>
                <c:pt idx="41">
                  <c:v>1.90690490058705E7</c:v>
                </c:pt>
                <c:pt idx="42">
                  <c:v>6.87700309686585E7</c:v>
                </c:pt>
                <c:pt idx="43">
                  <c:v>4.80936374321053E8</c:v>
                </c:pt>
                <c:pt idx="44">
                  <c:v>1.36362006761182E9</c:v>
                </c:pt>
                <c:pt idx="45">
                  <c:v>3.26780627672357E9</c:v>
                </c:pt>
                <c:pt idx="46">
                  <c:v>4.81410621453441E7</c:v>
                </c:pt>
                <c:pt idx="47">
                  <c:v>8.79884274331984E6</c:v>
                </c:pt>
                <c:pt idx="48">
                  <c:v>2.89559113608368E7</c:v>
                </c:pt>
                <c:pt idx="49">
                  <c:v>6.56656146659919E6</c:v>
                </c:pt>
                <c:pt idx="50">
                  <c:v>1.11858325937238E7</c:v>
                </c:pt>
                <c:pt idx="51">
                  <c:v>8.08093038903765E6</c:v>
                </c:pt>
                <c:pt idx="52">
                  <c:v>4.05442185017814E7</c:v>
                </c:pt>
                <c:pt idx="53">
                  <c:v>2.19787839034413E7</c:v>
                </c:pt>
                <c:pt idx="54">
                  <c:v>7.9115193678583E8</c:v>
                </c:pt>
                <c:pt idx="55">
                  <c:v>4.11139898607287E6</c:v>
                </c:pt>
                <c:pt idx="56">
                  <c:v>8.93164085603199E8</c:v>
                </c:pt>
                <c:pt idx="57">
                  <c:v>2.70954107255643E8</c:v>
                </c:pt>
                <c:pt idx="58">
                  <c:v>1.6529523377642E10</c:v>
                </c:pt>
                <c:pt idx="59">
                  <c:v>5.98781435286627E9</c:v>
                </c:pt>
                <c:pt idx="60">
                  <c:v>5.4480026466941E10</c:v>
                </c:pt>
                <c:pt idx="61">
                  <c:v>4.2086728592185E9</c:v>
                </c:pt>
                <c:pt idx="62">
                  <c:v>2.2410394132683E10</c:v>
                </c:pt>
                <c:pt idx="63">
                  <c:v>1.50021019129555E9</c:v>
                </c:pt>
                <c:pt idx="64">
                  <c:v>3.68813722682506E10</c:v>
                </c:pt>
                <c:pt idx="65">
                  <c:v>2.51474305263158E9</c:v>
                </c:pt>
                <c:pt idx="66">
                  <c:v>9.09994352387429E9</c:v>
                </c:pt>
                <c:pt idx="67">
                  <c:v>3.54829505060729E8</c:v>
                </c:pt>
                <c:pt idx="68">
                  <c:v>4.12000608604004E10</c:v>
                </c:pt>
                <c:pt idx="69">
                  <c:v>1.75932431882591E9</c:v>
                </c:pt>
                <c:pt idx="70">
                  <c:v>8.40927852145648E9</c:v>
                </c:pt>
                <c:pt idx="71">
                  <c:v>3.05634504048583E8</c:v>
                </c:pt>
                <c:pt idx="72">
                  <c:v>9.60037007071539E9</c:v>
                </c:pt>
                <c:pt idx="73">
                  <c:v>6.1048219534413E8</c:v>
                </c:pt>
                <c:pt idx="74">
                  <c:v>1.08493327409577E9</c:v>
                </c:pt>
                <c:pt idx="75">
                  <c:v>4.69712492260729E8</c:v>
                </c:pt>
                <c:pt idx="76">
                  <c:v>6.14714967795559E9</c:v>
                </c:pt>
                <c:pt idx="77">
                  <c:v>5.99503329959514E7</c:v>
                </c:pt>
                <c:pt idx="78">
                  <c:v>2.78058163411692E10</c:v>
                </c:pt>
                <c:pt idx="79">
                  <c:v>7.91499622478419E9</c:v>
                </c:pt>
                <c:pt idx="80">
                  <c:v>3.81879963663968E9</c:v>
                </c:pt>
                <c:pt idx="81">
                  <c:v>2.89366424543982E11</c:v>
                </c:pt>
                <c:pt idx="82">
                  <c:v>2.04829655688894E11</c:v>
                </c:pt>
                <c:pt idx="83">
                  <c:v>1.48889537658734E11</c:v>
                </c:pt>
                <c:pt idx="84">
                  <c:v>1.61662637565401E10</c:v>
                </c:pt>
                <c:pt idx="85">
                  <c:v>5.0416212749398E9</c:v>
                </c:pt>
                <c:pt idx="86">
                  <c:v>1.23373852834008E9</c:v>
                </c:pt>
                <c:pt idx="87">
                  <c:v>3.57548800170971E8</c:v>
                </c:pt>
                <c:pt idx="88">
                  <c:v>3.14952083589109E9</c:v>
                </c:pt>
                <c:pt idx="89">
                  <c:v>6.69311484824454E9</c:v>
                </c:pt>
                <c:pt idx="90">
                  <c:v>1.66864955418567E9</c:v>
                </c:pt>
                <c:pt idx="91">
                  <c:v>7.13026964574899E8</c:v>
                </c:pt>
                <c:pt idx="92">
                  <c:v>1.54221713898829E10</c:v>
                </c:pt>
                <c:pt idx="93">
                  <c:v>4.54145465266309E10</c:v>
                </c:pt>
                <c:pt idx="94">
                  <c:v>8.98153589317084E8</c:v>
                </c:pt>
                <c:pt idx="95">
                  <c:v>4.82710334186964E9</c:v>
                </c:pt>
                <c:pt idx="96">
                  <c:v>1.17282922458956E9</c:v>
                </c:pt>
                <c:pt idx="97">
                  <c:v>5.27341652834008E8</c:v>
                </c:pt>
                <c:pt idx="98">
                  <c:v>4.26868032090714E10</c:v>
                </c:pt>
                <c:pt idx="99">
                  <c:v>1.0902014616582E9</c:v>
                </c:pt>
                <c:pt idx="100">
                  <c:v>9.5855035020243E8</c:v>
                </c:pt>
                <c:pt idx="101">
                  <c:v>4.44534544982611E9</c:v>
                </c:pt>
                <c:pt idx="102">
                  <c:v>1.64463529202964E9</c:v>
                </c:pt>
                <c:pt idx="103">
                  <c:v>3.31631630566802E8</c:v>
                </c:pt>
                <c:pt idx="104">
                  <c:v>5.1729693700583E9</c:v>
                </c:pt>
                <c:pt idx="105">
                  <c:v>2.13117485297725E9</c:v>
                </c:pt>
                <c:pt idx="106">
                  <c:v>4.61866125506073E8</c:v>
                </c:pt>
                <c:pt idx="107">
                  <c:v>3.16626253916599E8</c:v>
                </c:pt>
                <c:pt idx="108">
                  <c:v>1.99433508768595E6</c:v>
                </c:pt>
                <c:pt idx="109">
                  <c:v>1.48291146916575E9</c:v>
                </c:pt>
                <c:pt idx="110">
                  <c:v>2.87469284754251E7</c:v>
                </c:pt>
                <c:pt idx="111">
                  <c:v>4.02974748491781E9</c:v>
                </c:pt>
                <c:pt idx="112">
                  <c:v>1.77228688557085E7</c:v>
                </c:pt>
                <c:pt idx="113">
                  <c:v>2.2438646928996E9</c:v>
                </c:pt>
                <c:pt idx="114">
                  <c:v>8.03325721799595E7</c:v>
                </c:pt>
                <c:pt idx="115">
                  <c:v>2.46602412736478E9</c:v>
                </c:pt>
                <c:pt idx="116">
                  <c:v>9.25650628789141E9</c:v>
                </c:pt>
                <c:pt idx="117">
                  <c:v>7.77511550525387E8</c:v>
                </c:pt>
                <c:pt idx="118">
                  <c:v>3.37159587375425E9</c:v>
                </c:pt>
                <c:pt idx="119">
                  <c:v>1.92025412558876E10</c:v>
                </c:pt>
                <c:pt idx="120">
                  <c:v>6.32117202128842E9</c:v>
                </c:pt>
                <c:pt idx="121">
                  <c:v>2.30006871033902E10</c:v>
                </c:pt>
                <c:pt idx="122">
                  <c:v>1.09028992009576E10</c:v>
                </c:pt>
                <c:pt idx="123">
                  <c:v>1.10483829131037E10</c:v>
                </c:pt>
                <c:pt idx="124">
                  <c:v>3.09637472460538E9</c:v>
                </c:pt>
                <c:pt idx="125">
                  <c:v>9.16450546742223E9</c:v>
                </c:pt>
                <c:pt idx="126">
                  <c:v>7.25809333497796E8</c:v>
                </c:pt>
                <c:pt idx="127">
                  <c:v>4.00895684864239E9</c:v>
                </c:pt>
                <c:pt idx="128">
                  <c:v>1.71643028639113E9</c:v>
                </c:pt>
                <c:pt idx="129">
                  <c:v>9.34264640393818E9</c:v>
                </c:pt>
                <c:pt idx="130">
                  <c:v>8.5421654857085E7</c:v>
                </c:pt>
                <c:pt idx="131">
                  <c:v>3.11551567148822E10</c:v>
                </c:pt>
                <c:pt idx="132">
                  <c:v>3.20450123532908E10</c:v>
                </c:pt>
                <c:pt idx="133">
                  <c:v>1.52483746142409E11</c:v>
                </c:pt>
                <c:pt idx="134">
                  <c:v>2.61160592411842E10</c:v>
                </c:pt>
                <c:pt idx="135">
                  <c:v>1.16199361007752E10</c:v>
                </c:pt>
                <c:pt idx="136">
                  <c:v>4.16204638831737E9</c:v>
                </c:pt>
              </c:numCache>
            </c:numRef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6E-440E-937C-2C5B9015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29210176"/>
        <c:axId val="781909136"/>
      </c:bubbleChart>
      <c:valAx>
        <c:axId val="72921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09136"/>
        <c:crosses val="autoZero"/>
        <c:crossBetween val="midCat"/>
      </c:valAx>
      <c:valAx>
        <c:axId val="7819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1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Spread vs MER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cs_2020_upd!$AL$2:$AL$138</c:f>
              <c:numCache>
                <c:formatCode>General</c:formatCode>
                <c:ptCount val="137"/>
                <c:pt idx="0">
                  <c:v>0.217247101009192</c:v>
                </c:pt>
                <c:pt idx="1">
                  <c:v>-0.277931265859189</c:v>
                </c:pt>
                <c:pt idx="2">
                  <c:v>-0.0121902940705359</c:v>
                </c:pt>
                <c:pt idx="3">
                  <c:v>0.0120434787270277</c:v>
                </c:pt>
                <c:pt idx="4">
                  <c:v>-1.387128694167902</c:v>
                </c:pt>
                <c:pt idx="5">
                  <c:v>0.559734921565726</c:v>
                </c:pt>
                <c:pt idx="6">
                  <c:v>-1.52272302783678</c:v>
                </c:pt>
                <c:pt idx="7">
                  <c:v>0.5776705925886</c:v>
                </c:pt>
                <c:pt idx="8">
                  <c:v>-1.951524426831969</c:v>
                </c:pt>
                <c:pt idx="9">
                  <c:v>0.619469773174648</c:v>
                </c:pt>
                <c:pt idx="10">
                  <c:v>-0.572688399658802</c:v>
                </c:pt>
                <c:pt idx="11">
                  <c:v>0.361856510907309</c:v>
                </c:pt>
                <c:pt idx="12">
                  <c:v>0.421812651161116</c:v>
                </c:pt>
                <c:pt idx="13">
                  <c:v>-0.743857156413584</c:v>
                </c:pt>
                <c:pt idx="14">
                  <c:v>-1.33723331820754</c:v>
                </c:pt>
                <c:pt idx="15">
                  <c:v>0.552406367949302</c:v>
                </c:pt>
                <c:pt idx="16">
                  <c:v>-0.809780310397165</c:v>
                </c:pt>
                <c:pt idx="17">
                  <c:v>0.441503964744527</c:v>
                </c:pt>
                <c:pt idx="18">
                  <c:v>0.0114752493347061</c:v>
                </c:pt>
                <c:pt idx="19">
                  <c:v>-0.0116084607954746</c:v>
                </c:pt>
                <c:pt idx="20">
                  <c:v>-0.873437266946776</c:v>
                </c:pt>
                <c:pt idx="21">
                  <c:v>0.458997045286546</c:v>
                </c:pt>
                <c:pt idx="22">
                  <c:v>-0.101553177745104</c:v>
                </c:pt>
                <c:pt idx="23">
                  <c:v>0.0921842669274123</c:v>
                </c:pt>
                <c:pt idx="24">
                  <c:v>-0.321859683389365</c:v>
                </c:pt>
                <c:pt idx="25">
                  <c:v>0.243103119503748</c:v>
                </c:pt>
                <c:pt idx="26">
                  <c:v>0.298992566232489</c:v>
                </c:pt>
                <c:pt idx="27">
                  <c:v>-0.428477266919566</c:v>
                </c:pt>
                <c:pt idx="28">
                  <c:v>0.429458136118159</c:v>
                </c:pt>
                <c:pt idx="29">
                  <c:v>-0.768786587538027</c:v>
                </c:pt>
                <c:pt idx="30">
                  <c:v>-0.553471082269254</c:v>
                </c:pt>
                <c:pt idx="31">
                  <c:v>0.354206450475128</c:v>
                </c:pt>
                <c:pt idx="32">
                  <c:v>-1.043930186794449</c:v>
                </c:pt>
                <c:pt idx="33">
                  <c:v>0.499521007535749</c:v>
                </c:pt>
                <c:pt idx="34">
                  <c:v>-1.21484905572629</c:v>
                </c:pt>
                <c:pt idx="35">
                  <c:v>0.532535369970776</c:v>
                </c:pt>
                <c:pt idx="36">
                  <c:v>-0.349580254387245</c:v>
                </c:pt>
                <c:pt idx="37">
                  <c:v>0.258523095430106</c:v>
                </c:pt>
                <c:pt idx="38">
                  <c:v>-1.472657903050835</c:v>
                </c:pt>
                <c:pt idx="39">
                  <c:v>0.571366377425113</c:v>
                </c:pt>
                <c:pt idx="40">
                  <c:v>-2.133330269632982</c:v>
                </c:pt>
                <c:pt idx="41">
                  <c:v>0.632100055062688</c:v>
                </c:pt>
                <c:pt idx="42">
                  <c:v>-0.133703371067309</c:v>
                </c:pt>
                <c:pt idx="43">
                  <c:v>0.117916776222426</c:v>
                </c:pt>
                <c:pt idx="44">
                  <c:v>0.44924492612</c:v>
                </c:pt>
                <c:pt idx="45">
                  <c:v>-0.837314225206597</c:v>
                </c:pt>
                <c:pt idx="46">
                  <c:v>0.293979709706807</c:v>
                </c:pt>
                <c:pt idx="47">
                  <c:v>-0.418180626884865</c:v>
                </c:pt>
                <c:pt idx="48">
                  <c:v>-0.152238306254752</c:v>
                </c:pt>
                <c:pt idx="49">
                  <c:v>0.132094708594289</c:v>
                </c:pt>
                <c:pt idx="50">
                  <c:v>-0.389114642761369</c:v>
                </c:pt>
                <c:pt idx="51">
                  <c:v>0.27940548292875</c:v>
                </c:pt>
                <c:pt idx="52">
                  <c:v>0.188625012218203</c:v>
                </c:pt>
                <c:pt idx="53">
                  <c:v>-0.232673866858832</c:v>
                </c:pt>
                <c:pt idx="54">
                  <c:v>-1.354214043850137</c:v>
                </c:pt>
                <c:pt idx="55">
                  <c:v>0.554947703990862</c:v>
                </c:pt>
                <c:pt idx="56">
                  <c:v>-0.425094739720564</c:v>
                </c:pt>
                <c:pt idx="57">
                  <c:v>0.297354258118496</c:v>
                </c:pt>
                <c:pt idx="58">
                  <c:v>-0.426007125857476</c:v>
                </c:pt>
                <c:pt idx="59">
                  <c:v>0.297796977789087</c:v>
                </c:pt>
                <c:pt idx="60">
                  <c:v>-0.506474512251899</c:v>
                </c:pt>
                <c:pt idx="61">
                  <c:v>0.334601663327603</c:v>
                </c:pt>
                <c:pt idx="62">
                  <c:v>-0.536780648075093</c:v>
                </c:pt>
                <c:pt idx="63">
                  <c:v>0.347392855296672</c:v>
                </c:pt>
                <c:pt idx="64">
                  <c:v>-0.81646433246931</c:v>
                </c:pt>
                <c:pt idx="65">
                  <c:v>0.443408319347114</c:v>
                </c:pt>
                <c:pt idx="66">
                  <c:v>-0.210412107463363</c:v>
                </c:pt>
                <c:pt idx="67">
                  <c:v>0.173742976623106</c:v>
                </c:pt>
                <c:pt idx="68">
                  <c:v>-2.056504197021939</c:v>
                </c:pt>
                <c:pt idx="69">
                  <c:v>0.116320266694777</c:v>
                </c:pt>
                <c:pt idx="70">
                  <c:v>-0.479000151068511</c:v>
                </c:pt>
                <c:pt idx="71">
                  <c:v>0.322516455342674</c:v>
                </c:pt>
                <c:pt idx="72">
                  <c:v>0.0916649411558182</c:v>
                </c:pt>
                <c:pt idx="73">
                  <c:v>-0.100923193909205</c:v>
                </c:pt>
                <c:pt idx="74">
                  <c:v>-0.847221926044383</c:v>
                </c:pt>
                <c:pt idx="75">
                  <c:v>0.451964413376079</c:v>
                </c:pt>
                <c:pt idx="76">
                  <c:v>-1.151321214973838</c:v>
                </c:pt>
                <c:pt idx="77">
                  <c:v>0.521042037802972</c:v>
                </c:pt>
                <c:pt idx="78">
                  <c:v>0.115713766802321</c:v>
                </c:pt>
                <c:pt idx="79">
                  <c:v>-0.366727590353723</c:v>
                </c:pt>
                <c:pt idx="80">
                  <c:v>0.169174783593146</c:v>
                </c:pt>
                <c:pt idx="81">
                  <c:v>-0.815140479913482</c:v>
                </c:pt>
                <c:pt idx="82">
                  <c:v>0.230370637408771</c:v>
                </c:pt>
                <c:pt idx="83">
                  <c:v>0.261099056406778</c:v>
                </c:pt>
                <c:pt idx="84">
                  <c:v>-0.343467956339472</c:v>
                </c:pt>
                <c:pt idx="85">
                  <c:v>-0.103362839365029</c:v>
                </c:pt>
                <c:pt idx="86">
                  <c:v>0.328507808001344</c:v>
                </c:pt>
                <c:pt idx="87">
                  <c:v>0.190358856578914</c:v>
                </c:pt>
                <c:pt idx="88">
                  <c:v>-0.235321936099213</c:v>
                </c:pt>
                <c:pt idx="89">
                  <c:v>-0.0671527785644754</c:v>
                </c:pt>
                <c:pt idx="90">
                  <c:v>0.0361534903798945</c:v>
                </c:pt>
                <c:pt idx="91">
                  <c:v>0.027744234702532</c:v>
                </c:pt>
                <c:pt idx="92">
                  <c:v>-0.615558458468655</c:v>
                </c:pt>
                <c:pt idx="93">
                  <c:v>-0.438696445977547</c:v>
                </c:pt>
                <c:pt idx="94">
                  <c:v>0.595966695433753</c:v>
                </c:pt>
                <c:pt idx="95">
                  <c:v>-0.335167040793351</c:v>
                </c:pt>
                <c:pt idx="96">
                  <c:v>-0.0402100300137114</c:v>
                </c:pt>
                <c:pt idx="97">
                  <c:v>0.280803767495524</c:v>
                </c:pt>
                <c:pt idx="98">
                  <c:v>-1.682584587694311</c:v>
                </c:pt>
                <c:pt idx="99">
                  <c:v>0.492561971021334</c:v>
                </c:pt>
                <c:pt idx="100">
                  <c:v>0.163481503536193</c:v>
                </c:pt>
                <c:pt idx="101">
                  <c:v>0.00915680283774579</c:v>
                </c:pt>
                <c:pt idx="102">
                  <c:v>-0.0784270684343418</c:v>
                </c:pt>
                <c:pt idx="103">
                  <c:v>0.0641306169699127</c:v>
                </c:pt>
                <c:pt idx="104">
                  <c:v>-0.0117982171677331</c:v>
                </c:pt>
                <c:pt idx="105">
                  <c:v>-0.135917608505271</c:v>
                </c:pt>
                <c:pt idx="106">
                  <c:v>0.129987669293065</c:v>
                </c:pt>
                <c:pt idx="107">
                  <c:v>-1.181485021280027</c:v>
                </c:pt>
                <c:pt idx="108">
                  <c:v>0.526606786515661</c:v>
                </c:pt>
                <c:pt idx="109">
                  <c:v>-0.858961057060256</c:v>
                </c:pt>
                <c:pt idx="110">
                  <c:v>0.455142528050871</c:v>
                </c:pt>
                <c:pt idx="111">
                  <c:v>-0.968295471983939</c:v>
                </c:pt>
                <c:pt idx="112">
                  <c:v>0.482592958311009</c:v>
                </c:pt>
                <c:pt idx="113">
                  <c:v>-1.25387921719676</c:v>
                </c:pt>
                <c:pt idx="114">
                  <c:v>0.539182421103016</c:v>
                </c:pt>
                <c:pt idx="115">
                  <c:v>0.428096007204132</c:v>
                </c:pt>
                <c:pt idx="116">
                  <c:v>-0.764285310658104</c:v>
                </c:pt>
                <c:pt idx="117">
                  <c:v>0.119153710697978</c:v>
                </c:pt>
                <c:pt idx="118">
                  <c:v>-0.135296454231635</c:v>
                </c:pt>
                <c:pt idx="119">
                  <c:v>-0.381485531213224</c:v>
                </c:pt>
                <c:pt idx="120">
                  <c:v>0.275473146439451</c:v>
                </c:pt>
                <c:pt idx="121">
                  <c:v>-1.362767363251432</c:v>
                </c:pt>
                <c:pt idx="122">
                  <c:v>0.556209143197401</c:v>
                </c:pt>
                <c:pt idx="123">
                  <c:v>-1.291890731913302</c:v>
                </c:pt>
                <c:pt idx="124">
                  <c:v>0.54537149712075</c:v>
                </c:pt>
                <c:pt idx="125">
                  <c:v>-0.329017012779264</c:v>
                </c:pt>
                <c:pt idx="126">
                  <c:v>0.24714849436408</c:v>
                </c:pt>
                <c:pt idx="127">
                  <c:v>-1.084706894298339</c:v>
                </c:pt>
                <c:pt idx="128">
                  <c:v>0.508021190205144</c:v>
                </c:pt>
                <c:pt idx="129">
                  <c:v>-0.821739490656128</c:v>
                </c:pt>
                <c:pt idx="130">
                  <c:v>0.444899776764098</c:v>
                </c:pt>
                <c:pt idx="131">
                  <c:v>-1.131364240786799</c:v>
                </c:pt>
                <c:pt idx="132">
                  <c:v>0.517249231104105</c:v>
                </c:pt>
                <c:pt idx="133">
                  <c:v>-0.407545551994937</c:v>
                </c:pt>
                <c:pt idx="134">
                  <c:v>0.288720673550584</c:v>
                </c:pt>
                <c:pt idx="135">
                  <c:v>-0.821385064248297</c:v>
                </c:pt>
                <c:pt idx="136">
                  <c:v>0.444799884861559</c:v>
                </c:pt>
              </c:numCache>
            </c:numRef>
          </c:xVal>
          <c:yVal>
            <c:numRef>
              <c:f>cs_2020_upd!$AK$2:$AK$138</c:f>
              <c:numCache>
                <c:formatCode>General</c:formatCode>
                <c:ptCount val="137"/>
                <c:pt idx="0">
                  <c:v>0.445311016655364</c:v>
                </c:pt>
                <c:pt idx="1">
                  <c:v>-0.823200308808141</c:v>
                </c:pt>
                <c:pt idx="2">
                  <c:v>0.0</c:v>
                </c:pt>
                <c:pt idx="3">
                  <c:v>0.0</c:v>
                </c:pt>
                <c:pt idx="4">
                  <c:v>0.44674676708147</c:v>
                </c:pt>
                <c:pt idx="5">
                  <c:v>-0.828321958928204</c:v>
                </c:pt>
                <c:pt idx="6">
                  <c:v>0.524524468124152</c:v>
                </c:pt>
                <c:pt idx="7">
                  <c:v>-1.170071252650252</c:v>
                </c:pt>
                <c:pt idx="8">
                  <c:v>0.425832410932599</c:v>
                </c:pt>
                <c:pt idx="9">
                  <c:v>-0.756862994946057</c:v>
                </c:pt>
                <c:pt idx="10">
                  <c:v>0.365459773494465</c:v>
                </c:pt>
                <c:pt idx="11">
                  <c:v>-0.581921545449719</c:v>
                </c:pt>
                <c:pt idx="12">
                  <c:v>-0.0141846349919571</c:v>
                </c:pt>
                <c:pt idx="13">
                  <c:v>0.0139862419747403</c:v>
                </c:pt>
                <c:pt idx="14">
                  <c:v>0.12260232209233</c:v>
                </c:pt>
                <c:pt idx="15">
                  <c:v>-0.139761942375156</c:v>
                </c:pt>
                <c:pt idx="16">
                  <c:v>0.12260232209233</c:v>
                </c:pt>
                <c:pt idx="17">
                  <c:v>-0.139761942375156</c:v>
                </c:pt>
                <c:pt idx="18">
                  <c:v>-0.262364264467487</c:v>
                </c:pt>
                <c:pt idx="19">
                  <c:v>0.207639364778242</c:v>
                </c:pt>
                <c:pt idx="20">
                  <c:v>0.430782916092454</c:v>
                </c:pt>
                <c:pt idx="21">
                  <c:v>-0.773189888233483</c:v>
                </c:pt>
                <c:pt idx="22">
                  <c:v>0.532804530484765</c:v>
                </c:pt>
                <c:pt idx="23">
                  <c:v>-1.216395324324489</c:v>
                </c:pt>
                <c:pt idx="24">
                  <c:v>0.12260232209233</c:v>
                </c:pt>
                <c:pt idx="25">
                  <c:v>-0.139761942375155</c:v>
                </c:pt>
                <c:pt idx="26">
                  <c:v>0.298855373049905</c:v>
                </c:pt>
                <c:pt idx="27">
                  <c:v>-0.428193359185717</c:v>
                </c:pt>
                <c:pt idx="28">
                  <c:v>0.524524468124152</c:v>
                </c:pt>
                <c:pt idx="29">
                  <c:v>-1.170071252650252</c:v>
                </c:pt>
                <c:pt idx="30">
                  <c:v>0.524524468124152</c:v>
                </c:pt>
                <c:pt idx="31">
                  <c:v>-1.170071252650252</c:v>
                </c:pt>
                <c:pt idx="32">
                  <c:v>0.441832752279038</c:v>
                </c:pt>
                <c:pt idx="33">
                  <c:v>-0.810930216216323</c:v>
                </c:pt>
                <c:pt idx="34">
                  <c:v>0.524524468124152</c:v>
                </c:pt>
                <c:pt idx="35">
                  <c:v>-1.170071252650252</c:v>
                </c:pt>
                <c:pt idx="36">
                  <c:v>0.521296923633287</c:v>
                </c:pt>
                <c:pt idx="37">
                  <c:v>-1.152679509938388</c:v>
                </c:pt>
                <c:pt idx="38">
                  <c:v>0.365459773494465</c:v>
                </c:pt>
                <c:pt idx="39">
                  <c:v>-0.581921545449719</c:v>
                </c:pt>
                <c:pt idx="40">
                  <c:v>0.557601688563722</c:v>
                </c:pt>
                <c:pt idx="41">
                  <c:v>-1.372308119145155</c:v>
                </c:pt>
                <c:pt idx="42">
                  <c:v>0.0</c:v>
                </c:pt>
                <c:pt idx="43">
                  <c:v>0.0</c:v>
                </c:pt>
                <c:pt idx="44">
                  <c:v>-0.0327898228229914</c:v>
                </c:pt>
                <c:pt idx="45">
                  <c:v>0.0317486983145807</c:v>
                </c:pt>
                <c:pt idx="46">
                  <c:v>0.0</c:v>
                </c:pt>
                <c:pt idx="47">
                  <c:v>0.0</c:v>
                </c:pt>
                <c:pt idx="48">
                  <c:v>-0.198850858745164</c:v>
                </c:pt>
                <c:pt idx="49">
                  <c:v>0.165792254842744</c:v>
                </c:pt>
                <c:pt idx="50">
                  <c:v>-0.194156014440958</c:v>
                </c:pt>
                <c:pt idx="51">
                  <c:v>0.162518929497775</c:v>
                </c:pt>
                <c:pt idx="52">
                  <c:v>-0.0295588022415452</c:v>
                </c:pt>
                <c:pt idx="53">
                  <c:v>0.0287101058824322</c:v>
                </c:pt>
                <c:pt idx="54">
                  <c:v>0.365459773494465</c:v>
                </c:pt>
                <c:pt idx="55">
                  <c:v>-0.581921545449719</c:v>
                </c:pt>
                <c:pt idx="56">
                  <c:v>0.233614851181504</c:v>
                </c:pt>
                <c:pt idx="57">
                  <c:v>-0.30538164955118</c:v>
                </c:pt>
                <c:pt idx="58">
                  <c:v>-0.0416726964005713</c:v>
                </c:pt>
                <c:pt idx="59">
                  <c:v>0.0400053346137022</c:v>
                </c:pt>
                <c:pt idx="60">
                  <c:v>0.22314355131421</c:v>
                </c:pt>
                <c:pt idx="61">
                  <c:v>-0.287682072451782</c:v>
                </c:pt>
                <c:pt idx="62">
                  <c:v>0.105360515657823</c:v>
                </c:pt>
                <c:pt idx="63">
                  <c:v>-0.11778303565638</c:v>
                </c:pt>
                <c:pt idx="64">
                  <c:v>0.22314355131421</c:v>
                </c:pt>
                <c:pt idx="65">
                  <c:v>-0.287682072451782</c:v>
                </c:pt>
                <c:pt idx="66">
                  <c:v>0.0870113769896293</c:v>
                </c:pt>
                <c:pt idx="67">
                  <c:v>-0.0953101798043244</c:v>
                </c:pt>
                <c:pt idx="68">
                  <c:v>0.0168071183163836</c:v>
                </c:pt>
                <c:pt idx="69">
                  <c:v>-0.270874954135405</c:v>
                </c:pt>
                <c:pt idx="70">
                  <c:v>0.0870113769896293</c:v>
                </c:pt>
                <c:pt idx="71">
                  <c:v>-0.0953101798043244</c:v>
                </c:pt>
                <c:pt idx="72">
                  <c:v>0.133531392624526</c:v>
                </c:pt>
                <c:pt idx="73">
                  <c:v>-0.154150679827263</c:v>
                </c:pt>
                <c:pt idx="74">
                  <c:v>0.0233473639969918</c:v>
                </c:pt>
                <c:pt idx="75">
                  <c:v>-0.023905520853555</c:v>
                </c:pt>
                <c:pt idx="76">
                  <c:v>-0.451985123743059</c:v>
                </c:pt>
                <c:pt idx="77">
                  <c:v>0.31015492830384</c:v>
                </c:pt>
                <c:pt idx="78">
                  <c:v>0.378066133920052</c:v>
                </c:pt>
                <c:pt idx="79">
                  <c:v>-1.126011262856225</c:v>
                </c:pt>
                <c:pt idx="80">
                  <c:v>0.195744577126093</c:v>
                </c:pt>
                <c:pt idx="81">
                  <c:v>0.574659320976707</c:v>
                </c:pt>
                <c:pt idx="82">
                  <c:v>-0.420834605439266</c:v>
                </c:pt>
                <c:pt idx="83">
                  <c:v>-0.567438079631141</c:v>
                </c:pt>
                <c:pt idx="84">
                  <c:v>0.378066133920052</c:v>
                </c:pt>
                <c:pt idx="85">
                  <c:v>-1.126011262856225</c:v>
                </c:pt>
                <c:pt idx="86">
                  <c:v>0.195744577126093</c:v>
                </c:pt>
                <c:pt idx="87">
                  <c:v>-0.0953101798043244</c:v>
                </c:pt>
                <c:pt idx="88">
                  <c:v>0.0870113769896293</c:v>
                </c:pt>
                <c:pt idx="89">
                  <c:v>0.192828105219668</c:v>
                </c:pt>
                <c:pt idx="90">
                  <c:v>-0.26657739303425</c:v>
                </c:pt>
                <c:pt idx="91">
                  <c:v>0.0211046794175394</c:v>
                </c:pt>
                <c:pt idx="92">
                  <c:v>0.471258897051557</c:v>
                </c:pt>
                <c:pt idx="93">
                  <c:v>-0.924488606712083</c:v>
                </c:pt>
                <c:pt idx="94">
                  <c:v>0.001255267805815</c:v>
                </c:pt>
                <c:pt idx="95">
                  <c:v>0.196739513934282</c:v>
                </c:pt>
                <c:pt idx="96">
                  <c:v>-0.269239965011732</c:v>
                </c:pt>
                <c:pt idx="97">
                  <c:v>0.0184421074400564</c:v>
                </c:pt>
                <c:pt idx="98">
                  <c:v>-0.630747935385134</c:v>
                </c:pt>
                <c:pt idx="99">
                  <c:v>0.210182476018823</c:v>
                </c:pt>
                <c:pt idx="100">
                  <c:v>0.210182476018823</c:v>
                </c:pt>
                <c:pt idx="101">
                  <c:v>0.196739513934282</c:v>
                </c:pt>
                <c:pt idx="102">
                  <c:v>-0.269239965011732</c:v>
                </c:pt>
                <c:pt idx="103">
                  <c:v>0.0184421074400564</c:v>
                </c:pt>
                <c:pt idx="104">
                  <c:v>0.196739513934282</c:v>
                </c:pt>
                <c:pt idx="105">
                  <c:v>-0.269239965011732</c:v>
                </c:pt>
                <c:pt idx="106">
                  <c:v>0.0184421074400564</c:v>
                </c:pt>
                <c:pt idx="107">
                  <c:v>0.425832410932599</c:v>
                </c:pt>
                <c:pt idx="108">
                  <c:v>-0.756862994946057</c:v>
                </c:pt>
                <c:pt idx="109">
                  <c:v>0.524524468124152</c:v>
                </c:pt>
                <c:pt idx="110">
                  <c:v>-1.170071252650252</c:v>
                </c:pt>
                <c:pt idx="111">
                  <c:v>0.425832410932599</c:v>
                </c:pt>
                <c:pt idx="112">
                  <c:v>-0.756862994946057</c:v>
                </c:pt>
                <c:pt idx="113">
                  <c:v>0.521296923633287</c:v>
                </c:pt>
                <c:pt idx="114">
                  <c:v>-1.152679509938388</c:v>
                </c:pt>
                <c:pt idx="115">
                  <c:v>-0.139761942375156</c:v>
                </c:pt>
                <c:pt idx="116">
                  <c:v>0.12260232209233</c:v>
                </c:pt>
                <c:pt idx="117">
                  <c:v>0.150060694575736</c:v>
                </c:pt>
                <c:pt idx="118">
                  <c:v>-0.17662353567932</c:v>
                </c:pt>
                <c:pt idx="119">
                  <c:v>0.12260232209233</c:v>
                </c:pt>
                <c:pt idx="120">
                  <c:v>-0.139761942375156</c:v>
                </c:pt>
                <c:pt idx="121">
                  <c:v>0.12260232209233</c:v>
                </c:pt>
                <c:pt idx="122">
                  <c:v>-0.139761942375156</c:v>
                </c:pt>
                <c:pt idx="123">
                  <c:v>0.12260232209233</c:v>
                </c:pt>
                <c:pt idx="124">
                  <c:v>-0.139761942375156</c:v>
                </c:pt>
                <c:pt idx="125">
                  <c:v>-0.0639487246002701</c:v>
                </c:pt>
                <c:pt idx="126">
                  <c:v>0.0601039240697024</c:v>
                </c:pt>
                <c:pt idx="127">
                  <c:v>0.12260232209233</c:v>
                </c:pt>
                <c:pt idx="128">
                  <c:v>-0.139761942375156</c:v>
                </c:pt>
                <c:pt idx="129">
                  <c:v>-0.451985123743052</c:v>
                </c:pt>
                <c:pt idx="130">
                  <c:v>0.310154928303837</c:v>
                </c:pt>
                <c:pt idx="131">
                  <c:v>0.12260232209233</c:v>
                </c:pt>
                <c:pt idx="132">
                  <c:v>-0.139761942375156</c:v>
                </c:pt>
                <c:pt idx="133">
                  <c:v>0.0</c:v>
                </c:pt>
                <c:pt idx="134">
                  <c:v>0.0</c:v>
                </c:pt>
                <c:pt idx="135">
                  <c:v>0.12260232209233</c:v>
                </c:pt>
                <c:pt idx="136">
                  <c:v>-0.139761942375156</c:v>
                </c:pt>
              </c:numCache>
            </c:numRef>
          </c:yVal>
          <c:bubbleSize>
            <c:numRef>
              <c:f>cs_2020_upd!$D$2:$D$138</c:f>
              <c:numCache>
                <c:formatCode>General</c:formatCode>
                <c:ptCount val="137"/>
                <c:pt idx="0">
                  <c:v>1.17815492896858E10</c:v>
                </c:pt>
                <c:pt idx="1">
                  <c:v>1.37895745450663E10</c:v>
                </c:pt>
                <c:pt idx="2">
                  <c:v>2.46162080149797E10</c:v>
                </c:pt>
                <c:pt idx="3">
                  <c:v>2.34485091304595E10</c:v>
                </c:pt>
                <c:pt idx="4">
                  <c:v>4.14149514266073E9</c:v>
                </c:pt>
                <c:pt idx="5">
                  <c:v>1.82072584367611E7</c:v>
                </c:pt>
                <c:pt idx="6">
                  <c:v>1.27019578238623E9</c:v>
                </c:pt>
                <c:pt idx="7">
                  <c:v>1.33624570344939E7</c:v>
                </c:pt>
                <c:pt idx="8">
                  <c:v>6.30814229729939E9</c:v>
                </c:pt>
                <c:pt idx="9">
                  <c:v>1.24343360458826E8</c:v>
                </c:pt>
                <c:pt idx="10">
                  <c:v>2.25127628445506E9</c:v>
                </c:pt>
                <c:pt idx="11">
                  <c:v>3.69860373082967E9</c:v>
                </c:pt>
                <c:pt idx="12">
                  <c:v>8.61538416543388E8</c:v>
                </c:pt>
                <c:pt idx="13">
                  <c:v>2.71049394838834E9</c:v>
                </c:pt>
                <c:pt idx="14">
                  <c:v>1.45789677667188E10</c:v>
                </c:pt>
                <c:pt idx="15">
                  <c:v>3.36730732170514E9</c:v>
                </c:pt>
                <c:pt idx="16">
                  <c:v>1.37628711953874E10</c:v>
                </c:pt>
                <c:pt idx="17">
                  <c:v>5.40019696733182E9</c:v>
                </c:pt>
                <c:pt idx="18">
                  <c:v>7.40667551624205E10</c:v>
                </c:pt>
                <c:pt idx="19">
                  <c:v>6.98615986427409E10</c:v>
                </c:pt>
                <c:pt idx="20">
                  <c:v>9.29144910207773E9</c:v>
                </c:pt>
                <c:pt idx="21">
                  <c:v>2.43148532690902E9</c:v>
                </c:pt>
                <c:pt idx="22">
                  <c:v>2.43457098500557E10</c:v>
                </c:pt>
                <c:pt idx="23">
                  <c:v>6.03568809037263E10</c:v>
                </c:pt>
                <c:pt idx="24">
                  <c:v>9.98114480848637E9</c:v>
                </c:pt>
                <c:pt idx="25">
                  <c:v>2.80435270085822E9</c:v>
                </c:pt>
                <c:pt idx="26">
                  <c:v>1.44953394403016E9</c:v>
                </c:pt>
                <c:pt idx="27">
                  <c:v>1.77086680071984E9</c:v>
                </c:pt>
                <c:pt idx="28">
                  <c:v>4.44678655360081E9</c:v>
                </c:pt>
                <c:pt idx="29">
                  <c:v>1.24120444885569E10</c:v>
                </c:pt>
                <c:pt idx="30">
                  <c:v>7.59528008150607E8</c:v>
                </c:pt>
                <c:pt idx="31">
                  <c:v>7.0746759662753E6</c:v>
                </c:pt>
                <c:pt idx="32">
                  <c:v>2.33634271442195E9</c:v>
                </c:pt>
                <c:pt idx="33">
                  <c:v>1.74300211287652E7</c:v>
                </c:pt>
                <c:pt idx="34">
                  <c:v>1.41713765335607E9</c:v>
                </c:pt>
                <c:pt idx="35">
                  <c:v>1.6449958231498E7</c:v>
                </c:pt>
                <c:pt idx="36">
                  <c:v>8.94837823724697E7</c:v>
                </c:pt>
                <c:pt idx="37">
                  <c:v>2.13139550650424E7</c:v>
                </c:pt>
                <c:pt idx="38">
                  <c:v>1.0667891972861E10</c:v>
                </c:pt>
                <c:pt idx="39">
                  <c:v>4.40405851551824E9</c:v>
                </c:pt>
                <c:pt idx="40">
                  <c:v>4.77011384889309E9</c:v>
                </c:pt>
                <c:pt idx="41">
                  <c:v>1.90690490058705E7</c:v>
                </c:pt>
                <c:pt idx="42">
                  <c:v>6.87700309686585E7</c:v>
                </c:pt>
                <c:pt idx="43">
                  <c:v>4.80936374321053E8</c:v>
                </c:pt>
                <c:pt idx="44">
                  <c:v>1.36362006761182E9</c:v>
                </c:pt>
                <c:pt idx="45">
                  <c:v>3.26780627672357E9</c:v>
                </c:pt>
                <c:pt idx="46">
                  <c:v>4.81410621453441E7</c:v>
                </c:pt>
                <c:pt idx="47">
                  <c:v>8.79884274331984E6</c:v>
                </c:pt>
                <c:pt idx="48">
                  <c:v>2.89559113608368E7</c:v>
                </c:pt>
                <c:pt idx="49">
                  <c:v>6.56656146659919E6</c:v>
                </c:pt>
                <c:pt idx="50">
                  <c:v>1.11858325937238E7</c:v>
                </c:pt>
                <c:pt idx="51">
                  <c:v>8.08093038903765E6</c:v>
                </c:pt>
                <c:pt idx="52">
                  <c:v>4.05442185017814E7</c:v>
                </c:pt>
                <c:pt idx="53">
                  <c:v>2.19787839034413E7</c:v>
                </c:pt>
                <c:pt idx="54">
                  <c:v>7.9115193678583E8</c:v>
                </c:pt>
                <c:pt idx="55">
                  <c:v>4.11139898607287E6</c:v>
                </c:pt>
                <c:pt idx="56">
                  <c:v>8.93164085603199E8</c:v>
                </c:pt>
                <c:pt idx="57">
                  <c:v>2.70954107255643E8</c:v>
                </c:pt>
                <c:pt idx="58">
                  <c:v>1.6529523377642E10</c:v>
                </c:pt>
                <c:pt idx="59">
                  <c:v>5.98781435286627E9</c:v>
                </c:pt>
                <c:pt idx="60">
                  <c:v>5.4480026466941E10</c:v>
                </c:pt>
                <c:pt idx="61">
                  <c:v>4.2086728592185E9</c:v>
                </c:pt>
                <c:pt idx="62">
                  <c:v>2.2410394132683E10</c:v>
                </c:pt>
                <c:pt idx="63">
                  <c:v>1.50021019129555E9</c:v>
                </c:pt>
                <c:pt idx="64">
                  <c:v>3.68813722682506E10</c:v>
                </c:pt>
                <c:pt idx="65">
                  <c:v>2.51474305263158E9</c:v>
                </c:pt>
                <c:pt idx="66">
                  <c:v>9.09994352387429E9</c:v>
                </c:pt>
                <c:pt idx="67">
                  <c:v>3.54829505060729E8</c:v>
                </c:pt>
                <c:pt idx="68">
                  <c:v>4.12000608604004E10</c:v>
                </c:pt>
                <c:pt idx="69">
                  <c:v>1.75932431882591E9</c:v>
                </c:pt>
                <c:pt idx="70">
                  <c:v>8.40927852145648E9</c:v>
                </c:pt>
                <c:pt idx="71">
                  <c:v>3.05634504048583E8</c:v>
                </c:pt>
                <c:pt idx="72">
                  <c:v>9.60037007071539E9</c:v>
                </c:pt>
                <c:pt idx="73">
                  <c:v>6.1048219534413E8</c:v>
                </c:pt>
                <c:pt idx="74">
                  <c:v>1.08493327409577E9</c:v>
                </c:pt>
                <c:pt idx="75">
                  <c:v>4.69712492260729E8</c:v>
                </c:pt>
                <c:pt idx="76">
                  <c:v>6.14714967795559E9</c:v>
                </c:pt>
                <c:pt idx="77">
                  <c:v>5.99503329959514E7</c:v>
                </c:pt>
                <c:pt idx="78">
                  <c:v>2.78058163411692E10</c:v>
                </c:pt>
                <c:pt idx="79">
                  <c:v>7.91499622478419E9</c:v>
                </c:pt>
                <c:pt idx="80">
                  <c:v>3.81879963663968E9</c:v>
                </c:pt>
                <c:pt idx="81">
                  <c:v>2.89366424543982E11</c:v>
                </c:pt>
                <c:pt idx="82">
                  <c:v>2.04829655688894E11</c:v>
                </c:pt>
                <c:pt idx="83">
                  <c:v>1.48889537658734E11</c:v>
                </c:pt>
                <c:pt idx="84">
                  <c:v>1.61662637565401E10</c:v>
                </c:pt>
                <c:pt idx="85">
                  <c:v>5.0416212749398E9</c:v>
                </c:pt>
                <c:pt idx="86">
                  <c:v>1.23373852834008E9</c:v>
                </c:pt>
                <c:pt idx="87">
                  <c:v>3.57548800170971E8</c:v>
                </c:pt>
                <c:pt idx="88">
                  <c:v>3.14952083589109E9</c:v>
                </c:pt>
                <c:pt idx="89">
                  <c:v>6.69311484824454E9</c:v>
                </c:pt>
                <c:pt idx="90">
                  <c:v>1.66864955418567E9</c:v>
                </c:pt>
                <c:pt idx="91">
                  <c:v>7.13026964574899E8</c:v>
                </c:pt>
                <c:pt idx="92">
                  <c:v>1.54221713898829E10</c:v>
                </c:pt>
                <c:pt idx="93">
                  <c:v>4.54145465266309E10</c:v>
                </c:pt>
                <c:pt idx="94">
                  <c:v>8.98153589317084E8</c:v>
                </c:pt>
                <c:pt idx="95">
                  <c:v>4.82710334186964E9</c:v>
                </c:pt>
                <c:pt idx="96">
                  <c:v>1.17282922458956E9</c:v>
                </c:pt>
                <c:pt idx="97">
                  <c:v>5.27341652834008E8</c:v>
                </c:pt>
                <c:pt idx="98">
                  <c:v>4.26868032090714E10</c:v>
                </c:pt>
                <c:pt idx="99">
                  <c:v>1.0902014616582E9</c:v>
                </c:pt>
                <c:pt idx="100">
                  <c:v>9.5855035020243E8</c:v>
                </c:pt>
                <c:pt idx="101">
                  <c:v>4.44534544982611E9</c:v>
                </c:pt>
                <c:pt idx="102">
                  <c:v>1.64463529202964E9</c:v>
                </c:pt>
                <c:pt idx="103">
                  <c:v>3.31631630566802E8</c:v>
                </c:pt>
                <c:pt idx="104">
                  <c:v>5.1729693700583E9</c:v>
                </c:pt>
                <c:pt idx="105">
                  <c:v>2.13117485297725E9</c:v>
                </c:pt>
                <c:pt idx="106">
                  <c:v>4.61866125506073E8</c:v>
                </c:pt>
                <c:pt idx="107">
                  <c:v>3.16626253916599E8</c:v>
                </c:pt>
                <c:pt idx="108">
                  <c:v>1.99433508768595E6</c:v>
                </c:pt>
                <c:pt idx="109">
                  <c:v>1.48291146916575E9</c:v>
                </c:pt>
                <c:pt idx="110">
                  <c:v>2.87469284754251E7</c:v>
                </c:pt>
                <c:pt idx="111">
                  <c:v>4.02974748491781E9</c:v>
                </c:pt>
                <c:pt idx="112">
                  <c:v>1.77228688557085E7</c:v>
                </c:pt>
                <c:pt idx="113">
                  <c:v>2.2438646928996E9</c:v>
                </c:pt>
                <c:pt idx="114">
                  <c:v>8.03325721799595E7</c:v>
                </c:pt>
                <c:pt idx="115">
                  <c:v>2.46602412736478E9</c:v>
                </c:pt>
                <c:pt idx="116">
                  <c:v>9.25650628789141E9</c:v>
                </c:pt>
                <c:pt idx="117">
                  <c:v>7.77511550525387E8</c:v>
                </c:pt>
                <c:pt idx="118">
                  <c:v>3.37159587375425E9</c:v>
                </c:pt>
                <c:pt idx="119">
                  <c:v>1.92025412558876E10</c:v>
                </c:pt>
                <c:pt idx="120">
                  <c:v>6.32117202128842E9</c:v>
                </c:pt>
                <c:pt idx="121">
                  <c:v>2.30006871033902E10</c:v>
                </c:pt>
                <c:pt idx="122">
                  <c:v>1.09028992009576E10</c:v>
                </c:pt>
                <c:pt idx="123">
                  <c:v>1.10483829131037E10</c:v>
                </c:pt>
                <c:pt idx="124">
                  <c:v>3.09637472460538E9</c:v>
                </c:pt>
                <c:pt idx="125">
                  <c:v>9.16450546742223E9</c:v>
                </c:pt>
                <c:pt idx="126">
                  <c:v>7.25809333497796E8</c:v>
                </c:pt>
                <c:pt idx="127">
                  <c:v>4.00895684864239E9</c:v>
                </c:pt>
                <c:pt idx="128">
                  <c:v>1.71643028639113E9</c:v>
                </c:pt>
                <c:pt idx="129">
                  <c:v>9.34264640393818E9</c:v>
                </c:pt>
                <c:pt idx="130">
                  <c:v>8.5421654857085E7</c:v>
                </c:pt>
                <c:pt idx="131">
                  <c:v>3.11551567148822E10</c:v>
                </c:pt>
                <c:pt idx="132">
                  <c:v>3.20450123532908E10</c:v>
                </c:pt>
                <c:pt idx="133">
                  <c:v>1.52483746142409E11</c:v>
                </c:pt>
                <c:pt idx="134">
                  <c:v>2.61160592411842E10</c:v>
                </c:pt>
                <c:pt idx="135">
                  <c:v>1.16199361007752E10</c:v>
                </c:pt>
                <c:pt idx="136">
                  <c:v>4.16204638831737E9</c:v>
                </c:pt>
              </c:numCache>
            </c:numRef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C68-4688-BB35-F4EB10089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20200624"/>
        <c:axId val="820067072"/>
      </c:bubbleChart>
      <c:valAx>
        <c:axId val="82020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67072"/>
        <c:crosses val="autoZero"/>
        <c:crossBetween val="midCat"/>
      </c:valAx>
      <c:valAx>
        <c:axId val="8200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LogDvol vs 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cs_2020_upd!$AM$2:$AM$138</c:f>
              <c:numCache>
                <c:formatCode>General</c:formatCode>
                <c:ptCount val="137"/>
                <c:pt idx="0">
                  <c:v>2.227945094355682</c:v>
                </c:pt>
                <c:pt idx="1">
                  <c:v>2.152716032828659</c:v>
                </c:pt>
                <c:pt idx="2">
                  <c:v>2.207242122052605</c:v>
                </c:pt>
                <c:pt idx="3">
                  <c:v>2.186090950722986</c:v>
                </c:pt>
                <c:pt idx="4">
                  <c:v>2.271334399145042</c:v>
                </c:pt>
                <c:pt idx="5">
                  <c:v>0.951052220270734</c:v>
                </c:pt>
                <c:pt idx="6">
                  <c:v>2.271219896708441</c:v>
                </c:pt>
                <c:pt idx="7">
                  <c:v>1.236231563318974</c:v>
                </c:pt>
                <c:pt idx="8">
                  <c:v>2.271379577768558</c:v>
                </c:pt>
                <c:pt idx="9">
                  <c:v>0.602792697715456</c:v>
                </c:pt>
                <c:pt idx="10">
                  <c:v>2.263630668901502</c:v>
                </c:pt>
                <c:pt idx="11">
                  <c:v>1.955606018541113</c:v>
                </c:pt>
                <c:pt idx="12">
                  <c:v>1.980595821292618</c:v>
                </c:pt>
                <c:pt idx="13">
                  <c:v>2.262026700313764</c:v>
                </c:pt>
                <c:pt idx="14">
                  <c:v>2.267340623749109</c:v>
                </c:pt>
                <c:pt idx="15">
                  <c:v>1.86266032321572</c:v>
                </c:pt>
                <c:pt idx="16">
                  <c:v>2.267279388448023</c:v>
                </c:pt>
                <c:pt idx="17">
                  <c:v>1.864921169452032</c:v>
                </c:pt>
                <c:pt idx="18">
                  <c:v>2.185783028097974</c:v>
                </c:pt>
                <c:pt idx="19">
                  <c:v>2.207490676354849</c:v>
                </c:pt>
                <c:pt idx="20">
                  <c:v>2.25639881473371</c:v>
                </c:pt>
                <c:pt idx="21">
                  <c:v>2.039573859674529</c:v>
                </c:pt>
                <c:pt idx="22">
                  <c:v>2.24681274676226</c:v>
                </c:pt>
                <c:pt idx="23">
                  <c:v>2.095813101225711</c:v>
                </c:pt>
                <c:pt idx="24">
                  <c:v>2.266192508787655</c:v>
                </c:pt>
                <c:pt idx="25">
                  <c:v>1.899538661158811</c:v>
                </c:pt>
                <c:pt idx="26">
                  <c:v>2.009642325496188</c:v>
                </c:pt>
                <c:pt idx="27">
                  <c:v>2.259644940468542</c:v>
                </c:pt>
                <c:pt idx="28">
                  <c:v>2.183760272577067</c:v>
                </c:pt>
                <c:pt idx="29">
                  <c:v>2.209089748138476</c:v>
                </c:pt>
                <c:pt idx="30">
                  <c:v>2.271193075415913</c:v>
                </c:pt>
                <c:pt idx="31">
                  <c:v>1.272216735783557</c:v>
                </c:pt>
                <c:pt idx="32">
                  <c:v>2.271380270671882</c:v>
                </c:pt>
                <c:pt idx="33">
                  <c:v>0.593082407466911</c:v>
                </c:pt>
                <c:pt idx="34">
                  <c:v>2.271361014729137</c:v>
                </c:pt>
                <c:pt idx="35">
                  <c:v>0.793753632600361</c:v>
                </c:pt>
                <c:pt idx="36">
                  <c:v>2.231770738988448</c:v>
                </c:pt>
                <c:pt idx="37">
                  <c:v>2.14412998519701</c:v>
                </c:pt>
                <c:pt idx="38">
                  <c:v>2.264620327418877</c:v>
                </c:pt>
                <c:pt idx="39">
                  <c:v>1.936942182737661</c:v>
                </c:pt>
                <c:pt idx="40">
                  <c:v>2.271334964285892</c:v>
                </c:pt>
                <c:pt idx="41">
                  <c:v>0.948465532941941</c:v>
                </c:pt>
                <c:pt idx="42">
                  <c:v>2.088347744758232</c:v>
                </c:pt>
                <c:pt idx="43">
                  <c:v>2.248447345323303</c:v>
                </c:pt>
                <c:pt idx="44">
                  <c:v>1.978893125295523</c:v>
                </c:pt>
                <c:pt idx="45">
                  <c:v>2.262147654917276</c:v>
                </c:pt>
                <c:pt idx="46">
                  <c:v>2.25955869560009</c:v>
                </c:pt>
                <c:pt idx="47">
                  <c:v>2.010560043363505</c:v>
                </c:pt>
                <c:pt idx="48">
                  <c:v>2.241656395214787</c:v>
                </c:pt>
                <c:pt idx="49">
                  <c:v>2.115829749010201</c:v>
                </c:pt>
                <c:pt idx="50">
                  <c:v>2.216943408414083</c:v>
                </c:pt>
                <c:pt idx="51">
                  <c:v>2.172644362936346</c:v>
                </c:pt>
                <c:pt idx="52">
                  <c:v>2.217853583928794</c:v>
                </c:pt>
                <c:pt idx="53">
                  <c:v>2.171211649185296</c:v>
                </c:pt>
                <c:pt idx="54">
                  <c:v>2.271393746536782</c:v>
                </c:pt>
                <c:pt idx="55">
                  <c:v>0.325110442250898</c:v>
                </c:pt>
                <c:pt idx="56">
                  <c:v>2.233292350627183</c:v>
                </c:pt>
                <c:pt idx="57">
                  <c:v>2.140406394601127</c:v>
                </c:pt>
                <c:pt idx="58">
                  <c:v>2.24742811515199</c:v>
                </c:pt>
                <c:pt idx="59">
                  <c:v>2.093076717046265</c:v>
                </c:pt>
                <c:pt idx="60">
                  <c:v>2.2641078303479</c:v>
                </c:pt>
                <c:pt idx="61">
                  <c:v>1.946978833476979</c:v>
                </c:pt>
                <c:pt idx="62">
                  <c:v>2.26452766846539</c:v>
                </c:pt>
                <c:pt idx="63">
                  <c:v>1.93882138698188</c:v>
                </c:pt>
                <c:pt idx="64">
                  <c:v>2.265789663141085</c:v>
                </c:pt>
                <c:pt idx="65">
                  <c:v>1.910273183961297</c:v>
                </c:pt>
                <c:pt idx="66">
                  <c:v>2.26874323486543</c:v>
                </c:pt>
                <c:pt idx="67">
                  <c:v>1.796223597425285</c:v>
                </c:pt>
                <c:pt idx="68">
                  <c:v>2.308161021765587</c:v>
                </c:pt>
                <c:pt idx="69">
                  <c:v>1.658790283185824</c:v>
                </c:pt>
                <c:pt idx="70">
                  <c:v>2.269254217104408</c:v>
                </c:pt>
                <c:pt idx="71">
                  <c:v>1.760898066463397</c:v>
                </c:pt>
                <c:pt idx="72">
                  <c:v>2.265638254065573</c:v>
                </c:pt>
                <c:pt idx="73">
                  <c:v>1.914076751335996</c:v>
                </c:pt>
                <c:pt idx="74">
                  <c:v>2.265394298753652</c:v>
                </c:pt>
                <c:pt idx="75">
                  <c:v>1.919965570490217</c:v>
                </c:pt>
                <c:pt idx="76">
                  <c:v>2.270582147215607</c:v>
                </c:pt>
                <c:pt idx="77">
                  <c:v>1.584001938497178</c:v>
                </c:pt>
                <c:pt idx="78">
                  <c:v>2.236480628576881</c:v>
                </c:pt>
                <c:pt idx="79">
                  <c:v>2.220128012403395</c:v>
                </c:pt>
                <c:pt idx="80">
                  <c:v>2.067425890233539</c:v>
                </c:pt>
                <c:pt idx="81">
                  <c:v>2.302982231330441</c:v>
                </c:pt>
                <c:pt idx="82">
                  <c:v>1.9635483969268</c:v>
                </c:pt>
                <c:pt idx="83">
                  <c:v>1.925653410921134</c:v>
                </c:pt>
                <c:pt idx="84">
                  <c:v>2.260507245475875</c:v>
                </c:pt>
                <c:pt idx="85">
                  <c:v>2.203799224762566</c:v>
                </c:pt>
                <c:pt idx="86">
                  <c:v>1.949247067523085</c:v>
                </c:pt>
                <c:pt idx="87">
                  <c:v>1.967532362565527</c:v>
                </c:pt>
                <c:pt idx="88">
                  <c:v>2.26290924070226</c:v>
                </c:pt>
                <c:pt idx="89">
                  <c:v>2.247422802608975</c:v>
                </c:pt>
                <c:pt idx="90">
                  <c:v>2.219243981447458</c:v>
                </c:pt>
                <c:pt idx="91">
                  <c:v>1.992380845114524</c:v>
                </c:pt>
                <c:pt idx="92">
                  <c:v>2.25879612458909</c:v>
                </c:pt>
                <c:pt idx="93">
                  <c:v>2.217606686461774</c:v>
                </c:pt>
                <c:pt idx="94">
                  <c:v>1.672555190036542</c:v>
                </c:pt>
                <c:pt idx="95">
                  <c:v>2.255160709214673</c:v>
                </c:pt>
                <c:pt idx="96">
                  <c:v>2.205656969451872</c:v>
                </c:pt>
                <c:pt idx="97">
                  <c:v>2.006937052379568</c:v>
                </c:pt>
                <c:pt idx="98">
                  <c:v>2.308619710235902</c:v>
                </c:pt>
                <c:pt idx="99">
                  <c:v>1.795424190132436</c:v>
                </c:pt>
                <c:pt idx="100">
                  <c:v>1.825597687681585</c:v>
                </c:pt>
                <c:pt idx="101">
                  <c:v>2.265270614541804</c:v>
                </c:pt>
                <c:pt idx="102">
                  <c:v>2.177087791798611</c:v>
                </c:pt>
                <c:pt idx="103">
                  <c:v>2.044546782461002</c:v>
                </c:pt>
                <c:pt idx="104">
                  <c:v>2.264146845503737</c:v>
                </c:pt>
                <c:pt idx="105">
                  <c:v>2.183366676601537</c:v>
                </c:pt>
                <c:pt idx="106">
                  <c:v>2.031073820360565</c:v>
                </c:pt>
                <c:pt idx="107">
                  <c:v>2.271359852558157</c:v>
                </c:pt>
                <c:pt idx="108">
                  <c:v>0.802659159667241</c:v>
                </c:pt>
                <c:pt idx="109">
                  <c:v>2.27049191496535</c:v>
                </c:pt>
                <c:pt idx="110">
                  <c:v>1.604690886920875</c:v>
                </c:pt>
                <c:pt idx="111">
                  <c:v>2.271381148566698</c:v>
                </c:pt>
                <c:pt idx="112">
                  <c:v>0.580386686087161</c:v>
                </c:pt>
                <c:pt idx="113">
                  <c:v>2.270334452038533</c:v>
                </c:pt>
                <c:pt idx="114">
                  <c:v>1.63555965373326</c:v>
                </c:pt>
                <c:pt idx="115">
                  <c:v>1.988187968474848</c:v>
                </c:pt>
                <c:pt idx="116">
                  <c:v>2.261464145548004</c:v>
                </c:pt>
                <c:pt idx="117">
                  <c:v>2.006850939573266</c:v>
                </c:pt>
                <c:pt idx="118">
                  <c:v>2.259902721993346</c:v>
                </c:pt>
                <c:pt idx="119">
                  <c:v>2.268332412248163</c:v>
                </c:pt>
                <c:pt idx="120">
                  <c:v>1.819291313899787</c:v>
                </c:pt>
                <c:pt idx="121">
                  <c:v>2.266085325459114</c:v>
                </c:pt>
                <c:pt idx="122">
                  <c:v>1.902487222061421</c:v>
                </c:pt>
                <c:pt idx="123">
                  <c:v>2.269187228888454</c:v>
                </c:pt>
                <c:pt idx="124">
                  <c:v>1.766061522638414</c:v>
                </c:pt>
                <c:pt idx="125">
                  <c:v>2.265786383023262</c:v>
                </c:pt>
                <c:pt idx="126">
                  <c:v>1.910356851660625</c:v>
                </c:pt>
                <c:pt idx="127">
                  <c:v>2.268196473868737</c:v>
                </c:pt>
                <c:pt idx="128">
                  <c:v>1.826138661817284</c:v>
                </c:pt>
                <c:pt idx="129">
                  <c:v>2.269680023579458</c:v>
                </c:pt>
                <c:pt idx="130">
                  <c:v>1.722930935612443</c:v>
                </c:pt>
                <c:pt idx="131">
                  <c:v>2.25378676870161</c:v>
                </c:pt>
                <c:pt idx="132">
                  <c:v>2.058503021583372</c:v>
                </c:pt>
                <c:pt idx="133">
                  <c:v>2.250951052815462</c:v>
                </c:pt>
                <c:pt idx="134">
                  <c:v>2.075543571835304</c:v>
                </c:pt>
                <c:pt idx="135">
                  <c:v>2.268098538731756</c:v>
                </c:pt>
                <c:pt idx="136">
                  <c:v>1.830864641667965</c:v>
                </c:pt>
              </c:numCache>
            </c:numRef>
          </c:xVal>
          <c:yVal>
            <c:numRef>
              <c:f>cs_2020_upd!$AK$2:$AK$138</c:f>
              <c:numCache>
                <c:formatCode>General</c:formatCode>
                <c:ptCount val="137"/>
                <c:pt idx="0">
                  <c:v>0.445311016655364</c:v>
                </c:pt>
                <c:pt idx="1">
                  <c:v>-0.823200308808141</c:v>
                </c:pt>
                <c:pt idx="2">
                  <c:v>0.0</c:v>
                </c:pt>
                <c:pt idx="3">
                  <c:v>0.0</c:v>
                </c:pt>
                <c:pt idx="4">
                  <c:v>0.44674676708147</c:v>
                </c:pt>
                <c:pt idx="5">
                  <c:v>-0.828321958928204</c:v>
                </c:pt>
                <c:pt idx="6">
                  <c:v>0.524524468124152</c:v>
                </c:pt>
                <c:pt idx="7">
                  <c:v>-1.170071252650252</c:v>
                </c:pt>
                <c:pt idx="8">
                  <c:v>0.425832410932599</c:v>
                </c:pt>
                <c:pt idx="9">
                  <c:v>-0.756862994946057</c:v>
                </c:pt>
                <c:pt idx="10">
                  <c:v>0.365459773494465</c:v>
                </c:pt>
                <c:pt idx="11">
                  <c:v>-0.581921545449719</c:v>
                </c:pt>
                <c:pt idx="12">
                  <c:v>-0.0141846349919571</c:v>
                </c:pt>
                <c:pt idx="13">
                  <c:v>0.0139862419747403</c:v>
                </c:pt>
                <c:pt idx="14">
                  <c:v>0.12260232209233</c:v>
                </c:pt>
                <c:pt idx="15">
                  <c:v>-0.139761942375156</c:v>
                </c:pt>
                <c:pt idx="16">
                  <c:v>0.12260232209233</c:v>
                </c:pt>
                <c:pt idx="17">
                  <c:v>-0.139761942375156</c:v>
                </c:pt>
                <c:pt idx="18">
                  <c:v>-0.262364264467487</c:v>
                </c:pt>
                <c:pt idx="19">
                  <c:v>0.207639364778242</c:v>
                </c:pt>
                <c:pt idx="20">
                  <c:v>0.430782916092454</c:v>
                </c:pt>
                <c:pt idx="21">
                  <c:v>-0.773189888233483</c:v>
                </c:pt>
                <c:pt idx="22">
                  <c:v>0.532804530484765</c:v>
                </c:pt>
                <c:pt idx="23">
                  <c:v>-1.216395324324489</c:v>
                </c:pt>
                <c:pt idx="24">
                  <c:v>0.12260232209233</c:v>
                </c:pt>
                <c:pt idx="25">
                  <c:v>-0.139761942375155</c:v>
                </c:pt>
                <c:pt idx="26">
                  <c:v>0.298855373049905</c:v>
                </c:pt>
                <c:pt idx="27">
                  <c:v>-0.428193359185717</c:v>
                </c:pt>
                <c:pt idx="28">
                  <c:v>0.524524468124152</c:v>
                </c:pt>
                <c:pt idx="29">
                  <c:v>-1.170071252650252</c:v>
                </c:pt>
                <c:pt idx="30">
                  <c:v>0.524524468124152</c:v>
                </c:pt>
                <c:pt idx="31">
                  <c:v>-1.170071252650252</c:v>
                </c:pt>
                <c:pt idx="32">
                  <c:v>0.441832752279038</c:v>
                </c:pt>
                <c:pt idx="33">
                  <c:v>-0.810930216216323</c:v>
                </c:pt>
                <c:pt idx="34">
                  <c:v>0.524524468124152</c:v>
                </c:pt>
                <c:pt idx="35">
                  <c:v>-1.170071252650252</c:v>
                </c:pt>
                <c:pt idx="36">
                  <c:v>0.521296923633287</c:v>
                </c:pt>
                <c:pt idx="37">
                  <c:v>-1.152679509938388</c:v>
                </c:pt>
                <c:pt idx="38">
                  <c:v>0.365459773494465</c:v>
                </c:pt>
                <c:pt idx="39">
                  <c:v>-0.581921545449719</c:v>
                </c:pt>
                <c:pt idx="40">
                  <c:v>0.557601688563722</c:v>
                </c:pt>
                <c:pt idx="41">
                  <c:v>-1.372308119145155</c:v>
                </c:pt>
                <c:pt idx="42">
                  <c:v>0.0</c:v>
                </c:pt>
                <c:pt idx="43">
                  <c:v>0.0</c:v>
                </c:pt>
                <c:pt idx="44">
                  <c:v>-0.0327898228229914</c:v>
                </c:pt>
                <c:pt idx="45">
                  <c:v>0.0317486983145807</c:v>
                </c:pt>
                <c:pt idx="46">
                  <c:v>0.0</c:v>
                </c:pt>
                <c:pt idx="47">
                  <c:v>0.0</c:v>
                </c:pt>
                <c:pt idx="48">
                  <c:v>-0.198850858745164</c:v>
                </c:pt>
                <c:pt idx="49">
                  <c:v>0.165792254842744</c:v>
                </c:pt>
                <c:pt idx="50">
                  <c:v>-0.194156014440958</c:v>
                </c:pt>
                <c:pt idx="51">
                  <c:v>0.162518929497775</c:v>
                </c:pt>
                <c:pt idx="52">
                  <c:v>-0.0295588022415452</c:v>
                </c:pt>
                <c:pt idx="53">
                  <c:v>0.0287101058824322</c:v>
                </c:pt>
                <c:pt idx="54">
                  <c:v>0.365459773494465</c:v>
                </c:pt>
                <c:pt idx="55">
                  <c:v>-0.581921545449719</c:v>
                </c:pt>
                <c:pt idx="56">
                  <c:v>0.233614851181504</c:v>
                </c:pt>
                <c:pt idx="57">
                  <c:v>-0.30538164955118</c:v>
                </c:pt>
                <c:pt idx="58">
                  <c:v>-0.0416726964005713</c:v>
                </c:pt>
                <c:pt idx="59">
                  <c:v>0.0400053346137022</c:v>
                </c:pt>
                <c:pt idx="60">
                  <c:v>0.22314355131421</c:v>
                </c:pt>
                <c:pt idx="61">
                  <c:v>-0.287682072451782</c:v>
                </c:pt>
                <c:pt idx="62">
                  <c:v>0.105360515657823</c:v>
                </c:pt>
                <c:pt idx="63">
                  <c:v>-0.11778303565638</c:v>
                </c:pt>
                <c:pt idx="64">
                  <c:v>0.22314355131421</c:v>
                </c:pt>
                <c:pt idx="65">
                  <c:v>-0.287682072451782</c:v>
                </c:pt>
                <c:pt idx="66">
                  <c:v>0.0870113769896293</c:v>
                </c:pt>
                <c:pt idx="67">
                  <c:v>-0.0953101798043244</c:v>
                </c:pt>
                <c:pt idx="68">
                  <c:v>0.0168071183163836</c:v>
                </c:pt>
                <c:pt idx="69">
                  <c:v>-0.270874954135405</c:v>
                </c:pt>
                <c:pt idx="70">
                  <c:v>0.0870113769896293</c:v>
                </c:pt>
                <c:pt idx="71">
                  <c:v>-0.0953101798043244</c:v>
                </c:pt>
                <c:pt idx="72">
                  <c:v>0.133531392624526</c:v>
                </c:pt>
                <c:pt idx="73">
                  <c:v>-0.154150679827263</c:v>
                </c:pt>
                <c:pt idx="74">
                  <c:v>0.0233473639969918</c:v>
                </c:pt>
                <c:pt idx="75">
                  <c:v>-0.023905520853555</c:v>
                </c:pt>
                <c:pt idx="76">
                  <c:v>-0.451985123743059</c:v>
                </c:pt>
                <c:pt idx="77">
                  <c:v>0.31015492830384</c:v>
                </c:pt>
                <c:pt idx="78">
                  <c:v>0.378066133920052</c:v>
                </c:pt>
                <c:pt idx="79">
                  <c:v>-1.126011262856225</c:v>
                </c:pt>
                <c:pt idx="80">
                  <c:v>0.195744577126093</c:v>
                </c:pt>
                <c:pt idx="81">
                  <c:v>0.574659320976707</c:v>
                </c:pt>
                <c:pt idx="82">
                  <c:v>-0.420834605439266</c:v>
                </c:pt>
                <c:pt idx="83">
                  <c:v>-0.567438079631141</c:v>
                </c:pt>
                <c:pt idx="84">
                  <c:v>0.378066133920052</c:v>
                </c:pt>
                <c:pt idx="85">
                  <c:v>-1.126011262856225</c:v>
                </c:pt>
                <c:pt idx="86">
                  <c:v>0.195744577126093</c:v>
                </c:pt>
                <c:pt idx="87">
                  <c:v>-0.0953101798043244</c:v>
                </c:pt>
                <c:pt idx="88">
                  <c:v>0.0870113769896293</c:v>
                </c:pt>
                <c:pt idx="89">
                  <c:v>0.192828105219668</c:v>
                </c:pt>
                <c:pt idx="90">
                  <c:v>-0.26657739303425</c:v>
                </c:pt>
                <c:pt idx="91">
                  <c:v>0.0211046794175394</c:v>
                </c:pt>
                <c:pt idx="92">
                  <c:v>0.471258897051557</c:v>
                </c:pt>
                <c:pt idx="93">
                  <c:v>-0.924488606712083</c:v>
                </c:pt>
                <c:pt idx="94">
                  <c:v>0.001255267805815</c:v>
                </c:pt>
                <c:pt idx="95">
                  <c:v>0.196739513934282</c:v>
                </c:pt>
                <c:pt idx="96">
                  <c:v>-0.269239965011732</c:v>
                </c:pt>
                <c:pt idx="97">
                  <c:v>0.0184421074400564</c:v>
                </c:pt>
                <c:pt idx="98">
                  <c:v>-0.630747935385134</c:v>
                </c:pt>
                <c:pt idx="99">
                  <c:v>0.210182476018823</c:v>
                </c:pt>
                <c:pt idx="100">
                  <c:v>0.210182476018823</c:v>
                </c:pt>
                <c:pt idx="101">
                  <c:v>0.196739513934282</c:v>
                </c:pt>
                <c:pt idx="102">
                  <c:v>-0.269239965011732</c:v>
                </c:pt>
                <c:pt idx="103">
                  <c:v>0.0184421074400564</c:v>
                </c:pt>
                <c:pt idx="104">
                  <c:v>0.196739513934282</c:v>
                </c:pt>
                <c:pt idx="105">
                  <c:v>-0.269239965011732</c:v>
                </c:pt>
                <c:pt idx="106">
                  <c:v>0.0184421074400564</c:v>
                </c:pt>
                <c:pt idx="107">
                  <c:v>0.425832410932599</c:v>
                </c:pt>
                <c:pt idx="108">
                  <c:v>-0.756862994946057</c:v>
                </c:pt>
                <c:pt idx="109">
                  <c:v>0.524524468124152</c:v>
                </c:pt>
                <c:pt idx="110">
                  <c:v>-1.170071252650252</c:v>
                </c:pt>
                <c:pt idx="111">
                  <c:v>0.425832410932599</c:v>
                </c:pt>
                <c:pt idx="112">
                  <c:v>-0.756862994946057</c:v>
                </c:pt>
                <c:pt idx="113">
                  <c:v>0.521296923633287</c:v>
                </c:pt>
                <c:pt idx="114">
                  <c:v>-1.152679509938388</c:v>
                </c:pt>
                <c:pt idx="115">
                  <c:v>-0.139761942375156</c:v>
                </c:pt>
                <c:pt idx="116">
                  <c:v>0.12260232209233</c:v>
                </c:pt>
                <c:pt idx="117">
                  <c:v>0.150060694575736</c:v>
                </c:pt>
                <c:pt idx="118">
                  <c:v>-0.17662353567932</c:v>
                </c:pt>
                <c:pt idx="119">
                  <c:v>0.12260232209233</c:v>
                </c:pt>
                <c:pt idx="120">
                  <c:v>-0.139761942375156</c:v>
                </c:pt>
                <c:pt idx="121">
                  <c:v>0.12260232209233</c:v>
                </c:pt>
                <c:pt idx="122">
                  <c:v>-0.139761942375156</c:v>
                </c:pt>
                <c:pt idx="123">
                  <c:v>0.12260232209233</c:v>
                </c:pt>
                <c:pt idx="124">
                  <c:v>-0.139761942375156</c:v>
                </c:pt>
                <c:pt idx="125">
                  <c:v>-0.0639487246002701</c:v>
                </c:pt>
                <c:pt idx="126">
                  <c:v>0.0601039240697024</c:v>
                </c:pt>
                <c:pt idx="127">
                  <c:v>0.12260232209233</c:v>
                </c:pt>
                <c:pt idx="128">
                  <c:v>-0.139761942375156</c:v>
                </c:pt>
                <c:pt idx="129">
                  <c:v>-0.451985123743052</c:v>
                </c:pt>
                <c:pt idx="130">
                  <c:v>0.310154928303837</c:v>
                </c:pt>
                <c:pt idx="131">
                  <c:v>0.12260232209233</c:v>
                </c:pt>
                <c:pt idx="132">
                  <c:v>-0.139761942375156</c:v>
                </c:pt>
                <c:pt idx="133">
                  <c:v>0.0</c:v>
                </c:pt>
                <c:pt idx="134">
                  <c:v>0.0</c:v>
                </c:pt>
                <c:pt idx="135">
                  <c:v>0.12260232209233</c:v>
                </c:pt>
                <c:pt idx="136">
                  <c:v>-0.139761942375156</c:v>
                </c:pt>
              </c:numCache>
            </c:numRef>
          </c:yVal>
          <c:bubbleSize>
            <c:numRef>
              <c:f>cs_2020_upd!$D$2:$D$138</c:f>
              <c:numCache>
                <c:formatCode>General</c:formatCode>
                <c:ptCount val="137"/>
                <c:pt idx="0">
                  <c:v>1.17815492896858E10</c:v>
                </c:pt>
                <c:pt idx="1">
                  <c:v>1.37895745450663E10</c:v>
                </c:pt>
                <c:pt idx="2">
                  <c:v>2.46162080149797E10</c:v>
                </c:pt>
                <c:pt idx="3">
                  <c:v>2.34485091304595E10</c:v>
                </c:pt>
                <c:pt idx="4">
                  <c:v>4.14149514266073E9</c:v>
                </c:pt>
                <c:pt idx="5">
                  <c:v>1.82072584367611E7</c:v>
                </c:pt>
                <c:pt idx="6">
                  <c:v>1.27019578238623E9</c:v>
                </c:pt>
                <c:pt idx="7">
                  <c:v>1.33624570344939E7</c:v>
                </c:pt>
                <c:pt idx="8">
                  <c:v>6.30814229729939E9</c:v>
                </c:pt>
                <c:pt idx="9">
                  <c:v>1.24343360458826E8</c:v>
                </c:pt>
                <c:pt idx="10">
                  <c:v>2.25127628445506E9</c:v>
                </c:pt>
                <c:pt idx="11">
                  <c:v>3.69860373082967E9</c:v>
                </c:pt>
                <c:pt idx="12">
                  <c:v>8.61538416543388E8</c:v>
                </c:pt>
                <c:pt idx="13">
                  <c:v>2.71049394838834E9</c:v>
                </c:pt>
                <c:pt idx="14">
                  <c:v>1.45789677667188E10</c:v>
                </c:pt>
                <c:pt idx="15">
                  <c:v>3.36730732170514E9</c:v>
                </c:pt>
                <c:pt idx="16">
                  <c:v>1.37628711953874E10</c:v>
                </c:pt>
                <c:pt idx="17">
                  <c:v>5.40019696733182E9</c:v>
                </c:pt>
                <c:pt idx="18">
                  <c:v>7.40667551624205E10</c:v>
                </c:pt>
                <c:pt idx="19">
                  <c:v>6.98615986427409E10</c:v>
                </c:pt>
                <c:pt idx="20">
                  <c:v>9.29144910207773E9</c:v>
                </c:pt>
                <c:pt idx="21">
                  <c:v>2.43148532690902E9</c:v>
                </c:pt>
                <c:pt idx="22">
                  <c:v>2.43457098500557E10</c:v>
                </c:pt>
                <c:pt idx="23">
                  <c:v>6.03568809037263E10</c:v>
                </c:pt>
                <c:pt idx="24">
                  <c:v>9.98114480848637E9</c:v>
                </c:pt>
                <c:pt idx="25">
                  <c:v>2.80435270085822E9</c:v>
                </c:pt>
                <c:pt idx="26">
                  <c:v>1.44953394403016E9</c:v>
                </c:pt>
                <c:pt idx="27">
                  <c:v>1.77086680071984E9</c:v>
                </c:pt>
                <c:pt idx="28">
                  <c:v>4.44678655360081E9</c:v>
                </c:pt>
                <c:pt idx="29">
                  <c:v>1.24120444885569E10</c:v>
                </c:pt>
                <c:pt idx="30">
                  <c:v>7.59528008150607E8</c:v>
                </c:pt>
                <c:pt idx="31">
                  <c:v>7.0746759662753E6</c:v>
                </c:pt>
                <c:pt idx="32">
                  <c:v>2.33634271442195E9</c:v>
                </c:pt>
                <c:pt idx="33">
                  <c:v>1.74300211287652E7</c:v>
                </c:pt>
                <c:pt idx="34">
                  <c:v>1.41713765335607E9</c:v>
                </c:pt>
                <c:pt idx="35">
                  <c:v>1.6449958231498E7</c:v>
                </c:pt>
                <c:pt idx="36">
                  <c:v>8.94837823724697E7</c:v>
                </c:pt>
                <c:pt idx="37">
                  <c:v>2.13139550650424E7</c:v>
                </c:pt>
                <c:pt idx="38">
                  <c:v>1.0667891972861E10</c:v>
                </c:pt>
                <c:pt idx="39">
                  <c:v>4.40405851551824E9</c:v>
                </c:pt>
                <c:pt idx="40">
                  <c:v>4.77011384889309E9</c:v>
                </c:pt>
                <c:pt idx="41">
                  <c:v>1.90690490058705E7</c:v>
                </c:pt>
                <c:pt idx="42">
                  <c:v>6.87700309686585E7</c:v>
                </c:pt>
                <c:pt idx="43">
                  <c:v>4.80936374321053E8</c:v>
                </c:pt>
                <c:pt idx="44">
                  <c:v>1.36362006761182E9</c:v>
                </c:pt>
                <c:pt idx="45">
                  <c:v>3.26780627672357E9</c:v>
                </c:pt>
                <c:pt idx="46">
                  <c:v>4.81410621453441E7</c:v>
                </c:pt>
                <c:pt idx="47">
                  <c:v>8.79884274331984E6</c:v>
                </c:pt>
                <c:pt idx="48">
                  <c:v>2.89559113608368E7</c:v>
                </c:pt>
                <c:pt idx="49">
                  <c:v>6.56656146659919E6</c:v>
                </c:pt>
                <c:pt idx="50">
                  <c:v>1.11858325937238E7</c:v>
                </c:pt>
                <c:pt idx="51">
                  <c:v>8.08093038903765E6</c:v>
                </c:pt>
                <c:pt idx="52">
                  <c:v>4.05442185017814E7</c:v>
                </c:pt>
                <c:pt idx="53">
                  <c:v>2.19787839034413E7</c:v>
                </c:pt>
                <c:pt idx="54">
                  <c:v>7.9115193678583E8</c:v>
                </c:pt>
                <c:pt idx="55">
                  <c:v>4.11139898607287E6</c:v>
                </c:pt>
                <c:pt idx="56">
                  <c:v>8.93164085603199E8</c:v>
                </c:pt>
                <c:pt idx="57">
                  <c:v>2.70954107255643E8</c:v>
                </c:pt>
                <c:pt idx="58">
                  <c:v>1.6529523377642E10</c:v>
                </c:pt>
                <c:pt idx="59">
                  <c:v>5.98781435286627E9</c:v>
                </c:pt>
                <c:pt idx="60">
                  <c:v>5.4480026466941E10</c:v>
                </c:pt>
                <c:pt idx="61">
                  <c:v>4.2086728592185E9</c:v>
                </c:pt>
                <c:pt idx="62">
                  <c:v>2.2410394132683E10</c:v>
                </c:pt>
                <c:pt idx="63">
                  <c:v>1.50021019129555E9</c:v>
                </c:pt>
                <c:pt idx="64">
                  <c:v>3.68813722682506E10</c:v>
                </c:pt>
                <c:pt idx="65">
                  <c:v>2.51474305263158E9</c:v>
                </c:pt>
                <c:pt idx="66">
                  <c:v>9.09994352387429E9</c:v>
                </c:pt>
                <c:pt idx="67">
                  <c:v>3.54829505060729E8</c:v>
                </c:pt>
                <c:pt idx="68">
                  <c:v>4.12000608604004E10</c:v>
                </c:pt>
                <c:pt idx="69">
                  <c:v>1.75932431882591E9</c:v>
                </c:pt>
                <c:pt idx="70">
                  <c:v>8.40927852145648E9</c:v>
                </c:pt>
                <c:pt idx="71">
                  <c:v>3.05634504048583E8</c:v>
                </c:pt>
                <c:pt idx="72">
                  <c:v>9.60037007071539E9</c:v>
                </c:pt>
                <c:pt idx="73">
                  <c:v>6.1048219534413E8</c:v>
                </c:pt>
                <c:pt idx="74">
                  <c:v>1.08493327409577E9</c:v>
                </c:pt>
                <c:pt idx="75">
                  <c:v>4.69712492260729E8</c:v>
                </c:pt>
                <c:pt idx="76">
                  <c:v>6.14714967795559E9</c:v>
                </c:pt>
                <c:pt idx="77">
                  <c:v>5.99503329959514E7</c:v>
                </c:pt>
                <c:pt idx="78">
                  <c:v>2.78058163411692E10</c:v>
                </c:pt>
                <c:pt idx="79">
                  <c:v>7.91499622478419E9</c:v>
                </c:pt>
                <c:pt idx="80">
                  <c:v>3.81879963663968E9</c:v>
                </c:pt>
                <c:pt idx="81">
                  <c:v>2.89366424543982E11</c:v>
                </c:pt>
                <c:pt idx="82">
                  <c:v>2.04829655688894E11</c:v>
                </c:pt>
                <c:pt idx="83">
                  <c:v>1.48889537658734E11</c:v>
                </c:pt>
                <c:pt idx="84">
                  <c:v>1.61662637565401E10</c:v>
                </c:pt>
                <c:pt idx="85">
                  <c:v>5.0416212749398E9</c:v>
                </c:pt>
                <c:pt idx="86">
                  <c:v>1.23373852834008E9</c:v>
                </c:pt>
                <c:pt idx="87">
                  <c:v>3.57548800170971E8</c:v>
                </c:pt>
                <c:pt idx="88">
                  <c:v>3.14952083589109E9</c:v>
                </c:pt>
                <c:pt idx="89">
                  <c:v>6.69311484824454E9</c:v>
                </c:pt>
                <c:pt idx="90">
                  <c:v>1.66864955418567E9</c:v>
                </c:pt>
                <c:pt idx="91">
                  <c:v>7.13026964574899E8</c:v>
                </c:pt>
                <c:pt idx="92">
                  <c:v>1.54221713898829E10</c:v>
                </c:pt>
                <c:pt idx="93">
                  <c:v>4.54145465266309E10</c:v>
                </c:pt>
                <c:pt idx="94">
                  <c:v>8.98153589317084E8</c:v>
                </c:pt>
                <c:pt idx="95">
                  <c:v>4.82710334186964E9</c:v>
                </c:pt>
                <c:pt idx="96">
                  <c:v>1.17282922458956E9</c:v>
                </c:pt>
                <c:pt idx="97">
                  <c:v>5.27341652834008E8</c:v>
                </c:pt>
                <c:pt idx="98">
                  <c:v>4.26868032090714E10</c:v>
                </c:pt>
                <c:pt idx="99">
                  <c:v>1.0902014616582E9</c:v>
                </c:pt>
                <c:pt idx="100">
                  <c:v>9.5855035020243E8</c:v>
                </c:pt>
                <c:pt idx="101">
                  <c:v>4.44534544982611E9</c:v>
                </c:pt>
                <c:pt idx="102">
                  <c:v>1.64463529202964E9</c:v>
                </c:pt>
                <c:pt idx="103">
                  <c:v>3.31631630566802E8</c:v>
                </c:pt>
                <c:pt idx="104">
                  <c:v>5.1729693700583E9</c:v>
                </c:pt>
                <c:pt idx="105">
                  <c:v>2.13117485297725E9</c:v>
                </c:pt>
                <c:pt idx="106">
                  <c:v>4.61866125506073E8</c:v>
                </c:pt>
                <c:pt idx="107">
                  <c:v>3.16626253916599E8</c:v>
                </c:pt>
                <c:pt idx="108">
                  <c:v>1.99433508768595E6</c:v>
                </c:pt>
                <c:pt idx="109">
                  <c:v>1.48291146916575E9</c:v>
                </c:pt>
                <c:pt idx="110">
                  <c:v>2.87469284754251E7</c:v>
                </c:pt>
                <c:pt idx="111">
                  <c:v>4.02974748491781E9</c:v>
                </c:pt>
                <c:pt idx="112">
                  <c:v>1.77228688557085E7</c:v>
                </c:pt>
                <c:pt idx="113">
                  <c:v>2.2438646928996E9</c:v>
                </c:pt>
                <c:pt idx="114">
                  <c:v>8.03325721799595E7</c:v>
                </c:pt>
                <c:pt idx="115">
                  <c:v>2.46602412736478E9</c:v>
                </c:pt>
                <c:pt idx="116">
                  <c:v>9.25650628789141E9</c:v>
                </c:pt>
                <c:pt idx="117">
                  <c:v>7.77511550525387E8</c:v>
                </c:pt>
                <c:pt idx="118">
                  <c:v>3.37159587375425E9</c:v>
                </c:pt>
                <c:pt idx="119">
                  <c:v>1.92025412558876E10</c:v>
                </c:pt>
                <c:pt idx="120">
                  <c:v>6.32117202128842E9</c:v>
                </c:pt>
                <c:pt idx="121">
                  <c:v>2.30006871033902E10</c:v>
                </c:pt>
                <c:pt idx="122">
                  <c:v>1.09028992009576E10</c:v>
                </c:pt>
                <c:pt idx="123">
                  <c:v>1.10483829131037E10</c:v>
                </c:pt>
                <c:pt idx="124">
                  <c:v>3.09637472460538E9</c:v>
                </c:pt>
                <c:pt idx="125">
                  <c:v>9.16450546742223E9</c:v>
                </c:pt>
                <c:pt idx="126">
                  <c:v>7.25809333497796E8</c:v>
                </c:pt>
                <c:pt idx="127">
                  <c:v>4.00895684864239E9</c:v>
                </c:pt>
                <c:pt idx="128">
                  <c:v>1.71643028639113E9</c:v>
                </c:pt>
                <c:pt idx="129">
                  <c:v>9.34264640393818E9</c:v>
                </c:pt>
                <c:pt idx="130">
                  <c:v>8.5421654857085E7</c:v>
                </c:pt>
                <c:pt idx="131">
                  <c:v>3.11551567148822E10</c:v>
                </c:pt>
                <c:pt idx="132">
                  <c:v>3.20450123532908E10</c:v>
                </c:pt>
                <c:pt idx="133">
                  <c:v>1.52483746142409E11</c:v>
                </c:pt>
                <c:pt idx="134">
                  <c:v>2.61160592411842E10</c:v>
                </c:pt>
                <c:pt idx="135">
                  <c:v>1.16199361007752E10</c:v>
                </c:pt>
                <c:pt idx="136">
                  <c:v>4.16204638831737E9</c:v>
                </c:pt>
              </c:numCache>
            </c:numRef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38A-4FAC-A6C0-06616E141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20050624"/>
        <c:axId val="820892000"/>
      </c:bubbleChart>
      <c:valAx>
        <c:axId val="820050624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92000"/>
        <c:crosses val="autoZero"/>
        <c:crossBetween val="midCat"/>
      </c:valAx>
      <c:valAx>
        <c:axId val="8208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5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Turnover vs 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cs_2020_upd!$AN$2:$AN$138</c:f>
              <c:numCache>
                <c:formatCode>General</c:formatCode>
                <c:ptCount val="137"/>
                <c:pt idx="0">
                  <c:v>1.464914304465998</c:v>
                </c:pt>
                <c:pt idx="1">
                  <c:v>1.255770851826541</c:v>
                </c:pt>
                <c:pt idx="2">
                  <c:v>1.399188630341637</c:v>
                </c:pt>
                <c:pt idx="3">
                  <c:v>1.372511297683261</c:v>
                </c:pt>
                <c:pt idx="4">
                  <c:v>1.505896622951747</c:v>
                </c:pt>
                <c:pt idx="5">
                  <c:v>1.069678752969101</c:v>
                </c:pt>
                <c:pt idx="6">
                  <c:v>1.505980416237433</c:v>
                </c:pt>
                <c:pt idx="7">
                  <c:v>1.069039818118508</c:v>
                </c:pt>
                <c:pt idx="8">
                  <c:v>1.541918623720364</c:v>
                </c:pt>
                <c:pt idx="9">
                  <c:v>-0.286252346819952</c:v>
                </c:pt>
                <c:pt idx="10">
                  <c:v>1.536036688624537</c:v>
                </c:pt>
                <c:pt idx="11">
                  <c:v>0.477654502918722</c:v>
                </c:pt>
                <c:pt idx="12">
                  <c:v>1.17715756374829</c:v>
                </c:pt>
                <c:pt idx="13">
                  <c:v>1.487319703672672</c:v>
                </c:pt>
                <c:pt idx="14">
                  <c:v>1.511366484036093</c:v>
                </c:pt>
                <c:pt idx="15">
                  <c:v>1.023506585465662</c:v>
                </c:pt>
                <c:pt idx="16">
                  <c:v>1.524059142347278</c:v>
                </c:pt>
                <c:pt idx="17">
                  <c:v>0.859855493481855</c:v>
                </c:pt>
                <c:pt idx="18">
                  <c:v>1.35459050325896</c:v>
                </c:pt>
                <c:pt idx="19">
                  <c:v>1.413656475315389</c:v>
                </c:pt>
                <c:pt idx="20">
                  <c:v>1.434574250870493</c:v>
                </c:pt>
                <c:pt idx="21">
                  <c:v>1.322579645839778</c:v>
                </c:pt>
                <c:pt idx="22">
                  <c:v>1.523564418057238</c:v>
                </c:pt>
                <c:pt idx="23">
                  <c:v>0.86863344668014</c:v>
                </c:pt>
                <c:pt idx="24">
                  <c:v>1.508754157950692</c:v>
                </c:pt>
                <c:pt idx="25">
                  <c:v>1.046756818669699</c:v>
                </c:pt>
                <c:pt idx="26">
                  <c:v>0.967507076811439</c:v>
                </c:pt>
                <c:pt idx="27">
                  <c:v>1.516678929690256</c:v>
                </c:pt>
                <c:pt idx="28">
                  <c:v>1.46352677197036</c:v>
                </c:pt>
                <c:pt idx="29">
                  <c:v>1.259593582389555</c:v>
                </c:pt>
                <c:pt idx="30">
                  <c:v>1.48654828515972</c:v>
                </c:pt>
                <c:pt idx="31">
                  <c:v>1.18054954314623</c:v>
                </c:pt>
                <c:pt idx="32">
                  <c:v>1.524885116369723</c:v>
                </c:pt>
                <c:pt idx="33">
                  <c:v>0.844539837601778</c:v>
                </c:pt>
                <c:pt idx="34">
                  <c:v>1.535504943941246</c:v>
                </c:pt>
                <c:pt idx="35">
                  <c:v>0.508185448178615</c:v>
                </c:pt>
                <c:pt idx="36">
                  <c:v>1.292645434747885</c:v>
                </c:pt>
                <c:pt idx="37">
                  <c:v>1.449939561573113</c:v>
                </c:pt>
                <c:pt idx="38">
                  <c:v>1.506832814166268</c:v>
                </c:pt>
                <c:pt idx="39">
                  <c:v>1.062430643565562</c:v>
                </c:pt>
                <c:pt idx="40">
                  <c:v>1.507590698285946</c:v>
                </c:pt>
                <c:pt idx="41">
                  <c:v>1.056380843982691</c:v>
                </c:pt>
                <c:pt idx="42">
                  <c:v>1.449108997878438</c:v>
                </c:pt>
                <c:pt idx="43">
                  <c:v>1.29444174018277</c:v>
                </c:pt>
                <c:pt idx="44">
                  <c:v>1.102625646543096</c:v>
                </c:pt>
                <c:pt idx="45">
                  <c:v>1.501215667190465</c:v>
                </c:pt>
                <c:pt idx="46">
                  <c:v>1.451868317982974</c:v>
                </c:pt>
                <c:pt idx="47">
                  <c:v>1.288384182086805</c:v>
                </c:pt>
                <c:pt idx="48">
                  <c:v>1.33955642862588</c:v>
                </c:pt>
                <c:pt idx="49">
                  <c:v>1.424164478529432</c:v>
                </c:pt>
                <c:pt idx="50">
                  <c:v>1.398185910200412</c:v>
                </c:pt>
                <c:pt idx="51">
                  <c:v>1.373650932322115</c:v>
                </c:pt>
                <c:pt idx="52">
                  <c:v>1.35127670934767</c:v>
                </c:pt>
                <c:pt idx="53">
                  <c:v>1.416089062254692</c:v>
                </c:pt>
                <c:pt idx="54">
                  <c:v>1.536314125108793</c:v>
                </c:pt>
                <c:pt idx="55">
                  <c:v>0.460659958428168</c:v>
                </c:pt>
                <c:pt idx="56">
                  <c:v>1.331588767685245</c:v>
                </c:pt>
                <c:pt idx="57">
                  <c:v>1.429225497399729</c:v>
                </c:pt>
                <c:pt idx="58">
                  <c:v>1.424547222186522</c:v>
                </c:pt>
                <c:pt idx="59">
                  <c:v>1.338971550282697</c:v>
                </c:pt>
                <c:pt idx="60">
                  <c:v>1.389950833674909</c:v>
                </c:pt>
                <c:pt idx="61">
                  <c:v>1.38256979360393</c:v>
                </c:pt>
                <c:pt idx="62">
                  <c:v>1.376991919830376</c:v>
                </c:pt>
                <c:pt idx="63">
                  <c:v>1.395183318097331</c:v>
                </c:pt>
                <c:pt idx="64">
                  <c:v>1.402482881430638</c:v>
                </c:pt>
                <c:pt idx="65">
                  <c:v>1.368679587902823</c:v>
                </c:pt>
                <c:pt idx="66">
                  <c:v>1.430826838803247</c:v>
                </c:pt>
                <c:pt idx="67">
                  <c:v>1.328957879000999</c:v>
                </c:pt>
                <c:pt idx="68">
                  <c:v>1.564413700664409</c:v>
                </c:pt>
                <c:pt idx="69">
                  <c:v>1.165366886775925</c:v>
                </c:pt>
                <c:pt idx="70">
                  <c:v>1.438084399173626</c:v>
                </c:pt>
                <c:pt idx="71">
                  <c:v>1.316305647198712</c:v>
                </c:pt>
                <c:pt idx="72">
                  <c:v>1.391557870395525</c:v>
                </c:pt>
                <c:pt idx="73">
                  <c:v>1.38088858030192</c:v>
                </c:pt>
                <c:pt idx="74">
                  <c:v>1.519321774505543</c:v>
                </c:pt>
                <c:pt idx="75">
                  <c:v>0.933926378073151</c:v>
                </c:pt>
                <c:pt idx="76">
                  <c:v>1.407133824657223</c:v>
                </c:pt>
                <c:pt idx="77">
                  <c:v>1.363029400602962</c:v>
                </c:pt>
                <c:pt idx="78">
                  <c:v>1.209695431992071</c:v>
                </c:pt>
                <c:pt idx="79">
                  <c:v>1.49319922760294</c:v>
                </c:pt>
                <c:pt idx="80">
                  <c:v>1.361388628321718</c:v>
                </c:pt>
                <c:pt idx="81">
                  <c:v>1.598464091547376</c:v>
                </c:pt>
                <c:pt idx="82">
                  <c:v>0.882267682168617</c:v>
                </c:pt>
                <c:pt idx="83">
                  <c:v>0.912170868339037</c:v>
                </c:pt>
                <c:pt idx="84">
                  <c:v>1.313478181907053</c:v>
                </c:pt>
                <c:pt idx="85">
                  <c:v>1.480201295363079</c:v>
                </c:pt>
                <c:pt idx="86">
                  <c:v>1.316013824103723</c:v>
                </c:pt>
                <c:pt idx="87">
                  <c:v>1.350974227244845</c:v>
                </c:pt>
                <c:pt idx="88">
                  <c:v>1.416307673748248</c:v>
                </c:pt>
                <c:pt idx="89">
                  <c:v>1.240924800832224</c:v>
                </c:pt>
                <c:pt idx="90">
                  <c:v>1.520331719676147</c:v>
                </c:pt>
                <c:pt idx="91">
                  <c:v>1.269328948162604</c:v>
                </c:pt>
                <c:pt idx="92">
                  <c:v>1.54715539485713</c:v>
                </c:pt>
                <c:pt idx="93">
                  <c:v>1.177833927507695</c:v>
                </c:pt>
                <c:pt idx="94">
                  <c:v>1.207205080707526</c:v>
                </c:pt>
                <c:pt idx="95">
                  <c:v>1.272466743744536</c:v>
                </c:pt>
                <c:pt idx="96">
                  <c:v>1.49928092641117</c:v>
                </c:pt>
                <c:pt idx="97">
                  <c:v>1.306612084180491</c:v>
                </c:pt>
                <c:pt idx="98">
                  <c:v>1.416435248012582</c:v>
                </c:pt>
                <c:pt idx="99">
                  <c:v>1.326212976259088</c:v>
                </c:pt>
                <c:pt idx="100">
                  <c:v>1.404860322410529</c:v>
                </c:pt>
                <c:pt idx="101">
                  <c:v>1.303303702337472</c:v>
                </c:pt>
                <c:pt idx="102">
                  <c:v>1.349511090774685</c:v>
                </c:pt>
                <c:pt idx="103">
                  <c:v>1.468262323855641</c:v>
                </c:pt>
                <c:pt idx="104">
                  <c:v>1.332607427974672</c:v>
                </c:pt>
                <c:pt idx="105">
                  <c:v>1.369626430220101</c:v>
                </c:pt>
                <c:pt idx="106">
                  <c:v>1.44108193166577</c:v>
                </c:pt>
                <c:pt idx="107">
                  <c:v>1.527764313566384</c:v>
                </c:pt>
                <c:pt idx="108">
                  <c:v>0.783461055107329</c:v>
                </c:pt>
                <c:pt idx="109">
                  <c:v>1.422695516545842</c:v>
                </c:pt>
                <c:pt idx="110">
                  <c:v>1.341775446730947</c:v>
                </c:pt>
                <c:pt idx="111">
                  <c:v>1.52855782022827</c:v>
                </c:pt>
                <c:pt idx="112">
                  <c:v>0.764072441058278</c:v>
                </c:pt>
                <c:pt idx="113">
                  <c:v>1.489413928564713</c:v>
                </c:pt>
                <c:pt idx="114">
                  <c:v>1.16761994189202</c:v>
                </c:pt>
                <c:pt idx="115">
                  <c:v>1.229089981359504</c:v>
                </c:pt>
                <c:pt idx="116">
                  <c:v>1.473720041134224</c:v>
                </c:pt>
                <c:pt idx="117">
                  <c:v>1.277721159531396</c:v>
                </c:pt>
                <c:pt idx="118">
                  <c:v>1.456452047543583</c:v>
                </c:pt>
                <c:pt idx="119">
                  <c:v>1.527227118146846</c:v>
                </c:pt>
                <c:pt idx="120">
                  <c:v>0.795893211344051</c:v>
                </c:pt>
                <c:pt idx="121">
                  <c:v>1.523181996635431</c:v>
                </c:pt>
                <c:pt idx="122">
                  <c:v>0.875228599486898</c:v>
                </c:pt>
                <c:pt idx="123">
                  <c:v>1.530272587827584</c:v>
                </c:pt>
                <c:pt idx="124">
                  <c:v>0.717312389402681</c:v>
                </c:pt>
                <c:pt idx="125">
                  <c:v>1.422085162352273</c:v>
                </c:pt>
                <c:pt idx="126">
                  <c:v>1.342685632411466</c:v>
                </c:pt>
                <c:pt idx="127">
                  <c:v>1.530758370477914</c:v>
                </c:pt>
                <c:pt idx="128">
                  <c:v>0.702653608052714</c:v>
                </c:pt>
                <c:pt idx="129">
                  <c:v>1.253783903617107</c:v>
                </c:pt>
                <c:pt idx="130">
                  <c:v>1.46562214649787</c:v>
                </c:pt>
                <c:pt idx="131">
                  <c:v>1.510247930334035</c:v>
                </c:pt>
                <c:pt idx="132">
                  <c:v>1.03375670345015</c:v>
                </c:pt>
                <c:pt idx="133">
                  <c:v>1.354211950168727</c:v>
                </c:pt>
                <c:pt idx="134">
                  <c:v>1.413937899392366</c:v>
                </c:pt>
                <c:pt idx="135">
                  <c:v>1.526862016908533</c:v>
                </c:pt>
                <c:pt idx="136">
                  <c:v>0.804047404443162</c:v>
                </c:pt>
              </c:numCache>
            </c:numRef>
          </c:xVal>
          <c:yVal>
            <c:numRef>
              <c:f>cs_2020_upd!$AK$2:$AK$138</c:f>
              <c:numCache>
                <c:formatCode>General</c:formatCode>
                <c:ptCount val="137"/>
                <c:pt idx="0">
                  <c:v>0.445311016655364</c:v>
                </c:pt>
                <c:pt idx="1">
                  <c:v>-0.823200308808141</c:v>
                </c:pt>
                <c:pt idx="2">
                  <c:v>0.0</c:v>
                </c:pt>
                <c:pt idx="3">
                  <c:v>0.0</c:v>
                </c:pt>
                <c:pt idx="4">
                  <c:v>0.44674676708147</c:v>
                </c:pt>
                <c:pt idx="5">
                  <c:v>-0.828321958928204</c:v>
                </c:pt>
                <c:pt idx="6">
                  <c:v>0.524524468124152</c:v>
                </c:pt>
                <c:pt idx="7">
                  <c:v>-1.170071252650252</c:v>
                </c:pt>
                <c:pt idx="8">
                  <c:v>0.425832410932599</c:v>
                </c:pt>
                <c:pt idx="9">
                  <c:v>-0.756862994946057</c:v>
                </c:pt>
                <c:pt idx="10">
                  <c:v>0.365459773494465</c:v>
                </c:pt>
                <c:pt idx="11">
                  <c:v>-0.581921545449719</c:v>
                </c:pt>
                <c:pt idx="12">
                  <c:v>-0.0141846349919571</c:v>
                </c:pt>
                <c:pt idx="13">
                  <c:v>0.0139862419747403</c:v>
                </c:pt>
                <c:pt idx="14">
                  <c:v>0.12260232209233</c:v>
                </c:pt>
                <c:pt idx="15">
                  <c:v>-0.139761942375156</c:v>
                </c:pt>
                <c:pt idx="16">
                  <c:v>0.12260232209233</c:v>
                </c:pt>
                <c:pt idx="17">
                  <c:v>-0.139761942375156</c:v>
                </c:pt>
                <c:pt idx="18">
                  <c:v>-0.262364264467487</c:v>
                </c:pt>
                <c:pt idx="19">
                  <c:v>0.207639364778242</c:v>
                </c:pt>
                <c:pt idx="20">
                  <c:v>0.430782916092454</c:v>
                </c:pt>
                <c:pt idx="21">
                  <c:v>-0.773189888233483</c:v>
                </c:pt>
                <c:pt idx="22">
                  <c:v>0.532804530484765</c:v>
                </c:pt>
                <c:pt idx="23">
                  <c:v>-1.216395324324489</c:v>
                </c:pt>
                <c:pt idx="24">
                  <c:v>0.12260232209233</c:v>
                </c:pt>
                <c:pt idx="25">
                  <c:v>-0.139761942375155</c:v>
                </c:pt>
                <c:pt idx="26">
                  <c:v>0.298855373049905</c:v>
                </c:pt>
                <c:pt idx="27">
                  <c:v>-0.428193359185717</c:v>
                </c:pt>
                <c:pt idx="28">
                  <c:v>0.524524468124152</c:v>
                </c:pt>
                <c:pt idx="29">
                  <c:v>-1.170071252650252</c:v>
                </c:pt>
                <c:pt idx="30">
                  <c:v>0.524524468124152</c:v>
                </c:pt>
                <c:pt idx="31">
                  <c:v>-1.170071252650252</c:v>
                </c:pt>
                <c:pt idx="32">
                  <c:v>0.441832752279038</c:v>
                </c:pt>
                <c:pt idx="33">
                  <c:v>-0.810930216216323</c:v>
                </c:pt>
                <c:pt idx="34">
                  <c:v>0.524524468124152</c:v>
                </c:pt>
                <c:pt idx="35">
                  <c:v>-1.170071252650252</c:v>
                </c:pt>
                <c:pt idx="36">
                  <c:v>0.521296923633287</c:v>
                </c:pt>
                <c:pt idx="37">
                  <c:v>-1.152679509938388</c:v>
                </c:pt>
                <c:pt idx="38">
                  <c:v>0.365459773494465</c:v>
                </c:pt>
                <c:pt idx="39">
                  <c:v>-0.581921545449719</c:v>
                </c:pt>
                <c:pt idx="40">
                  <c:v>0.557601688563722</c:v>
                </c:pt>
                <c:pt idx="41">
                  <c:v>-1.372308119145155</c:v>
                </c:pt>
                <c:pt idx="42">
                  <c:v>0.0</c:v>
                </c:pt>
                <c:pt idx="43">
                  <c:v>0.0</c:v>
                </c:pt>
                <c:pt idx="44">
                  <c:v>-0.0327898228229914</c:v>
                </c:pt>
                <c:pt idx="45">
                  <c:v>0.0317486983145807</c:v>
                </c:pt>
                <c:pt idx="46">
                  <c:v>0.0</c:v>
                </c:pt>
                <c:pt idx="47">
                  <c:v>0.0</c:v>
                </c:pt>
                <c:pt idx="48">
                  <c:v>-0.198850858745164</c:v>
                </c:pt>
                <c:pt idx="49">
                  <c:v>0.165792254842744</c:v>
                </c:pt>
                <c:pt idx="50">
                  <c:v>-0.194156014440958</c:v>
                </c:pt>
                <c:pt idx="51">
                  <c:v>0.162518929497775</c:v>
                </c:pt>
                <c:pt idx="52">
                  <c:v>-0.0295588022415452</c:v>
                </c:pt>
                <c:pt idx="53">
                  <c:v>0.0287101058824322</c:v>
                </c:pt>
                <c:pt idx="54">
                  <c:v>0.365459773494465</c:v>
                </c:pt>
                <c:pt idx="55">
                  <c:v>-0.581921545449719</c:v>
                </c:pt>
                <c:pt idx="56">
                  <c:v>0.233614851181504</c:v>
                </c:pt>
                <c:pt idx="57">
                  <c:v>-0.30538164955118</c:v>
                </c:pt>
                <c:pt idx="58">
                  <c:v>-0.0416726964005713</c:v>
                </c:pt>
                <c:pt idx="59">
                  <c:v>0.0400053346137022</c:v>
                </c:pt>
                <c:pt idx="60">
                  <c:v>0.22314355131421</c:v>
                </c:pt>
                <c:pt idx="61">
                  <c:v>-0.287682072451782</c:v>
                </c:pt>
                <c:pt idx="62">
                  <c:v>0.105360515657823</c:v>
                </c:pt>
                <c:pt idx="63">
                  <c:v>-0.11778303565638</c:v>
                </c:pt>
                <c:pt idx="64">
                  <c:v>0.22314355131421</c:v>
                </c:pt>
                <c:pt idx="65">
                  <c:v>-0.287682072451782</c:v>
                </c:pt>
                <c:pt idx="66">
                  <c:v>0.0870113769896293</c:v>
                </c:pt>
                <c:pt idx="67">
                  <c:v>-0.0953101798043244</c:v>
                </c:pt>
                <c:pt idx="68">
                  <c:v>0.0168071183163836</c:v>
                </c:pt>
                <c:pt idx="69">
                  <c:v>-0.270874954135405</c:v>
                </c:pt>
                <c:pt idx="70">
                  <c:v>0.0870113769896293</c:v>
                </c:pt>
                <c:pt idx="71">
                  <c:v>-0.0953101798043244</c:v>
                </c:pt>
                <c:pt idx="72">
                  <c:v>0.133531392624526</c:v>
                </c:pt>
                <c:pt idx="73">
                  <c:v>-0.154150679827263</c:v>
                </c:pt>
                <c:pt idx="74">
                  <c:v>0.0233473639969918</c:v>
                </c:pt>
                <c:pt idx="75">
                  <c:v>-0.023905520853555</c:v>
                </c:pt>
                <c:pt idx="76">
                  <c:v>-0.451985123743059</c:v>
                </c:pt>
                <c:pt idx="77">
                  <c:v>0.31015492830384</c:v>
                </c:pt>
                <c:pt idx="78">
                  <c:v>0.378066133920052</c:v>
                </c:pt>
                <c:pt idx="79">
                  <c:v>-1.126011262856225</c:v>
                </c:pt>
                <c:pt idx="80">
                  <c:v>0.195744577126093</c:v>
                </c:pt>
                <c:pt idx="81">
                  <c:v>0.574659320976707</c:v>
                </c:pt>
                <c:pt idx="82">
                  <c:v>-0.420834605439266</c:v>
                </c:pt>
                <c:pt idx="83">
                  <c:v>-0.567438079631141</c:v>
                </c:pt>
                <c:pt idx="84">
                  <c:v>0.378066133920052</c:v>
                </c:pt>
                <c:pt idx="85">
                  <c:v>-1.126011262856225</c:v>
                </c:pt>
                <c:pt idx="86">
                  <c:v>0.195744577126093</c:v>
                </c:pt>
                <c:pt idx="87">
                  <c:v>-0.0953101798043244</c:v>
                </c:pt>
                <c:pt idx="88">
                  <c:v>0.0870113769896293</c:v>
                </c:pt>
                <c:pt idx="89">
                  <c:v>0.192828105219668</c:v>
                </c:pt>
                <c:pt idx="90">
                  <c:v>-0.26657739303425</c:v>
                </c:pt>
                <c:pt idx="91">
                  <c:v>0.0211046794175394</c:v>
                </c:pt>
                <c:pt idx="92">
                  <c:v>0.471258897051557</c:v>
                </c:pt>
                <c:pt idx="93">
                  <c:v>-0.924488606712083</c:v>
                </c:pt>
                <c:pt idx="94">
                  <c:v>0.001255267805815</c:v>
                </c:pt>
                <c:pt idx="95">
                  <c:v>0.196739513934282</c:v>
                </c:pt>
                <c:pt idx="96">
                  <c:v>-0.269239965011732</c:v>
                </c:pt>
                <c:pt idx="97">
                  <c:v>0.0184421074400564</c:v>
                </c:pt>
                <c:pt idx="98">
                  <c:v>-0.630747935385134</c:v>
                </c:pt>
                <c:pt idx="99">
                  <c:v>0.210182476018823</c:v>
                </c:pt>
                <c:pt idx="100">
                  <c:v>0.210182476018823</c:v>
                </c:pt>
                <c:pt idx="101">
                  <c:v>0.196739513934282</c:v>
                </c:pt>
                <c:pt idx="102">
                  <c:v>-0.269239965011732</c:v>
                </c:pt>
                <c:pt idx="103">
                  <c:v>0.0184421074400564</c:v>
                </c:pt>
                <c:pt idx="104">
                  <c:v>0.196739513934282</c:v>
                </c:pt>
                <c:pt idx="105">
                  <c:v>-0.269239965011732</c:v>
                </c:pt>
                <c:pt idx="106">
                  <c:v>0.0184421074400564</c:v>
                </c:pt>
                <c:pt idx="107">
                  <c:v>0.425832410932599</c:v>
                </c:pt>
                <c:pt idx="108">
                  <c:v>-0.756862994946057</c:v>
                </c:pt>
                <c:pt idx="109">
                  <c:v>0.524524468124152</c:v>
                </c:pt>
                <c:pt idx="110">
                  <c:v>-1.170071252650252</c:v>
                </c:pt>
                <c:pt idx="111">
                  <c:v>0.425832410932599</c:v>
                </c:pt>
                <c:pt idx="112">
                  <c:v>-0.756862994946057</c:v>
                </c:pt>
                <c:pt idx="113">
                  <c:v>0.521296923633287</c:v>
                </c:pt>
                <c:pt idx="114">
                  <c:v>-1.152679509938388</c:v>
                </c:pt>
                <c:pt idx="115">
                  <c:v>-0.139761942375156</c:v>
                </c:pt>
                <c:pt idx="116">
                  <c:v>0.12260232209233</c:v>
                </c:pt>
                <c:pt idx="117">
                  <c:v>0.150060694575736</c:v>
                </c:pt>
                <c:pt idx="118">
                  <c:v>-0.17662353567932</c:v>
                </c:pt>
                <c:pt idx="119">
                  <c:v>0.12260232209233</c:v>
                </c:pt>
                <c:pt idx="120">
                  <c:v>-0.139761942375156</c:v>
                </c:pt>
                <c:pt idx="121">
                  <c:v>0.12260232209233</c:v>
                </c:pt>
                <c:pt idx="122">
                  <c:v>-0.139761942375156</c:v>
                </c:pt>
                <c:pt idx="123">
                  <c:v>0.12260232209233</c:v>
                </c:pt>
                <c:pt idx="124">
                  <c:v>-0.139761942375156</c:v>
                </c:pt>
                <c:pt idx="125">
                  <c:v>-0.0639487246002701</c:v>
                </c:pt>
                <c:pt idx="126">
                  <c:v>0.0601039240697024</c:v>
                </c:pt>
                <c:pt idx="127">
                  <c:v>0.12260232209233</c:v>
                </c:pt>
                <c:pt idx="128">
                  <c:v>-0.139761942375156</c:v>
                </c:pt>
                <c:pt idx="129">
                  <c:v>-0.451985123743052</c:v>
                </c:pt>
                <c:pt idx="130">
                  <c:v>0.310154928303837</c:v>
                </c:pt>
                <c:pt idx="131">
                  <c:v>0.12260232209233</c:v>
                </c:pt>
                <c:pt idx="132">
                  <c:v>-0.139761942375156</c:v>
                </c:pt>
                <c:pt idx="133">
                  <c:v>0.0</c:v>
                </c:pt>
                <c:pt idx="134">
                  <c:v>0.0</c:v>
                </c:pt>
                <c:pt idx="135">
                  <c:v>0.12260232209233</c:v>
                </c:pt>
                <c:pt idx="136">
                  <c:v>-0.139761942375156</c:v>
                </c:pt>
              </c:numCache>
            </c:numRef>
          </c:yVal>
          <c:bubbleSize>
            <c:numRef>
              <c:f>cs_2020_upd!$D$2:$D$138</c:f>
              <c:numCache>
                <c:formatCode>General</c:formatCode>
                <c:ptCount val="137"/>
                <c:pt idx="0">
                  <c:v>1.17815492896858E10</c:v>
                </c:pt>
                <c:pt idx="1">
                  <c:v>1.37895745450663E10</c:v>
                </c:pt>
                <c:pt idx="2">
                  <c:v>2.46162080149797E10</c:v>
                </c:pt>
                <c:pt idx="3">
                  <c:v>2.34485091304595E10</c:v>
                </c:pt>
                <c:pt idx="4">
                  <c:v>4.14149514266073E9</c:v>
                </c:pt>
                <c:pt idx="5">
                  <c:v>1.82072584367611E7</c:v>
                </c:pt>
                <c:pt idx="6">
                  <c:v>1.27019578238623E9</c:v>
                </c:pt>
                <c:pt idx="7">
                  <c:v>1.33624570344939E7</c:v>
                </c:pt>
                <c:pt idx="8">
                  <c:v>6.30814229729939E9</c:v>
                </c:pt>
                <c:pt idx="9">
                  <c:v>1.24343360458826E8</c:v>
                </c:pt>
                <c:pt idx="10">
                  <c:v>2.25127628445506E9</c:v>
                </c:pt>
                <c:pt idx="11">
                  <c:v>3.69860373082967E9</c:v>
                </c:pt>
                <c:pt idx="12">
                  <c:v>8.61538416543388E8</c:v>
                </c:pt>
                <c:pt idx="13">
                  <c:v>2.71049394838834E9</c:v>
                </c:pt>
                <c:pt idx="14">
                  <c:v>1.45789677667188E10</c:v>
                </c:pt>
                <c:pt idx="15">
                  <c:v>3.36730732170514E9</c:v>
                </c:pt>
                <c:pt idx="16">
                  <c:v>1.37628711953874E10</c:v>
                </c:pt>
                <c:pt idx="17">
                  <c:v>5.40019696733182E9</c:v>
                </c:pt>
                <c:pt idx="18">
                  <c:v>7.40667551624205E10</c:v>
                </c:pt>
                <c:pt idx="19">
                  <c:v>6.98615986427409E10</c:v>
                </c:pt>
                <c:pt idx="20">
                  <c:v>9.29144910207773E9</c:v>
                </c:pt>
                <c:pt idx="21">
                  <c:v>2.43148532690902E9</c:v>
                </c:pt>
                <c:pt idx="22">
                  <c:v>2.43457098500557E10</c:v>
                </c:pt>
                <c:pt idx="23">
                  <c:v>6.03568809037263E10</c:v>
                </c:pt>
                <c:pt idx="24">
                  <c:v>9.98114480848637E9</c:v>
                </c:pt>
                <c:pt idx="25">
                  <c:v>2.80435270085822E9</c:v>
                </c:pt>
                <c:pt idx="26">
                  <c:v>1.44953394403016E9</c:v>
                </c:pt>
                <c:pt idx="27">
                  <c:v>1.77086680071984E9</c:v>
                </c:pt>
                <c:pt idx="28">
                  <c:v>4.44678655360081E9</c:v>
                </c:pt>
                <c:pt idx="29">
                  <c:v>1.24120444885569E10</c:v>
                </c:pt>
                <c:pt idx="30">
                  <c:v>7.59528008150607E8</c:v>
                </c:pt>
                <c:pt idx="31">
                  <c:v>7.0746759662753E6</c:v>
                </c:pt>
                <c:pt idx="32">
                  <c:v>2.33634271442195E9</c:v>
                </c:pt>
                <c:pt idx="33">
                  <c:v>1.74300211287652E7</c:v>
                </c:pt>
                <c:pt idx="34">
                  <c:v>1.41713765335607E9</c:v>
                </c:pt>
                <c:pt idx="35">
                  <c:v>1.6449958231498E7</c:v>
                </c:pt>
                <c:pt idx="36">
                  <c:v>8.94837823724697E7</c:v>
                </c:pt>
                <c:pt idx="37">
                  <c:v>2.13139550650424E7</c:v>
                </c:pt>
                <c:pt idx="38">
                  <c:v>1.0667891972861E10</c:v>
                </c:pt>
                <c:pt idx="39">
                  <c:v>4.40405851551824E9</c:v>
                </c:pt>
                <c:pt idx="40">
                  <c:v>4.77011384889309E9</c:v>
                </c:pt>
                <c:pt idx="41">
                  <c:v>1.90690490058705E7</c:v>
                </c:pt>
                <c:pt idx="42">
                  <c:v>6.87700309686585E7</c:v>
                </c:pt>
                <c:pt idx="43">
                  <c:v>4.80936374321053E8</c:v>
                </c:pt>
                <c:pt idx="44">
                  <c:v>1.36362006761182E9</c:v>
                </c:pt>
                <c:pt idx="45">
                  <c:v>3.26780627672357E9</c:v>
                </c:pt>
                <c:pt idx="46">
                  <c:v>4.81410621453441E7</c:v>
                </c:pt>
                <c:pt idx="47">
                  <c:v>8.79884274331984E6</c:v>
                </c:pt>
                <c:pt idx="48">
                  <c:v>2.89559113608368E7</c:v>
                </c:pt>
                <c:pt idx="49">
                  <c:v>6.56656146659919E6</c:v>
                </c:pt>
                <c:pt idx="50">
                  <c:v>1.11858325937238E7</c:v>
                </c:pt>
                <c:pt idx="51">
                  <c:v>8.08093038903765E6</c:v>
                </c:pt>
                <c:pt idx="52">
                  <c:v>4.05442185017814E7</c:v>
                </c:pt>
                <c:pt idx="53">
                  <c:v>2.19787839034413E7</c:v>
                </c:pt>
                <c:pt idx="54">
                  <c:v>7.9115193678583E8</c:v>
                </c:pt>
                <c:pt idx="55">
                  <c:v>4.11139898607287E6</c:v>
                </c:pt>
                <c:pt idx="56">
                  <c:v>8.93164085603199E8</c:v>
                </c:pt>
                <c:pt idx="57">
                  <c:v>2.70954107255643E8</c:v>
                </c:pt>
                <c:pt idx="58">
                  <c:v>1.6529523377642E10</c:v>
                </c:pt>
                <c:pt idx="59">
                  <c:v>5.98781435286627E9</c:v>
                </c:pt>
                <c:pt idx="60">
                  <c:v>5.4480026466941E10</c:v>
                </c:pt>
                <c:pt idx="61">
                  <c:v>4.2086728592185E9</c:v>
                </c:pt>
                <c:pt idx="62">
                  <c:v>2.2410394132683E10</c:v>
                </c:pt>
                <c:pt idx="63">
                  <c:v>1.50021019129555E9</c:v>
                </c:pt>
                <c:pt idx="64">
                  <c:v>3.68813722682506E10</c:v>
                </c:pt>
                <c:pt idx="65">
                  <c:v>2.51474305263158E9</c:v>
                </c:pt>
                <c:pt idx="66">
                  <c:v>9.09994352387429E9</c:v>
                </c:pt>
                <c:pt idx="67">
                  <c:v>3.54829505060729E8</c:v>
                </c:pt>
                <c:pt idx="68">
                  <c:v>4.12000608604004E10</c:v>
                </c:pt>
                <c:pt idx="69">
                  <c:v>1.75932431882591E9</c:v>
                </c:pt>
                <c:pt idx="70">
                  <c:v>8.40927852145648E9</c:v>
                </c:pt>
                <c:pt idx="71">
                  <c:v>3.05634504048583E8</c:v>
                </c:pt>
                <c:pt idx="72">
                  <c:v>9.60037007071539E9</c:v>
                </c:pt>
                <c:pt idx="73">
                  <c:v>6.1048219534413E8</c:v>
                </c:pt>
                <c:pt idx="74">
                  <c:v>1.08493327409577E9</c:v>
                </c:pt>
                <c:pt idx="75">
                  <c:v>4.69712492260729E8</c:v>
                </c:pt>
                <c:pt idx="76">
                  <c:v>6.14714967795559E9</c:v>
                </c:pt>
                <c:pt idx="77">
                  <c:v>5.99503329959514E7</c:v>
                </c:pt>
                <c:pt idx="78">
                  <c:v>2.78058163411692E10</c:v>
                </c:pt>
                <c:pt idx="79">
                  <c:v>7.91499622478419E9</c:v>
                </c:pt>
                <c:pt idx="80">
                  <c:v>3.81879963663968E9</c:v>
                </c:pt>
                <c:pt idx="81">
                  <c:v>2.89366424543982E11</c:v>
                </c:pt>
                <c:pt idx="82">
                  <c:v>2.04829655688894E11</c:v>
                </c:pt>
                <c:pt idx="83">
                  <c:v>1.48889537658734E11</c:v>
                </c:pt>
                <c:pt idx="84">
                  <c:v>1.61662637565401E10</c:v>
                </c:pt>
                <c:pt idx="85">
                  <c:v>5.0416212749398E9</c:v>
                </c:pt>
                <c:pt idx="86">
                  <c:v>1.23373852834008E9</c:v>
                </c:pt>
                <c:pt idx="87">
                  <c:v>3.57548800170971E8</c:v>
                </c:pt>
                <c:pt idx="88">
                  <c:v>3.14952083589109E9</c:v>
                </c:pt>
                <c:pt idx="89">
                  <c:v>6.69311484824454E9</c:v>
                </c:pt>
                <c:pt idx="90">
                  <c:v>1.66864955418567E9</c:v>
                </c:pt>
                <c:pt idx="91">
                  <c:v>7.13026964574899E8</c:v>
                </c:pt>
                <c:pt idx="92">
                  <c:v>1.54221713898829E10</c:v>
                </c:pt>
                <c:pt idx="93">
                  <c:v>4.54145465266309E10</c:v>
                </c:pt>
                <c:pt idx="94">
                  <c:v>8.98153589317084E8</c:v>
                </c:pt>
                <c:pt idx="95">
                  <c:v>4.82710334186964E9</c:v>
                </c:pt>
                <c:pt idx="96">
                  <c:v>1.17282922458956E9</c:v>
                </c:pt>
                <c:pt idx="97">
                  <c:v>5.27341652834008E8</c:v>
                </c:pt>
                <c:pt idx="98">
                  <c:v>4.26868032090714E10</c:v>
                </c:pt>
                <c:pt idx="99">
                  <c:v>1.0902014616582E9</c:v>
                </c:pt>
                <c:pt idx="100">
                  <c:v>9.5855035020243E8</c:v>
                </c:pt>
                <c:pt idx="101">
                  <c:v>4.44534544982611E9</c:v>
                </c:pt>
                <c:pt idx="102">
                  <c:v>1.64463529202964E9</c:v>
                </c:pt>
                <c:pt idx="103">
                  <c:v>3.31631630566802E8</c:v>
                </c:pt>
                <c:pt idx="104">
                  <c:v>5.1729693700583E9</c:v>
                </c:pt>
                <c:pt idx="105">
                  <c:v>2.13117485297725E9</c:v>
                </c:pt>
                <c:pt idx="106">
                  <c:v>4.61866125506073E8</c:v>
                </c:pt>
                <c:pt idx="107">
                  <c:v>3.16626253916599E8</c:v>
                </c:pt>
                <c:pt idx="108">
                  <c:v>1.99433508768595E6</c:v>
                </c:pt>
                <c:pt idx="109">
                  <c:v>1.48291146916575E9</c:v>
                </c:pt>
                <c:pt idx="110">
                  <c:v>2.87469284754251E7</c:v>
                </c:pt>
                <c:pt idx="111">
                  <c:v>4.02974748491781E9</c:v>
                </c:pt>
                <c:pt idx="112">
                  <c:v>1.77228688557085E7</c:v>
                </c:pt>
                <c:pt idx="113">
                  <c:v>2.2438646928996E9</c:v>
                </c:pt>
                <c:pt idx="114">
                  <c:v>8.03325721799595E7</c:v>
                </c:pt>
                <c:pt idx="115">
                  <c:v>2.46602412736478E9</c:v>
                </c:pt>
                <c:pt idx="116">
                  <c:v>9.25650628789141E9</c:v>
                </c:pt>
                <c:pt idx="117">
                  <c:v>7.77511550525387E8</c:v>
                </c:pt>
                <c:pt idx="118">
                  <c:v>3.37159587375425E9</c:v>
                </c:pt>
                <c:pt idx="119">
                  <c:v>1.92025412558876E10</c:v>
                </c:pt>
                <c:pt idx="120">
                  <c:v>6.32117202128842E9</c:v>
                </c:pt>
                <c:pt idx="121">
                  <c:v>2.30006871033902E10</c:v>
                </c:pt>
                <c:pt idx="122">
                  <c:v>1.09028992009576E10</c:v>
                </c:pt>
                <c:pt idx="123">
                  <c:v>1.10483829131037E10</c:v>
                </c:pt>
                <c:pt idx="124">
                  <c:v>3.09637472460538E9</c:v>
                </c:pt>
                <c:pt idx="125">
                  <c:v>9.16450546742223E9</c:v>
                </c:pt>
                <c:pt idx="126">
                  <c:v>7.25809333497796E8</c:v>
                </c:pt>
                <c:pt idx="127">
                  <c:v>4.00895684864239E9</c:v>
                </c:pt>
                <c:pt idx="128">
                  <c:v>1.71643028639113E9</c:v>
                </c:pt>
                <c:pt idx="129">
                  <c:v>9.34264640393818E9</c:v>
                </c:pt>
                <c:pt idx="130">
                  <c:v>8.5421654857085E7</c:v>
                </c:pt>
                <c:pt idx="131">
                  <c:v>3.11551567148822E10</c:v>
                </c:pt>
                <c:pt idx="132">
                  <c:v>3.20450123532908E10</c:v>
                </c:pt>
                <c:pt idx="133">
                  <c:v>1.52483746142409E11</c:v>
                </c:pt>
                <c:pt idx="134">
                  <c:v>2.61160592411842E10</c:v>
                </c:pt>
                <c:pt idx="135">
                  <c:v>1.16199361007752E10</c:v>
                </c:pt>
                <c:pt idx="136">
                  <c:v>4.16204638831737E9</c:v>
                </c:pt>
              </c:numCache>
            </c:numRef>
          </c:bubbleSize>
          <c:bubble3D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6AA-4119-B8D2-87B8FB74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53256976"/>
        <c:axId val="853461632"/>
      </c:bubbleChart>
      <c:valAx>
        <c:axId val="853256976"/>
        <c:scaling>
          <c:orientation val="minMax"/>
          <c:min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61632"/>
        <c:crosses val="autoZero"/>
        <c:crossBetween val="midCat"/>
      </c:valAx>
      <c:valAx>
        <c:axId val="8534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270510</xdr:colOff>
      <xdr:row>114</xdr:row>
      <xdr:rowOff>160020</xdr:rowOff>
    </xdr:from>
    <xdr:to>
      <xdr:col>48</xdr:col>
      <xdr:colOff>160020</xdr:colOff>
      <xdr:row>130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6B87BB1-3B56-4884-A2AB-E1B938688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0</xdr:colOff>
      <xdr:row>115</xdr:row>
      <xdr:rowOff>0</xdr:rowOff>
    </xdr:from>
    <xdr:to>
      <xdr:col>57</xdr:col>
      <xdr:colOff>529590</xdr:colOff>
      <xdr:row>130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D0182CA-1BE3-464C-94FB-CCE5677B8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0</xdr:colOff>
      <xdr:row>115</xdr:row>
      <xdr:rowOff>0</xdr:rowOff>
    </xdr:from>
    <xdr:to>
      <xdr:col>66</xdr:col>
      <xdr:colOff>529590</xdr:colOff>
      <xdr:row>130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6459C21-0297-457B-B51B-A76F6EF1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0</xdr:colOff>
      <xdr:row>114</xdr:row>
      <xdr:rowOff>53340</xdr:rowOff>
    </xdr:from>
    <xdr:to>
      <xdr:col>76</xdr:col>
      <xdr:colOff>156210</xdr:colOff>
      <xdr:row>130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69EB5D0E-017F-49D9-8918-0099BCADE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270510</xdr:colOff>
      <xdr:row>114</xdr:row>
      <xdr:rowOff>160020</xdr:rowOff>
    </xdr:from>
    <xdr:to>
      <xdr:col>44</xdr:col>
      <xdr:colOff>160020</xdr:colOff>
      <xdr:row>130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C60A90-42A2-4BEF-91E2-BEF115376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0</xdr:colOff>
      <xdr:row>115</xdr:row>
      <xdr:rowOff>0</xdr:rowOff>
    </xdr:from>
    <xdr:to>
      <xdr:col>53</xdr:col>
      <xdr:colOff>529590</xdr:colOff>
      <xdr:row>130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9F4B5D6-C51E-42DF-A2EA-6745A6A21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0</xdr:colOff>
      <xdr:row>115</xdr:row>
      <xdr:rowOff>0</xdr:rowOff>
    </xdr:from>
    <xdr:to>
      <xdr:col>62</xdr:col>
      <xdr:colOff>529590</xdr:colOff>
      <xdr:row>130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00E8714-95A4-4664-A0A9-48558E5D0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8"/>
  <sheetViews>
    <sheetView tabSelected="1" topLeftCell="K1" workbookViewId="0">
      <selection activeCell="R5" sqref="R5"/>
    </sheetView>
  </sheetViews>
  <sheetFormatPr baseColWidth="10" defaultColWidth="8.83203125" defaultRowHeight="15" x14ac:dyDescent="0.2"/>
  <cols>
    <col min="1" max="5" width="13" customWidth="1"/>
    <col min="6" max="6" width="18.83203125" customWidth="1"/>
    <col min="7" max="10" width="13" customWidth="1"/>
    <col min="11" max="11" width="14" customWidth="1"/>
    <col min="12" max="12" width="15" customWidth="1"/>
    <col min="13" max="13" width="20" customWidth="1"/>
    <col min="14" max="14" width="19" customWidth="1"/>
    <col min="15" max="15" width="13" customWidth="1"/>
    <col min="16" max="17" width="15" customWidth="1"/>
    <col min="18" max="18" width="41" customWidth="1"/>
    <col min="19" max="20" width="13" customWidth="1"/>
    <col min="21" max="21" width="16" customWidth="1"/>
    <col min="22" max="23" width="19.5" customWidth="1"/>
    <col min="24" max="26" width="13" customWidth="1"/>
    <col min="27" max="27" width="18" customWidth="1"/>
    <col min="32" max="32" width="13" customWidth="1"/>
    <col min="33" max="33" width="13.33203125" customWidth="1"/>
    <col min="34" max="34" width="18.83203125" customWidth="1"/>
    <col min="35" max="36" width="19.5" customWidth="1"/>
  </cols>
  <sheetData>
    <row r="1" spans="1:41" ht="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11</v>
      </c>
      <c r="H1" t="s">
        <v>15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P1" t="s">
        <v>12</v>
      </c>
      <c r="Q1" t="s">
        <v>237</v>
      </c>
      <c r="R1" t="s">
        <v>13</v>
      </c>
      <c r="S1" t="s">
        <v>14</v>
      </c>
      <c r="U1" s="17" t="s">
        <v>232</v>
      </c>
      <c r="V1" s="17" t="s">
        <v>233</v>
      </c>
      <c r="W1" s="17" t="s">
        <v>234</v>
      </c>
      <c r="X1" s="2" t="s">
        <v>218</v>
      </c>
      <c r="Y1" s="2" t="s">
        <v>219</v>
      </c>
      <c r="Z1" s="2" t="s">
        <v>220</v>
      </c>
      <c r="AA1" s="2" t="s">
        <v>221</v>
      </c>
      <c r="AB1" s="2" t="s">
        <v>222</v>
      </c>
      <c r="AC1" s="2" t="s">
        <v>223</v>
      </c>
      <c r="AD1" s="2" t="s">
        <v>224</v>
      </c>
      <c r="AE1" s="2" t="s">
        <v>225</v>
      </c>
      <c r="AF1" s="3" t="str">
        <f>"%"&amp;AB1</f>
        <v>%ExcessMER</v>
      </c>
      <c r="AG1" s="3" t="str">
        <f>"%"&amp;AC1</f>
        <v>%ExcessSpread</v>
      </c>
      <c r="AH1" s="3" t="str">
        <f t="shared" ref="AH1:AI32" si="0">AD1</f>
        <v>ExcessDvol (logs)</v>
      </c>
      <c r="AI1" s="3" t="str">
        <f t="shared" si="0"/>
        <v>ExcessTurnover(logs)</v>
      </c>
      <c r="AJ1" s="3" t="s">
        <v>236</v>
      </c>
      <c r="AK1" s="12" t="s">
        <v>226</v>
      </c>
      <c r="AL1" s="12" t="s">
        <v>227</v>
      </c>
      <c r="AM1" s="12" t="s">
        <v>228</v>
      </c>
      <c r="AN1" s="12" t="s">
        <v>229</v>
      </c>
      <c r="AO1" s="12" t="s">
        <v>235</v>
      </c>
    </row>
    <row r="2" spans="1:41" x14ac:dyDescent="0.2">
      <c r="A2" t="s">
        <v>17</v>
      </c>
      <c r="B2">
        <v>0</v>
      </c>
      <c r="C2">
        <v>249</v>
      </c>
      <c r="D2">
        <v>11781549289.685827</v>
      </c>
      <c r="E2">
        <v>308992592.662682</v>
      </c>
      <c r="F2">
        <v>5.9639759036144611</v>
      </c>
      <c r="G2">
        <v>686.60639566691759</v>
      </c>
      <c r="H2">
        <v>31.999999999999883</v>
      </c>
      <c r="I2">
        <v>2330.4618473895584</v>
      </c>
      <c r="J2">
        <v>0.21615614952571227</v>
      </c>
      <c r="K2">
        <v>0.16040682730923705</v>
      </c>
      <c r="L2">
        <v>5.9639759036144606E-4</v>
      </c>
      <c r="M2">
        <v>5.2314105229091495E-4</v>
      </c>
      <c r="N2">
        <v>0.31999999999999884</v>
      </c>
      <c r="P2" s="1">
        <v>39533</v>
      </c>
      <c r="Q2" s="18">
        <v>1</v>
      </c>
      <c r="R2" t="s">
        <v>18</v>
      </c>
      <c r="S2">
        <v>0</v>
      </c>
      <c r="U2">
        <f>D2/(D2+D3)</f>
        <v>0.4607364684407903</v>
      </c>
      <c r="V2">
        <v>0.5</v>
      </c>
      <c r="W2">
        <f>U2-V2</f>
        <v>-3.9263531559209697E-2</v>
      </c>
      <c r="X2">
        <f>AVERAGE(E2:E3)</f>
        <v>233350578.36473167</v>
      </c>
      <c r="Y2">
        <f>AVERAGE(F2:F3)</f>
        <v>4.799396858689823</v>
      </c>
      <c r="Z2">
        <f>AVERAGE(G2:G3)</f>
        <v>495.01535926279837</v>
      </c>
      <c r="AA2">
        <f>AVERAGE(H2:H3)</f>
        <v>20.499999999999936</v>
      </c>
      <c r="AB2">
        <f>H2-AA2</f>
        <v>11.499999999999947</v>
      </c>
      <c r="AC2">
        <f>F2-Y2</f>
        <v>1.164579044924638</v>
      </c>
      <c r="AD2" s="4">
        <f>LN(E2)-LN(X2)</f>
        <v>0.28077535372327489</v>
      </c>
      <c r="AE2" s="4">
        <f>LN(G2)-LN(Z2)</f>
        <v>0.32717240506156919</v>
      </c>
      <c r="AF2" s="5">
        <f>AB2/AA2</f>
        <v>0.56097560975609673</v>
      </c>
      <c r="AG2" s="5">
        <f t="shared" ref="AG2:AG65" si="1">AC2/Y2</f>
        <v>0.24265112455037818</v>
      </c>
      <c r="AH2" s="5">
        <f t="shared" si="0"/>
        <v>0.28077535372327489</v>
      </c>
      <c r="AI2" s="5">
        <f t="shared" si="0"/>
        <v>0.32717240506156919</v>
      </c>
      <c r="AJ2" s="5">
        <f>W2/V2</f>
        <v>-7.8527063118419393E-2</v>
      </c>
      <c r="AK2">
        <f t="shared" ref="AK2:AL33" si="2">LN(1+AF2)</f>
        <v>0.44531101665536355</v>
      </c>
      <c r="AL2">
        <f t="shared" si="2"/>
        <v>0.21724710100919231</v>
      </c>
      <c r="AM2">
        <f t="shared" ref="AM2:AM65" si="3">LN(9+AH2)</f>
        <v>2.2279450943556816</v>
      </c>
      <c r="AN2">
        <f t="shared" ref="AN2:AN33" si="4">LN(4+AI2)</f>
        <v>1.4649143044659982</v>
      </c>
      <c r="AO2">
        <f>LN(1+AJ2)</f>
        <v>-8.1781870853083222E-2</v>
      </c>
    </row>
    <row r="3" spans="1:41" x14ac:dyDescent="0.2">
      <c r="A3" t="s">
        <v>19</v>
      </c>
      <c r="B3">
        <v>0</v>
      </c>
      <c r="C3">
        <v>247</v>
      </c>
      <c r="D3">
        <v>13789574545.066328</v>
      </c>
      <c r="E3">
        <v>157708564.06678134</v>
      </c>
      <c r="F3">
        <v>3.6348178137651845</v>
      </c>
      <c r="G3">
        <v>303.42432285867915</v>
      </c>
      <c r="H3">
        <v>8.9999999999999893</v>
      </c>
      <c r="I3">
        <v>8561.6396761133601</v>
      </c>
      <c r="J3">
        <v>9.0424902797750686E-2</v>
      </c>
      <c r="K3">
        <v>7.5708502024291496E-2</v>
      </c>
      <c r="L3">
        <v>3.6348178137651847E-4</v>
      </c>
      <c r="M3">
        <v>3.1399317103580535E-4</v>
      </c>
      <c r="N3">
        <v>8.9999999999999886E-2</v>
      </c>
      <c r="P3" s="1">
        <v>39623</v>
      </c>
      <c r="Q3" s="18">
        <v>2</v>
      </c>
      <c r="R3" t="s">
        <v>18</v>
      </c>
      <c r="S3">
        <v>0</v>
      </c>
      <c r="U3">
        <f>D3/(D2+D3)</f>
        <v>0.5392635315592097</v>
      </c>
      <c r="V3">
        <v>0.5</v>
      </c>
      <c r="W3">
        <f t="shared" ref="W3:W66" si="5">U3-V3</f>
        <v>3.9263531559209697E-2</v>
      </c>
      <c r="X3">
        <f>X2</f>
        <v>233350578.36473167</v>
      </c>
      <c r="Y3">
        <f t="shared" ref="Y3:AA3" si="6">Y2</f>
        <v>4.799396858689823</v>
      </c>
      <c r="Z3">
        <f t="shared" si="6"/>
        <v>495.01535926279837</v>
      </c>
      <c r="AA3">
        <f t="shared" si="6"/>
        <v>20.499999999999936</v>
      </c>
      <c r="AB3">
        <f t="shared" ref="AB3:AB66" si="7">H3-AA3</f>
        <v>-11.499999999999947</v>
      </c>
      <c r="AC3">
        <f t="shared" ref="AC3:AC66" si="8">F3-Y3</f>
        <v>-1.1645790449246385</v>
      </c>
      <c r="AD3" s="4">
        <f t="shared" ref="AD3:AD66" si="9">LN(E3)-LN(X3)</f>
        <v>-0.39179315236014034</v>
      </c>
      <c r="AE3" s="4">
        <f t="shared" ref="AE3:AE66" si="10">LN(G3)-LN(Z3)</f>
        <v>-0.48945655957072809</v>
      </c>
      <c r="AF3" s="5">
        <f t="shared" ref="AF3:AF66" si="11">AB3/AA3</f>
        <v>-0.56097560975609673</v>
      </c>
      <c r="AG3" s="5">
        <f t="shared" si="1"/>
        <v>-0.24265112455037827</v>
      </c>
      <c r="AH3" s="5">
        <f t="shared" si="0"/>
        <v>-0.39179315236014034</v>
      </c>
      <c r="AI3" s="5">
        <f t="shared" si="0"/>
        <v>-0.48945655957072809</v>
      </c>
      <c r="AJ3" s="5">
        <f t="shared" ref="AJ3:AJ66" si="12">W3/V3</f>
        <v>7.8527063118419393E-2</v>
      </c>
      <c r="AK3">
        <f t="shared" si="2"/>
        <v>-0.82320030880814121</v>
      </c>
      <c r="AL3">
        <f t="shared" si="2"/>
        <v>-0.27793126585918937</v>
      </c>
      <c r="AM3">
        <f t="shared" si="3"/>
        <v>2.1527160328286592</v>
      </c>
      <c r="AN3">
        <f t="shared" si="4"/>
        <v>1.2557708518265407</v>
      </c>
      <c r="AO3">
        <f t="shared" ref="AO3:AO66" si="13">LN(1+AJ3)</f>
        <v>7.5596279827021787E-2</v>
      </c>
    </row>
    <row r="4" spans="1:41" x14ac:dyDescent="0.2">
      <c r="A4" t="s">
        <v>20</v>
      </c>
      <c r="B4">
        <v>0</v>
      </c>
      <c r="C4">
        <v>249</v>
      </c>
      <c r="D4">
        <v>24616208014.979721</v>
      </c>
      <c r="E4">
        <v>209176455.39836168</v>
      </c>
      <c r="F4">
        <v>5.2268273092369482</v>
      </c>
      <c r="G4">
        <v>227.19284909723868</v>
      </c>
      <c r="H4">
        <v>8.9999999999999893</v>
      </c>
      <c r="I4">
        <v>3422.6666666666665</v>
      </c>
      <c r="J4">
        <v>0.10010125719454778</v>
      </c>
      <c r="K4">
        <v>7.514056224899586E-2</v>
      </c>
      <c r="L4">
        <v>5.2268273092369484E-4</v>
      </c>
      <c r="M4">
        <v>2.9431416208225154E-4</v>
      </c>
      <c r="N4">
        <v>8.9999999999999886E-2</v>
      </c>
      <c r="P4" s="1">
        <v>39143</v>
      </c>
      <c r="Q4" s="18">
        <v>1</v>
      </c>
      <c r="R4" t="s">
        <v>21</v>
      </c>
      <c r="S4">
        <v>0</v>
      </c>
      <c r="U4">
        <f>D4/(D4+D5)</f>
        <v>0.51214715235904629</v>
      </c>
      <c r="V4">
        <v>0.5</v>
      </c>
      <c r="W4">
        <f t="shared" si="5"/>
        <v>1.2147152359046287E-2</v>
      </c>
      <c r="X4">
        <f>AVERAGE(E4:E5)</f>
        <v>191056115.898229</v>
      </c>
      <c r="Y4">
        <f>AVERAGE(F4:F5)</f>
        <v>5.2909338159087955</v>
      </c>
      <c r="Z4">
        <f>AVERAGE(G4:G5)</f>
        <v>215.69991886005786</v>
      </c>
      <c r="AA4">
        <f>AVERAGE(H4:H5)</f>
        <v>8.9999999999999893</v>
      </c>
      <c r="AB4">
        <f>H4-AA4</f>
        <v>0</v>
      </c>
      <c r="AC4">
        <f t="shared" si="8"/>
        <v>-6.4106506671847363E-2</v>
      </c>
      <c r="AD4" s="4">
        <f t="shared" si="9"/>
        <v>9.0610994550072377E-2</v>
      </c>
      <c r="AE4" s="4">
        <f t="shared" si="10"/>
        <v>5.1911035083133328E-2</v>
      </c>
      <c r="AF4" s="5">
        <f t="shared" si="11"/>
        <v>0</v>
      </c>
      <c r="AG4" s="5">
        <f t="shared" si="1"/>
        <v>-1.2116293437482006E-2</v>
      </c>
      <c r="AH4" s="5">
        <f t="shared" si="0"/>
        <v>9.0610994550072377E-2</v>
      </c>
      <c r="AI4" s="5">
        <f t="shared" si="0"/>
        <v>5.1911035083133328E-2</v>
      </c>
      <c r="AJ4" s="5">
        <f t="shared" si="12"/>
        <v>2.4294304718092574E-2</v>
      </c>
      <c r="AK4">
        <f t="shared" si="2"/>
        <v>0</v>
      </c>
      <c r="AL4">
        <f t="shared" si="2"/>
        <v>-1.2190294070535897E-2</v>
      </c>
      <c r="AM4">
        <f t="shared" si="3"/>
        <v>2.2072421220526053</v>
      </c>
      <c r="AN4">
        <f t="shared" si="4"/>
        <v>1.399188630341637</v>
      </c>
      <c r="AO4">
        <f t="shared" si="13"/>
        <v>2.4003892275112335E-2</v>
      </c>
    </row>
    <row r="5" spans="1:41" x14ac:dyDescent="0.2">
      <c r="A5" t="s">
        <v>22</v>
      </c>
      <c r="B5">
        <v>0</v>
      </c>
      <c r="C5">
        <v>248</v>
      </c>
      <c r="D5">
        <v>23448509130.459484</v>
      </c>
      <c r="E5">
        <v>172935776.39809629</v>
      </c>
      <c r="F5">
        <v>5.3550403225806438</v>
      </c>
      <c r="G5">
        <v>204.20698862287705</v>
      </c>
      <c r="H5">
        <v>8.9999999999999893</v>
      </c>
      <c r="I5">
        <v>7427.4314516129034</v>
      </c>
      <c r="J5">
        <v>9.9275741818803886E-2</v>
      </c>
      <c r="K5">
        <v>8.1895161290322538E-2</v>
      </c>
      <c r="L5">
        <v>5.355040322580644E-4</v>
      </c>
      <c r="M5">
        <v>4.4316529413810968E-4</v>
      </c>
      <c r="N5">
        <v>8.9999999999999886E-2</v>
      </c>
      <c r="P5" s="1">
        <v>40569</v>
      </c>
      <c r="Q5" s="18">
        <v>2</v>
      </c>
      <c r="R5" t="s">
        <v>21</v>
      </c>
      <c r="S5">
        <v>0</v>
      </c>
      <c r="U5">
        <f>D5/(D4+D5)</f>
        <v>0.4878528476409536</v>
      </c>
      <c r="V5">
        <v>0.5</v>
      </c>
      <c r="W5">
        <f t="shared" si="5"/>
        <v>-1.2147152359046398E-2</v>
      </c>
      <c r="X5">
        <f>X4</f>
        <v>191056115.898229</v>
      </c>
      <c r="Y5">
        <f t="shared" ref="Y5:AA5" si="14">Y4</f>
        <v>5.2909338159087955</v>
      </c>
      <c r="Z5">
        <f t="shared" si="14"/>
        <v>215.69991886005786</v>
      </c>
      <c r="AA5">
        <f t="shared" si="14"/>
        <v>8.9999999999999893</v>
      </c>
      <c r="AB5">
        <f t="shared" si="7"/>
        <v>0</v>
      </c>
      <c r="AC5">
        <f t="shared" si="8"/>
        <v>6.4106506671848251E-2</v>
      </c>
      <c r="AD5" s="4">
        <f t="shared" si="9"/>
        <v>-9.9646894529961116E-2</v>
      </c>
      <c r="AE5" s="4">
        <f t="shared" si="10"/>
        <v>-5.4754047677832318E-2</v>
      </c>
      <c r="AF5" s="5">
        <f t="shared" si="11"/>
        <v>0</v>
      </c>
      <c r="AG5" s="5">
        <f t="shared" si="1"/>
        <v>1.2116293437482172E-2</v>
      </c>
      <c r="AH5" s="5">
        <f t="shared" si="0"/>
        <v>-9.9646894529961116E-2</v>
      </c>
      <c r="AI5" s="5">
        <f t="shared" si="0"/>
        <v>-5.4754047677832318E-2</v>
      </c>
      <c r="AJ5" s="5">
        <f t="shared" si="12"/>
        <v>-2.4294304718092796E-2</v>
      </c>
      <c r="AK5">
        <f t="shared" si="2"/>
        <v>0</v>
      </c>
      <c r="AL5">
        <f t="shared" si="2"/>
        <v>1.2043478727027702E-2</v>
      </c>
      <c r="AM5">
        <f t="shared" si="3"/>
        <v>2.1860909507229858</v>
      </c>
      <c r="AN5">
        <f t="shared" si="4"/>
        <v>1.3725112976832614</v>
      </c>
      <c r="AO5">
        <f t="shared" si="13"/>
        <v>-2.4594279761247732E-2</v>
      </c>
    </row>
    <row r="6" spans="1:41" x14ac:dyDescent="0.2">
      <c r="A6" t="s">
        <v>23</v>
      </c>
      <c r="B6">
        <v>0</v>
      </c>
      <c r="C6">
        <v>249</v>
      </c>
      <c r="D6">
        <v>4141495142.6607294</v>
      </c>
      <c r="E6">
        <v>101283613.64032361</v>
      </c>
      <c r="F6">
        <v>4.4730522088353393</v>
      </c>
      <c r="G6">
        <v>639.23077264967401</v>
      </c>
      <c r="H6">
        <v>68.000000000000398</v>
      </c>
      <c r="I6">
        <v>1129.7831325301204</v>
      </c>
      <c r="J6">
        <v>0.68558605431307507</v>
      </c>
      <c r="K6">
        <v>0.47374779116465854</v>
      </c>
      <c r="L6">
        <v>4.473052208835339E-4</v>
      </c>
      <c r="M6">
        <v>7.8494922313182601E-4</v>
      </c>
      <c r="N6">
        <v>0.68000000000000405</v>
      </c>
      <c r="P6" s="1">
        <v>39673</v>
      </c>
      <c r="Q6" s="18">
        <v>1</v>
      </c>
      <c r="R6" t="s">
        <v>24</v>
      </c>
      <c r="S6">
        <v>0</v>
      </c>
      <c r="U6">
        <f>D6/(D6+D7)</f>
        <v>0.99562294205663437</v>
      </c>
      <c r="V6">
        <v>0.5</v>
      </c>
      <c r="W6">
        <f t="shared" si="5"/>
        <v>0.49562294205663437</v>
      </c>
      <c r="X6">
        <f>AVERAGE(E6:E7)</f>
        <v>50683429.23929102</v>
      </c>
      <c r="Y6">
        <f>AVERAGE(F6:F7)</f>
        <v>17.907143125694272</v>
      </c>
      <c r="Z6">
        <f>AVERAGE(G6:G7)</f>
        <v>384.54913374914554</v>
      </c>
      <c r="AA6">
        <f>AVERAGE(H6:H7)</f>
        <v>43.500000000000185</v>
      </c>
      <c r="AB6">
        <f t="shared" si="7"/>
        <v>24.500000000000213</v>
      </c>
      <c r="AC6">
        <f t="shared" si="8"/>
        <v>-13.434090916858933</v>
      </c>
      <c r="AD6" s="4">
        <f t="shared" si="9"/>
        <v>0.69232561975063334</v>
      </c>
      <c r="AE6" s="4">
        <f t="shared" si="10"/>
        <v>0.50819396887106905</v>
      </c>
      <c r="AF6" s="5">
        <f t="shared" si="11"/>
        <v>0.56321839080460023</v>
      </c>
      <c r="AG6" s="5">
        <f t="shared" si="1"/>
        <v>-0.75020849627224295</v>
      </c>
      <c r="AH6" s="5">
        <f t="shared" si="0"/>
        <v>0.69232561975063334</v>
      </c>
      <c r="AI6" s="5">
        <f t="shared" si="0"/>
        <v>0.50819396887106905</v>
      </c>
      <c r="AJ6" s="5">
        <f t="shared" si="12"/>
        <v>0.99124588411326875</v>
      </c>
      <c r="AK6">
        <f t="shared" si="2"/>
        <v>0.44674676708146993</v>
      </c>
      <c r="AL6">
        <f t="shared" si="2"/>
        <v>-1.387128694167902</v>
      </c>
      <c r="AM6">
        <f t="shared" si="3"/>
        <v>2.2713343991450419</v>
      </c>
      <c r="AN6">
        <f t="shared" si="4"/>
        <v>1.5058966229517472</v>
      </c>
      <c r="AO6">
        <f t="shared" si="13"/>
        <v>0.68876051525355375</v>
      </c>
    </row>
    <row r="7" spans="1:41" x14ac:dyDescent="0.2">
      <c r="A7" t="s">
        <v>25</v>
      </c>
      <c r="B7">
        <v>0</v>
      </c>
      <c r="C7">
        <v>249</v>
      </c>
      <c r="D7">
        <v>18207258.43676113</v>
      </c>
      <c r="E7">
        <v>83244.838258429227</v>
      </c>
      <c r="F7">
        <v>31.341234042553207</v>
      </c>
      <c r="G7">
        <v>129.86749484861701</v>
      </c>
      <c r="H7">
        <v>18.999999999999964</v>
      </c>
      <c r="I7">
        <v>1518.6437246963562</v>
      </c>
      <c r="J7">
        <v>0.19801164614091571</v>
      </c>
      <c r="K7">
        <v>0.14443077911646585</v>
      </c>
      <c r="L7">
        <v>3.1341234042553206E-3</v>
      </c>
      <c r="M7">
        <v>3.6337933615336708E-3</v>
      </c>
      <c r="N7">
        <v>0.18999999999999964</v>
      </c>
      <c r="P7" s="1">
        <v>43137</v>
      </c>
      <c r="Q7" s="18">
        <v>2</v>
      </c>
      <c r="R7" t="s">
        <v>24</v>
      </c>
      <c r="S7">
        <v>0</v>
      </c>
      <c r="U7">
        <f>D7/(D6+D7)</f>
        <v>4.3770579433656965E-3</v>
      </c>
      <c r="V7">
        <v>0.5</v>
      </c>
      <c r="W7">
        <f t="shared" si="5"/>
        <v>-0.49562294205663432</v>
      </c>
      <c r="X7">
        <f>X6</f>
        <v>50683429.23929102</v>
      </c>
      <c r="Y7">
        <f t="shared" ref="Y7:AA7" si="15">Y6</f>
        <v>17.907143125694272</v>
      </c>
      <c r="Z7">
        <f t="shared" si="15"/>
        <v>384.54913374914554</v>
      </c>
      <c r="AA7">
        <f t="shared" si="15"/>
        <v>43.500000000000185</v>
      </c>
      <c r="AB7">
        <f>H7-AA7</f>
        <v>-24.50000000000022</v>
      </c>
      <c r="AC7">
        <f t="shared" si="8"/>
        <v>13.434090916858935</v>
      </c>
      <c r="AD7" s="4">
        <f t="shared" si="9"/>
        <v>-6.4115681726573577</v>
      </c>
      <c r="AE7" s="4">
        <f t="shared" si="10"/>
        <v>-1.085556906614344</v>
      </c>
      <c r="AF7" s="5">
        <f t="shared" si="11"/>
        <v>-0.56321839080460034</v>
      </c>
      <c r="AG7" s="5">
        <f t="shared" si="1"/>
        <v>0.75020849627224306</v>
      </c>
      <c r="AH7" s="5">
        <f t="shared" si="0"/>
        <v>-6.4115681726573577</v>
      </c>
      <c r="AI7" s="5">
        <f t="shared" si="0"/>
        <v>-1.085556906614344</v>
      </c>
      <c r="AJ7" s="5">
        <f t="shared" si="12"/>
        <v>-0.99124588411326864</v>
      </c>
      <c r="AK7">
        <f t="shared" si="2"/>
        <v>-0.82832195892820404</v>
      </c>
      <c r="AL7">
        <f t="shared" si="2"/>
        <v>0.55973492156572602</v>
      </c>
      <c r="AM7">
        <f t="shared" si="3"/>
        <v>0.95105222027073411</v>
      </c>
      <c r="AN7">
        <f t="shared" si="4"/>
        <v>1.0696787529691008</v>
      </c>
      <c r="AO7">
        <f t="shared" si="13"/>
        <v>-4.7382313021549107</v>
      </c>
    </row>
    <row r="8" spans="1:41" x14ac:dyDescent="0.2">
      <c r="A8" t="s">
        <v>26</v>
      </c>
      <c r="B8">
        <v>0</v>
      </c>
      <c r="C8">
        <v>249</v>
      </c>
      <c r="D8">
        <v>1270195782.3862343</v>
      </c>
      <c r="E8">
        <v>65785656.355051517</v>
      </c>
      <c r="F8">
        <v>7.7959839357429734</v>
      </c>
      <c r="G8">
        <v>1353.9963120240041</v>
      </c>
      <c r="H8">
        <v>48.999999999999787</v>
      </c>
      <c r="I8">
        <v>72.807228915662648</v>
      </c>
      <c r="J8">
        <v>0.25323945301221362</v>
      </c>
      <c r="K8">
        <v>0.18059718875502026</v>
      </c>
      <c r="L8">
        <v>7.7959839357429734E-4</v>
      </c>
      <c r="M8">
        <v>5.5885802288643208E-4</v>
      </c>
      <c r="N8">
        <v>0.48999999999999788</v>
      </c>
      <c r="P8" s="1">
        <v>35136</v>
      </c>
      <c r="Q8" s="18">
        <v>1</v>
      </c>
      <c r="R8" t="s">
        <v>27</v>
      </c>
      <c r="S8">
        <v>0</v>
      </c>
      <c r="U8">
        <f>D8/(D8+D9)</f>
        <v>0.98958952026943137</v>
      </c>
      <c r="V8">
        <v>0.5</v>
      </c>
      <c r="W8">
        <f t="shared" si="5"/>
        <v>0.48958952026943137</v>
      </c>
      <c r="X8">
        <f>AVERAGE(E8:E9)</f>
        <v>32956415.22199589</v>
      </c>
      <c r="Y8">
        <f>AVERAGE(F8:F9)</f>
        <v>35.742188755020081</v>
      </c>
      <c r="Z8">
        <f>AVERAGE(G8:G9)</f>
        <v>814.23090155470095</v>
      </c>
      <c r="AA8">
        <f>AVERAGE(H8:H9)</f>
        <v>28.999999999999886</v>
      </c>
      <c r="AB8">
        <f t="shared" si="7"/>
        <v>19.999999999999901</v>
      </c>
      <c r="AC8">
        <f t="shared" si="8"/>
        <v>-27.946204819277106</v>
      </c>
      <c r="AD8" s="4">
        <f t="shared" si="9"/>
        <v>0.69121588838552483</v>
      </c>
      <c r="AE8" s="4">
        <f t="shared" si="10"/>
        <v>0.50857174108339542</v>
      </c>
      <c r="AF8" s="5">
        <f t="shared" si="11"/>
        <v>0.68965517241379237</v>
      </c>
      <c r="AG8" s="5">
        <f t="shared" si="1"/>
        <v>-0.78188286147842556</v>
      </c>
      <c r="AH8" s="5">
        <f t="shared" si="0"/>
        <v>0.69121588838552483</v>
      </c>
      <c r="AI8" s="5">
        <f t="shared" si="0"/>
        <v>0.50857174108339542</v>
      </c>
      <c r="AJ8" s="5">
        <f t="shared" si="12"/>
        <v>0.97917904053886273</v>
      </c>
      <c r="AK8">
        <f t="shared" si="2"/>
        <v>0.5245244681241521</v>
      </c>
      <c r="AL8">
        <f t="shared" si="2"/>
        <v>-1.52272302783678</v>
      </c>
      <c r="AM8">
        <f t="shared" si="3"/>
        <v>2.2712198967084407</v>
      </c>
      <c r="AN8">
        <f t="shared" si="4"/>
        <v>1.5059804162374328</v>
      </c>
      <c r="AO8">
        <f t="shared" si="13"/>
        <v>0.68268213273484701</v>
      </c>
    </row>
    <row r="9" spans="1:41" x14ac:dyDescent="0.2">
      <c r="A9" t="s">
        <v>28</v>
      </c>
      <c r="B9">
        <v>0</v>
      </c>
      <c r="C9">
        <v>249</v>
      </c>
      <c r="D9">
        <v>13362457.034493934</v>
      </c>
      <c r="E9">
        <v>127174.08894026424</v>
      </c>
      <c r="F9">
        <v>63.688393574297194</v>
      </c>
      <c r="G9">
        <v>274.46549108539796</v>
      </c>
      <c r="H9">
        <v>8.9999999999999893</v>
      </c>
      <c r="I9">
        <v>108.26315789473684</v>
      </c>
      <c r="J9">
        <v>0.2727485432615715</v>
      </c>
      <c r="K9">
        <v>0.19926491566265075</v>
      </c>
      <c r="L9">
        <v>6.3688393574297198E-3</v>
      </c>
      <c r="M9">
        <v>4.9965358615633769E-3</v>
      </c>
      <c r="N9">
        <v>8.9999999999999886E-2</v>
      </c>
      <c r="P9" s="1">
        <v>43041</v>
      </c>
      <c r="Q9" s="18">
        <v>2</v>
      </c>
      <c r="R9" t="s">
        <v>27</v>
      </c>
      <c r="S9">
        <v>0</v>
      </c>
      <c r="U9">
        <f>D9/(D8+D9)</f>
        <v>1.0410479730568698E-2</v>
      </c>
      <c r="V9">
        <v>0.5</v>
      </c>
      <c r="W9">
        <f t="shared" si="5"/>
        <v>-0.48958952026943131</v>
      </c>
      <c r="X9">
        <f>X8</f>
        <v>32956415.22199589</v>
      </c>
      <c r="Y9">
        <f t="shared" ref="Y9:AA9" si="16">Y8</f>
        <v>35.742188755020081</v>
      </c>
      <c r="Z9">
        <f t="shared" si="16"/>
        <v>814.23090155470095</v>
      </c>
      <c r="AA9">
        <f t="shared" si="16"/>
        <v>28.999999999999886</v>
      </c>
      <c r="AB9">
        <f t="shared" si="7"/>
        <v>-19.999999999999897</v>
      </c>
      <c r="AC9">
        <f t="shared" si="8"/>
        <v>27.946204819277114</v>
      </c>
      <c r="AD9" s="4">
        <f t="shared" si="9"/>
        <v>-5.5573842897840002</v>
      </c>
      <c r="AE9" s="4">
        <f t="shared" si="10"/>
        <v>-1.0874184511106213</v>
      </c>
      <c r="AF9" s="5">
        <f t="shared" si="11"/>
        <v>-0.68965517241379226</v>
      </c>
      <c r="AG9" s="5">
        <f t="shared" si="1"/>
        <v>0.78188286147842578</v>
      </c>
      <c r="AH9" s="5">
        <f t="shared" si="0"/>
        <v>-5.5573842897840002</v>
      </c>
      <c r="AI9" s="5">
        <f t="shared" si="0"/>
        <v>-1.0874184511106213</v>
      </c>
      <c r="AJ9" s="5">
        <f t="shared" si="12"/>
        <v>-0.97917904053886262</v>
      </c>
      <c r="AK9">
        <f t="shared" si="2"/>
        <v>-1.1700712526502519</v>
      </c>
      <c r="AL9">
        <f t="shared" si="2"/>
        <v>0.57767059258859954</v>
      </c>
      <c r="AM9">
        <f t="shared" si="3"/>
        <v>1.2362315633189742</v>
      </c>
      <c r="AN9">
        <f t="shared" si="4"/>
        <v>1.0690398181185077</v>
      </c>
      <c r="AO9">
        <f t="shared" si="13"/>
        <v>-3.8717951332290159</v>
      </c>
    </row>
    <row r="10" spans="1:41" x14ac:dyDescent="0.2">
      <c r="A10" t="s">
        <v>29</v>
      </c>
      <c r="B10">
        <v>0</v>
      </c>
      <c r="C10">
        <v>247</v>
      </c>
      <c r="D10">
        <v>6308142297.2993851</v>
      </c>
      <c r="E10">
        <v>918121710.52198195</v>
      </c>
      <c r="F10">
        <v>3.7449797570850172</v>
      </c>
      <c r="G10">
        <v>3760.3253658361327</v>
      </c>
      <c r="H10">
        <v>62.000000000000213</v>
      </c>
      <c r="I10">
        <v>61.38056680161943</v>
      </c>
      <c r="J10">
        <v>0.29224995959371008</v>
      </c>
      <c r="K10">
        <v>0.19853643724696357</v>
      </c>
      <c r="L10">
        <v>3.7449797570850174E-4</v>
      </c>
      <c r="M10">
        <v>3.483792378187481E-4</v>
      </c>
      <c r="N10">
        <v>0.6200000000000021</v>
      </c>
      <c r="P10" s="1">
        <v>36717</v>
      </c>
      <c r="Q10" s="18">
        <v>1</v>
      </c>
      <c r="R10" t="s">
        <v>30</v>
      </c>
      <c r="S10">
        <v>0</v>
      </c>
      <c r="U10">
        <f>D10/(D10+D11)</f>
        <v>0.98066946945946853</v>
      </c>
      <c r="V10">
        <v>0.5</v>
      </c>
      <c r="W10">
        <f t="shared" si="5"/>
        <v>0.48066946945946853</v>
      </c>
      <c r="X10">
        <f>AVERAGE(E10:E11)</f>
        <v>459237014.62919337</v>
      </c>
      <c r="Y10">
        <f>AVERAGE(F10:F11)</f>
        <v>26.362449717899946</v>
      </c>
      <c r="Z10">
        <f>AVERAGE(G10:G11)</f>
        <v>1917.3749397301685</v>
      </c>
      <c r="AA10">
        <f>AVERAGE(H10:H11)</f>
        <v>40.500000000000085</v>
      </c>
      <c r="AB10">
        <f t="shared" si="7"/>
        <v>21.500000000000128</v>
      </c>
      <c r="AC10">
        <f t="shared" si="8"/>
        <v>-22.61746996081493</v>
      </c>
      <c r="AD10" s="4">
        <f t="shared" si="9"/>
        <v>0.69276351557249427</v>
      </c>
      <c r="AE10" s="4">
        <f t="shared" si="10"/>
        <v>0.67354845547243247</v>
      </c>
      <c r="AF10" s="5">
        <f t="shared" si="11"/>
        <v>0.53086419753086622</v>
      </c>
      <c r="AG10" s="5">
        <f t="shared" si="1"/>
        <v>-0.85794264959594413</v>
      </c>
      <c r="AH10" s="5">
        <f t="shared" si="0"/>
        <v>0.69276351557249427</v>
      </c>
      <c r="AI10" s="5">
        <f t="shared" si="0"/>
        <v>0.67354845547243247</v>
      </c>
      <c r="AJ10" s="5">
        <f t="shared" si="12"/>
        <v>0.96133893891893707</v>
      </c>
      <c r="AK10">
        <f t="shared" si="2"/>
        <v>0.42583241093259933</v>
      </c>
      <c r="AL10">
        <f t="shared" si="2"/>
        <v>-1.9515244268319689</v>
      </c>
      <c r="AM10">
        <f t="shared" si="3"/>
        <v>2.2713795777685579</v>
      </c>
      <c r="AN10">
        <f t="shared" si="4"/>
        <v>1.5419186237203637</v>
      </c>
      <c r="AO10">
        <f t="shared" si="13"/>
        <v>0.67362737211540158</v>
      </c>
    </row>
    <row r="11" spans="1:41" x14ac:dyDescent="0.2">
      <c r="A11" t="s">
        <v>31</v>
      </c>
      <c r="B11">
        <v>0</v>
      </c>
      <c r="C11">
        <v>249</v>
      </c>
      <c r="D11">
        <v>124343360.45882599</v>
      </c>
      <c r="E11">
        <v>352318.73640475597</v>
      </c>
      <c r="F11">
        <v>48.979919678714872</v>
      </c>
      <c r="G11">
        <v>74.424513624204536</v>
      </c>
      <c r="H11">
        <v>18.999999999999964</v>
      </c>
      <c r="I11">
        <v>94.562753036437243</v>
      </c>
      <c r="J11">
        <v>0.25063677340358093</v>
      </c>
      <c r="K11">
        <v>0.13260810843373491</v>
      </c>
      <c r="L11">
        <v>4.8979919678714869E-3</v>
      </c>
      <c r="M11">
        <v>4.0266820104347444E-3</v>
      </c>
      <c r="N11">
        <v>0.18999999999999964</v>
      </c>
      <c r="P11" s="1">
        <v>43042</v>
      </c>
      <c r="Q11" s="18">
        <v>2</v>
      </c>
      <c r="R11" t="s">
        <v>30</v>
      </c>
      <c r="S11">
        <v>0</v>
      </c>
      <c r="U11">
        <f>D11/(D10+D11)</f>
        <v>1.9330530540531507E-2</v>
      </c>
      <c r="V11">
        <v>0.5</v>
      </c>
      <c r="W11">
        <f t="shared" si="5"/>
        <v>-0.48066946945946848</v>
      </c>
      <c r="X11">
        <f>X10</f>
        <v>459237014.62919337</v>
      </c>
      <c r="Y11">
        <f t="shared" ref="Y11:AA11" si="17">Y10</f>
        <v>26.362449717899946</v>
      </c>
      <c r="Z11">
        <f t="shared" si="17"/>
        <v>1917.3749397301685</v>
      </c>
      <c r="AA11">
        <f t="shared" si="17"/>
        <v>40.500000000000085</v>
      </c>
      <c r="AB11">
        <f t="shared" si="7"/>
        <v>-21.500000000000121</v>
      </c>
      <c r="AC11">
        <f t="shared" si="8"/>
        <v>22.617469960814926</v>
      </c>
      <c r="AD11" s="4">
        <f t="shared" si="9"/>
        <v>-7.1727854604807124</v>
      </c>
      <c r="AE11" s="4">
        <f t="shared" si="10"/>
        <v>-3.248926938867414</v>
      </c>
      <c r="AF11" s="5">
        <f t="shared" si="11"/>
        <v>-0.53086419753086611</v>
      </c>
      <c r="AG11" s="5">
        <f t="shared" si="1"/>
        <v>0.85794264959594402</v>
      </c>
      <c r="AH11" s="5">
        <f t="shared" si="0"/>
        <v>-7.1727854604807124</v>
      </c>
      <c r="AI11" s="5">
        <f t="shared" si="0"/>
        <v>-3.248926938867414</v>
      </c>
      <c r="AJ11" s="5">
        <f t="shared" si="12"/>
        <v>-0.96133893891893696</v>
      </c>
      <c r="AK11">
        <f t="shared" si="2"/>
        <v>-0.75686299494605702</v>
      </c>
      <c r="AL11">
        <f t="shared" si="2"/>
        <v>0.6194697731746478</v>
      </c>
      <c r="AM11">
        <f t="shared" si="3"/>
        <v>0.60279269771545618</v>
      </c>
      <c r="AN11">
        <f t="shared" si="4"/>
        <v>-0.28625234681995226</v>
      </c>
      <c r="AO11">
        <f t="shared" si="13"/>
        <v>-3.2529223590948173</v>
      </c>
    </row>
    <row r="12" spans="1:41" x14ac:dyDescent="0.2">
      <c r="A12" t="s">
        <v>32</v>
      </c>
      <c r="B12">
        <v>0</v>
      </c>
      <c r="C12">
        <v>249</v>
      </c>
      <c r="D12">
        <v>2251276284.4550605</v>
      </c>
      <c r="E12">
        <v>76844038.683225289</v>
      </c>
      <c r="F12">
        <v>7.3046586345381455</v>
      </c>
      <c r="G12">
        <v>883.73986050363362</v>
      </c>
      <c r="H12">
        <v>48.999999999999787</v>
      </c>
      <c r="I12">
        <v>92.47389558232932</v>
      </c>
      <c r="J12">
        <v>7.1376561626927654E-2</v>
      </c>
      <c r="K12">
        <v>5.4458634538152598E-2</v>
      </c>
      <c r="L12">
        <v>7.3046586345381454E-4</v>
      </c>
      <c r="M12">
        <v>4.7287644996273916E-4</v>
      </c>
      <c r="N12">
        <v>0.48999999999999788</v>
      </c>
      <c r="P12" s="1">
        <v>35136</v>
      </c>
      <c r="Q12" s="18">
        <v>1</v>
      </c>
      <c r="R12" t="s">
        <v>33</v>
      </c>
      <c r="S12">
        <v>0</v>
      </c>
      <c r="U12">
        <f>D12/(D12+D13)</f>
        <v>0.37837339218130844</v>
      </c>
      <c r="V12">
        <v>0.5</v>
      </c>
      <c r="W12">
        <f t="shared" si="5"/>
        <v>-0.12162660781869156</v>
      </c>
      <c r="X12">
        <f>AVERAGE(E12:E13)</f>
        <v>41422842.012025312</v>
      </c>
      <c r="Y12">
        <f>AVERAGE(F12:F13)</f>
        <v>12.951358853134062</v>
      </c>
      <c r="Z12">
        <f>AVERAGE(G12:G13)</f>
        <v>463.13709400284915</v>
      </c>
      <c r="AA12">
        <f>AVERAGE(H12:H13)</f>
        <v>33.999999999999872</v>
      </c>
      <c r="AB12">
        <f t="shared" si="7"/>
        <v>14.999999999999915</v>
      </c>
      <c r="AC12">
        <f t="shared" si="8"/>
        <v>-5.6467002185959165</v>
      </c>
      <c r="AD12" s="4">
        <f t="shared" si="9"/>
        <v>0.61794542806555341</v>
      </c>
      <c r="AE12" s="4">
        <f t="shared" si="10"/>
        <v>0.64613963426607324</v>
      </c>
      <c r="AF12" s="5">
        <f t="shared" si="11"/>
        <v>0.44117647058823445</v>
      </c>
      <c r="AG12" s="5">
        <f t="shared" si="1"/>
        <v>-0.4359928778615757</v>
      </c>
      <c r="AH12" s="5">
        <f t="shared" si="0"/>
        <v>0.61794542806555341</v>
      </c>
      <c r="AI12" s="5">
        <f t="shared" si="0"/>
        <v>0.64613963426607324</v>
      </c>
      <c r="AJ12" s="5">
        <f t="shared" si="12"/>
        <v>-0.24325321563738311</v>
      </c>
      <c r="AK12">
        <f t="shared" si="2"/>
        <v>0.36545977349446457</v>
      </c>
      <c r="AL12">
        <f t="shared" si="2"/>
        <v>-0.57268839965880181</v>
      </c>
      <c r="AM12">
        <f t="shared" si="3"/>
        <v>2.2636306689015027</v>
      </c>
      <c r="AN12">
        <f t="shared" si="4"/>
        <v>1.5360366886245369</v>
      </c>
      <c r="AO12">
        <f t="shared" si="13"/>
        <v>-0.27872658036239056</v>
      </c>
    </row>
    <row r="13" spans="1:41" x14ac:dyDescent="0.2">
      <c r="A13" t="s">
        <v>34</v>
      </c>
      <c r="B13">
        <v>0</v>
      </c>
      <c r="C13">
        <v>249</v>
      </c>
      <c r="D13">
        <v>3698603730.8296738</v>
      </c>
      <c r="E13">
        <v>6001645.3408253295</v>
      </c>
      <c r="F13">
        <v>18.598059071729978</v>
      </c>
      <c r="G13">
        <v>42.534327502064741</v>
      </c>
      <c r="H13">
        <v>18.999999999999964</v>
      </c>
      <c r="I13">
        <v>121.11646586345381</v>
      </c>
      <c r="J13">
        <v>4.1842958444584882E-2</v>
      </c>
      <c r="K13">
        <v>3.1967871485943697E-2</v>
      </c>
      <c r="L13">
        <v>1.8598059071729977E-3</v>
      </c>
      <c r="M13">
        <v>1.1225813787055432E-3</v>
      </c>
      <c r="N13">
        <v>0.18999999999999964</v>
      </c>
      <c r="P13" s="1">
        <v>43319</v>
      </c>
      <c r="Q13" s="18">
        <v>2</v>
      </c>
      <c r="R13" t="s">
        <v>33</v>
      </c>
      <c r="S13">
        <v>0</v>
      </c>
      <c r="U13">
        <f>D13/(D12+D13)</f>
        <v>0.6216266078186915</v>
      </c>
      <c r="V13">
        <v>0.5</v>
      </c>
      <c r="W13">
        <f t="shared" si="5"/>
        <v>0.1216266078186915</v>
      </c>
      <c r="X13">
        <f>X12</f>
        <v>41422842.012025312</v>
      </c>
      <c r="Y13">
        <f t="shared" ref="Y13:AA13" si="18">Y12</f>
        <v>12.951358853134062</v>
      </c>
      <c r="Z13">
        <f t="shared" si="18"/>
        <v>463.13709400284915</v>
      </c>
      <c r="AA13">
        <f t="shared" si="18"/>
        <v>33.999999999999872</v>
      </c>
      <c r="AB13">
        <f t="shared" si="7"/>
        <v>-14.999999999999908</v>
      </c>
      <c r="AC13">
        <f t="shared" si="8"/>
        <v>5.6467002185959156</v>
      </c>
      <c r="AD13" s="4">
        <f t="shared" si="9"/>
        <v>-1.9317988129933799</v>
      </c>
      <c r="AE13" s="4">
        <f t="shared" si="10"/>
        <v>-2.3877116537732657</v>
      </c>
      <c r="AF13" s="5">
        <f t="shared" si="11"/>
        <v>-0.44117647058823423</v>
      </c>
      <c r="AG13" s="5">
        <f t="shared" si="1"/>
        <v>0.43599287786157565</v>
      </c>
      <c r="AH13" s="5">
        <f t="shared" si="0"/>
        <v>-1.9317988129933799</v>
      </c>
      <c r="AI13" s="5">
        <f t="shared" si="0"/>
        <v>-2.3877116537732657</v>
      </c>
      <c r="AJ13" s="5">
        <f t="shared" si="12"/>
        <v>0.243253215637383</v>
      </c>
      <c r="AK13">
        <f t="shared" si="2"/>
        <v>-0.58192154544971897</v>
      </c>
      <c r="AL13">
        <f t="shared" si="2"/>
        <v>0.36185651090730936</v>
      </c>
      <c r="AM13">
        <f t="shared" si="3"/>
        <v>1.9556060185411133</v>
      </c>
      <c r="AN13">
        <f t="shared" si="4"/>
        <v>0.47765450291872191</v>
      </c>
      <c r="AO13">
        <f t="shared" si="13"/>
        <v>0.2177315050862475</v>
      </c>
    </row>
    <row r="14" spans="1:41" x14ac:dyDescent="0.2">
      <c r="A14" t="s">
        <v>35</v>
      </c>
      <c r="B14">
        <v>0</v>
      </c>
      <c r="C14">
        <v>249</v>
      </c>
      <c r="D14">
        <v>861538416.54338777</v>
      </c>
      <c r="E14">
        <v>13284985.246804893</v>
      </c>
      <c r="F14">
        <v>22.239919678714859</v>
      </c>
      <c r="G14">
        <v>404.09880575303055</v>
      </c>
      <c r="H14">
        <v>69.999999999999844</v>
      </c>
      <c r="I14">
        <v>109.60240963855422</v>
      </c>
      <c r="J14">
        <v>0.44058961567319449</v>
      </c>
      <c r="K14">
        <v>0.32014522088353392</v>
      </c>
      <c r="L14">
        <v>2.2239919678714859E-3</v>
      </c>
      <c r="M14">
        <v>2.0525426077909062E-3</v>
      </c>
      <c r="N14">
        <v>0.6999999999999984</v>
      </c>
      <c r="P14" s="1">
        <v>40155</v>
      </c>
      <c r="Q14" s="18">
        <v>1</v>
      </c>
      <c r="R14" t="s">
        <v>36</v>
      </c>
      <c r="S14">
        <v>0</v>
      </c>
      <c r="U14">
        <f>D14/(D14+D15)</f>
        <v>0.24118998052803317</v>
      </c>
      <c r="V14">
        <v>0.5</v>
      </c>
      <c r="W14">
        <f t="shared" si="5"/>
        <v>-0.2588100194719668</v>
      </c>
      <c r="X14">
        <f>AVERAGE(E14:E15)</f>
        <v>76674931.544123009</v>
      </c>
      <c r="Y14">
        <f>AVERAGE(F14:F15)</f>
        <v>14.586204819277109</v>
      </c>
      <c r="Z14">
        <f>AVERAGE(G14:G15)</f>
        <v>859.64750795626946</v>
      </c>
      <c r="AA14">
        <f>AVERAGE(H14:H15)</f>
        <v>70.999999999999886</v>
      </c>
      <c r="AB14">
        <f t="shared" si="7"/>
        <v>-1.0000000000000426</v>
      </c>
      <c r="AC14">
        <f t="shared" si="8"/>
        <v>7.6537148594377502</v>
      </c>
      <c r="AD14" s="4">
        <f t="shared" si="9"/>
        <v>-1.7529403484983099</v>
      </c>
      <c r="AE14" s="4">
        <f t="shared" si="10"/>
        <v>-0.75486301400187727</v>
      </c>
      <c r="AF14" s="5">
        <f t="shared" si="11"/>
        <v>-1.4084507042254144E-2</v>
      </c>
      <c r="AG14" s="5">
        <f t="shared" si="1"/>
        <v>0.52472284286880511</v>
      </c>
      <c r="AH14" s="5">
        <f t="shared" si="0"/>
        <v>-1.7529403484983099</v>
      </c>
      <c r="AI14" s="5">
        <f t="shared" si="0"/>
        <v>-0.75486301400187727</v>
      </c>
      <c r="AJ14" s="5">
        <f t="shared" si="12"/>
        <v>-0.5176200389439336</v>
      </c>
      <c r="AK14">
        <f t="shared" si="2"/>
        <v>-1.4184634991957089E-2</v>
      </c>
      <c r="AL14">
        <f t="shared" si="2"/>
        <v>0.42181265116111571</v>
      </c>
      <c r="AM14">
        <f t="shared" si="3"/>
        <v>1.9805958212926182</v>
      </c>
      <c r="AN14">
        <f t="shared" si="4"/>
        <v>1.1771575637482898</v>
      </c>
      <c r="AO14">
        <f t="shared" si="13"/>
        <v>-0.72902317453134002</v>
      </c>
    </row>
    <row r="15" spans="1:41" x14ac:dyDescent="0.2">
      <c r="A15" t="s">
        <v>37</v>
      </c>
      <c r="B15">
        <v>0</v>
      </c>
      <c r="C15">
        <v>249</v>
      </c>
      <c r="D15">
        <v>2710493948.38834</v>
      </c>
      <c r="E15">
        <v>140064877.84144112</v>
      </c>
      <c r="F15">
        <v>6.9324899598393577</v>
      </c>
      <c r="G15">
        <v>1315.1962101595084</v>
      </c>
      <c r="H15">
        <v>71.999999999999915</v>
      </c>
      <c r="I15">
        <v>45.753086419753089</v>
      </c>
      <c r="J15">
        <v>0.29752474011533442</v>
      </c>
      <c r="K15">
        <v>0.22064257028112458</v>
      </c>
      <c r="L15">
        <v>6.9324899598393577E-4</v>
      </c>
      <c r="M15">
        <v>5.1889767080432424E-4</v>
      </c>
      <c r="N15">
        <v>0.71999999999999909</v>
      </c>
      <c r="P15" s="1">
        <v>41486</v>
      </c>
      <c r="Q15" s="18">
        <v>2</v>
      </c>
      <c r="R15" t="s">
        <v>36</v>
      </c>
      <c r="S15">
        <v>0</v>
      </c>
      <c r="U15">
        <f>D15/(D14+D15)</f>
        <v>0.7588100194719668</v>
      </c>
      <c r="V15">
        <v>0.5</v>
      </c>
      <c r="W15">
        <f t="shared" si="5"/>
        <v>0.2588100194719668</v>
      </c>
      <c r="X15">
        <f>X14</f>
        <v>76674931.544123009</v>
      </c>
      <c r="Y15">
        <f t="shared" ref="Y15:AA15" si="19">Y14</f>
        <v>14.586204819277109</v>
      </c>
      <c r="Z15">
        <f t="shared" si="19"/>
        <v>859.64750795626946</v>
      </c>
      <c r="AA15">
        <f t="shared" si="19"/>
        <v>70.999999999999886</v>
      </c>
      <c r="AB15">
        <f t="shared" si="7"/>
        <v>1.0000000000000284</v>
      </c>
      <c r="AC15">
        <f t="shared" si="8"/>
        <v>-7.6537148594377511</v>
      </c>
      <c r="AD15" s="4">
        <f t="shared" si="9"/>
        <v>0.60253091122552149</v>
      </c>
      <c r="AE15" s="4">
        <f t="shared" si="10"/>
        <v>0.42521871197144723</v>
      </c>
      <c r="AF15" s="5">
        <f t="shared" si="11"/>
        <v>1.4084507042253945E-2</v>
      </c>
      <c r="AG15" s="5">
        <f t="shared" si="1"/>
        <v>-0.52472284286880522</v>
      </c>
      <c r="AH15" s="5">
        <f t="shared" si="0"/>
        <v>0.60253091122552149</v>
      </c>
      <c r="AI15" s="5">
        <f t="shared" si="0"/>
        <v>0.42521871197144723</v>
      </c>
      <c r="AJ15" s="5">
        <f t="shared" si="12"/>
        <v>0.5176200389439336</v>
      </c>
      <c r="AK15">
        <f t="shared" si="2"/>
        <v>1.3986241974740309E-2</v>
      </c>
      <c r="AL15">
        <f t="shared" si="2"/>
        <v>-0.74385715641358452</v>
      </c>
      <c r="AM15">
        <f t="shared" si="3"/>
        <v>2.2620267003137644</v>
      </c>
      <c r="AN15">
        <f t="shared" si="4"/>
        <v>1.4873197036726722</v>
      </c>
      <c r="AO15">
        <f t="shared" si="13"/>
        <v>0.41714334391623331</v>
      </c>
    </row>
    <row r="16" spans="1:41" x14ac:dyDescent="0.2">
      <c r="A16" t="s">
        <v>38</v>
      </c>
      <c r="B16">
        <v>0</v>
      </c>
      <c r="C16">
        <v>249</v>
      </c>
      <c r="D16">
        <v>14578967766.718792</v>
      </c>
      <c r="E16">
        <v>593417465.14018261</v>
      </c>
      <c r="F16">
        <v>1.6301606425702804</v>
      </c>
      <c r="G16">
        <v>1082.292366810919</v>
      </c>
      <c r="H16">
        <v>12.99999999999997</v>
      </c>
      <c r="I16">
        <v>63.234817813765183</v>
      </c>
      <c r="J16">
        <v>5.4056201350477388E-2</v>
      </c>
      <c r="K16">
        <v>3.9232124497991974E-2</v>
      </c>
      <c r="L16">
        <v>1.6301606425702804E-4</v>
      </c>
      <c r="M16">
        <v>2.7350008419827995E-4</v>
      </c>
      <c r="N16">
        <v>0.1299999999999997</v>
      </c>
      <c r="P16" s="1">
        <v>36145</v>
      </c>
      <c r="Q16" s="18">
        <v>1</v>
      </c>
      <c r="R16" t="s">
        <v>39</v>
      </c>
      <c r="S16">
        <v>0</v>
      </c>
      <c r="U16">
        <f>D16/(D16+D17)</f>
        <v>0.81236734056989957</v>
      </c>
      <c r="V16">
        <v>0.5</v>
      </c>
      <c r="W16">
        <f t="shared" si="5"/>
        <v>0.31236734056989957</v>
      </c>
      <c r="X16">
        <f>AVERAGE(E16:E17)</f>
        <v>308648872.83577514</v>
      </c>
      <c r="Y16">
        <f>AVERAGE(F16:F17)</f>
        <v>6.208453815261044</v>
      </c>
      <c r="Z16">
        <f>AVERAGE(G16:G17)</f>
        <v>635.18475198816452</v>
      </c>
      <c r="AA16">
        <f>AVERAGE(H16:H17)</f>
        <v>11.500000000000002</v>
      </c>
      <c r="AB16">
        <f t="shared" si="7"/>
        <v>1.499999999999968</v>
      </c>
      <c r="AC16">
        <f t="shared" si="8"/>
        <v>-4.5782931726907634</v>
      </c>
      <c r="AD16" s="4">
        <f t="shared" si="9"/>
        <v>0.65369384283001963</v>
      </c>
      <c r="AE16" s="4">
        <f t="shared" si="10"/>
        <v>0.53292072793991974</v>
      </c>
      <c r="AF16" s="5">
        <f t="shared" si="11"/>
        <v>0.13043478260869285</v>
      </c>
      <c r="AG16" s="5">
        <f t="shared" si="1"/>
        <v>-0.73742888469860701</v>
      </c>
      <c r="AH16" s="5">
        <f t="shared" si="0"/>
        <v>0.65369384283001963</v>
      </c>
      <c r="AI16" s="5">
        <f t="shared" si="0"/>
        <v>0.53292072793991974</v>
      </c>
      <c r="AJ16" s="5">
        <f t="shared" si="12"/>
        <v>0.62473468113979913</v>
      </c>
      <c r="AK16">
        <f t="shared" si="2"/>
        <v>0.12260232209232992</v>
      </c>
      <c r="AL16">
        <f t="shared" si="2"/>
        <v>-1.3372333182075402</v>
      </c>
      <c r="AM16">
        <f t="shared" si="3"/>
        <v>2.2673406237491087</v>
      </c>
      <c r="AN16">
        <f t="shared" si="4"/>
        <v>1.5113664840360927</v>
      </c>
      <c r="AO16">
        <f t="shared" si="13"/>
        <v>0.48534452930645089</v>
      </c>
    </row>
    <row r="17" spans="1:41" x14ac:dyDescent="0.2">
      <c r="A17" t="s">
        <v>40</v>
      </c>
      <c r="B17">
        <v>0</v>
      </c>
      <c r="C17">
        <v>249</v>
      </c>
      <c r="D17">
        <v>3367307321.7051415</v>
      </c>
      <c r="E17">
        <v>23880280.53136766</v>
      </c>
      <c r="F17">
        <v>10.786746987951808</v>
      </c>
      <c r="G17">
        <v>188.07713716540997</v>
      </c>
      <c r="H17">
        <v>10.000000000000034</v>
      </c>
      <c r="I17">
        <v>295.08433734939757</v>
      </c>
      <c r="J17">
        <v>0.13923613468923893</v>
      </c>
      <c r="K17">
        <v>0.11132128514056221</v>
      </c>
      <c r="L17">
        <v>1.0786746987951807E-3</v>
      </c>
      <c r="M17">
        <v>7.4044780980624613E-4</v>
      </c>
      <c r="N17">
        <v>0.10000000000000034</v>
      </c>
      <c r="P17" s="1">
        <v>38012</v>
      </c>
      <c r="Q17" s="18">
        <v>2</v>
      </c>
      <c r="R17" t="s">
        <v>39</v>
      </c>
      <c r="S17">
        <v>0</v>
      </c>
      <c r="U17">
        <f>D17/(D16+D17)</f>
        <v>0.18763265943010032</v>
      </c>
      <c r="V17">
        <v>0.5</v>
      </c>
      <c r="W17">
        <f t="shared" si="5"/>
        <v>-0.31236734056989968</v>
      </c>
      <c r="X17">
        <f>X16</f>
        <v>308648872.83577514</v>
      </c>
      <c r="Y17">
        <f t="shared" ref="Y17:AA17" si="20">Y16</f>
        <v>6.208453815261044</v>
      </c>
      <c r="Z17">
        <f t="shared" si="20"/>
        <v>635.18475198816452</v>
      </c>
      <c r="AA17">
        <f t="shared" si="20"/>
        <v>11.500000000000002</v>
      </c>
      <c r="AB17">
        <f t="shared" si="7"/>
        <v>-1.499999999999968</v>
      </c>
      <c r="AC17">
        <f t="shared" si="8"/>
        <v>4.5782931726907643</v>
      </c>
      <c r="AD17" s="4">
        <f t="shared" si="9"/>
        <v>-2.5591512609159892</v>
      </c>
      <c r="AE17" s="4">
        <f t="shared" si="10"/>
        <v>-1.2170637218388034</v>
      </c>
      <c r="AF17" s="5">
        <f t="shared" si="11"/>
        <v>-0.13043478260869285</v>
      </c>
      <c r="AG17" s="5">
        <f t="shared" si="1"/>
        <v>0.73742888469860723</v>
      </c>
      <c r="AH17" s="5">
        <f t="shared" si="0"/>
        <v>-2.5591512609159892</v>
      </c>
      <c r="AI17" s="5">
        <f t="shared" si="0"/>
        <v>-1.2170637218388034</v>
      </c>
      <c r="AJ17" s="5">
        <f t="shared" si="12"/>
        <v>-0.62473468113979935</v>
      </c>
      <c r="AK17">
        <f t="shared" si="2"/>
        <v>-0.13976194237515555</v>
      </c>
      <c r="AL17">
        <f t="shared" si="2"/>
        <v>0.55240636794930198</v>
      </c>
      <c r="AM17">
        <f t="shared" si="3"/>
        <v>1.8626603232157197</v>
      </c>
      <c r="AN17">
        <f t="shared" si="4"/>
        <v>1.0235065854656624</v>
      </c>
      <c r="AO17">
        <f t="shared" si="13"/>
        <v>-0.98012198622332214</v>
      </c>
    </row>
    <row r="18" spans="1:41" x14ac:dyDescent="0.2">
      <c r="A18" t="s">
        <v>41</v>
      </c>
      <c r="B18">
        <v>0</v>
      </c>
      <c r="C18">
        <v>248</v>
      </c>
      <c r="D18">
        <v>13762871195.387402</v>
      </c>
      <c r="E18">
        <v>736455924.909217</v>
      </c>
      <c r="F18">
        <v>2.0386290322580662</v>
      </c>
      <c r="G18">
        <v>1357.3624870840817</v>
      </c>
      <c r="H18">
        <v>12.99999999999997</v>
      </c>
      <c r="I18">
        <v>33.808943089430898</v>
      </c>
      <c r="J18">
        <v>2.1941487718372274E-2</v>
      </c>
      <c r="K18">
        <v>1.7734274193548387E-2</v>
      </c>
      <c r="L18">
        <v>2.0386290322580664E-4</v>
      </c>
      <c r="M18">
        <v>2.2683157628869123E-4</v>
      </c>
      <c r="N18">
        <v>0.1299999999999997</v>
      </c>
      <c r="P18" s="1">
        <v>36145</v>
      </c>
      <c r="Q18" s="18">
        <v>1</v>
      </c>
      <c r="R18" t="s">
        <v>42</v>
      </c>
      <c r="S18">
        <v>0</v>
      </c>
      <c r="U18">
        <f>D18/(D18+D19)</f>
        <v>0.71819768517874238</v>
      </c>
      <c r="V18">
        <v>0.5</v>
      </c>
      <c r="W18">
        <f t="shared" si="5"/>
        <v>0.21819768517874238</v>
      </c>
      <c r="X18">
        <f>AVERAGE(E18:E19)</f>
        <v>383272673.08934045</v>
      </c>
      <c r="Y18">
        <f>AVERAGE(F18:F19)</f>
        <v>4.5816438333981111</v>
      </c>
      <c r="Z18">
        <f>AVERAGE(G18:G19)</f>
        <v>751.80465394275723</v>
      </c>
      <c r="AA18">
        <f>AVERAGE(H18:H19)</f>
        <v>11.500000000000002</v>
      </c>
      <c r="AB18">
        <f t="shared" si="7"/>
        <v>1.499999999999968</v>
      </c>
      <c r="AC18">
        <f t="shared" si="8"/>
        <v>-2.5430148011400449</v>
      </c>
      <c r="AD18" s="4">
        <f t="shared" si="9"/>
        <v>0.65310271408012355</v>
      </c>
      <c r="AE18" s="4">
        <f t="shared" si="10"/>
        <v>0.59082222651714211</v>
      </c>
      <c r="AF18" s="5">
        <f t="shared" si="11"/>
        <v>0.13043478260869285</v>
      </c>
      <c r="AG18" s="5">
        <f t="shared" si="1"/>
        <v>-0.55504419234917768</v>
      </c>
      <c r="AH18" s="5">
        <f t="shared" si="0"/>
        <v>0.65310271408012355</v>
      </c>
      <c r="AI18" s="5">
        <f t="shared" si="0"/>
        <v>0.59082222651714211</v>
      </c>
      <c r="AJ18" s="5">
        <f t="shared" si="12"/>
        <v>0.43639537035748477</v>
      </c>
      <c r="AK18">
        <f t="shared" si="2"/>
        <v>0.12260232209232992</v>
      </c>
      <c r="AL18">
        <f t="shared" si="2"/>
        <v>-0.8097803103971648</v>
      </c>
      <c r="AM18">
        <f t="shared" si="3"/>
        <v>2.2672793884480233</v>
      </c>
      <c r="AN18">
        <f t="shared" si="4"/>
        <v>1.524059142347278</v>
      </c>
      <c r="AO18">
        <f t="shared" si="13"/>
        <v>0.36213676027735398</v>
      </c>
    </row>
    <row r="19" spans="1:41" x14ac:dyDescent="0.2">
      <c r="A19" t="s">
        <v>43</v>
      </c>
      <c r="B19">
        <v>0</v>
      </c>
      <c r="C19">
        <v>249</v>
      </c>
      <c r="D19">
        <v>5400196967.3318205</v>
      </c>
      <c r="E19">
        <v>30089421.269463904</v>
      </c>
      <c r="F19">
        <v>7.1246586345381564</v>
      </c>
      <c r="G19">
        <v>146.24682080143279</v>
      </c>
      <c r="H19">
        <v>10.000000000000034</v>
      </c>
      <c r="I19">
        <v>95.449799196787154</v>
      </c>
      <c r="J19">
        <v>9.032697079534921E-2</v>
      </c>
      <c r="K19">
        <v>7.4698795180722879E-2</v>
      </c>
      <c r="L19">
        <v>7.1246586345381563E-4</v>
      </c>
      <c r="M19">
        <v>5.9494132780495157E-4</v>
      </c>
      <c r="N19">
        <v>0.10000000000000034</v>
      </c>
      <c r="P19" s="1">
        <v>38012</v>
      </c>
      <c r="Q19" s="18">
        <v>2</v>
      </c>
      <c r="R19" t="s">
        <v>42</v>
      </c>
      <c r="S19">
        <v>0</v>
      </c>
      <c r="U19">
        <f>D19/(D18+D19)</f>
        <v>0.28180231482125756</v>
      </c>
      <c r="V19">
        <v>0.5</v>
      </c>
      <c r="W19">
        <f t="shared" si="5"/>
        <v>-0.21819768517874244</v>
      </c>
      <c r="X19">
        <f>X18</f>
        <v>383272673.08934045</v>
      </c>
      <c r="Y19">
        <f t="shared" ref="Y19:AA19" si="21">Y18</f>
        <v>4.5816438333981111</v>
      </c>
      <c r="Z19">
        <f t="shared" si="21"/>
        <v>751.80465394275723</v>
      </c>
      <c r="AA19">
        <f t="shared" si="21"/>
        <v>11.500000000000002</v>
      </c>
      <c r="AB19">
        <f t="shared" si="7"/>
        <v>-1.499999999999968</v>
      </c>
      <c r="AC19">
        <f t="shared" si="8"/>
        <v>2.5430148011400453</v>
      </c>
      <c r="AD19" s="4">
        <f t="shared" si="9"/>
        <v>-2.5445730189134252</v>
      </c>
      <c r="AE19" s="4">
        <f t="shared" si="10"/>
        <v>-1.637180773745138</v>
      </c>
      <c r="AF19" s="5">
        <f t="shared" si="11"/>
        <v>-0.13043478260869285</v>
      </c>
      <c r="AG19" s="5">
        <f t="shared" si="1"/>
        <v>0.55504419234917779</v>
      </c>
      <c r="AH19" s="5">
        <f t="shared" si="0"/>
        <v>-2.5445730189134252</v>
      </c>
      <c r="AI19" s="5">
        <f t="shared" si="0"/>
        <v>-1.637180773745138</v>
      </c>
      <c r="AJ19" s="5">
        <f t="shared" si="12"/>
        <v>-0.43639537035748488</v>
      </c>
      <c r="AK19">
        <f t="shared" si="2"/>
        <v>-0.13976194237515555</v>
      </c>
      <c r="AL19">
        <f t="shared" si="2"/>
        <v>0.44150396474452674</v>
      </c>
      <c r="AM19">
        <f t="shared" si="3"/>
        <v>1.864921169452032</v>
      </c>
      <c r="AN19">
        <f t="shared" si="4"/>
        <v>0.85985549348185553</v>
      </c>
      <c r="AO19">
        <f t="shared" si="13"/>
        <v>-0.57340228457950626</v>
      </c>
    </row>
    <row r="20" spans="1:41" x14ac:dyDescent="0.2">
      <c r="A20" t="s">
        <v>44</v>
      </c>
      <c r="B20">
        <v>0</v>
      </c>
      <c r="C20">
        <v>248</v>
      </c>
      <c r="D20">
        <v>74066755162.420486</v>
      </c>
      <c r="E20">
        <v>567083764.03781915</v>
      </c>
      <c r="F20">
        <v>5.0491129032258071</v>
      </c>
      <c r="G20">
        <v>205.49668113038638</v>
      </c>
      <c r="H20">
        <v>5.0000000000000169</v>
      </c>
      <c r="I20">
        <v>3962.8024193548385</v>
      </c>
      <c r="J20">
        <v>7.6509567518719526E-2</v>
      </c>
      <c r="K20">
        <v>5.786290322580636E-2</v>
      </c>
      <c r="L20">
        <v>5.0491129032258068E-4</v>
      </c>
      <c r="M20">
        <v>2.5761503127485276E-4</v>
      </c>
      <c r="N20">
        <v>5.0000000000000169E-2</v>
      </c>
      <c r="P20" s="1">
        <v>39283</v>
      </c>
      <c r="Q20" s="18">
        <v>1</v>
      </c>
      <c r="R20" t="s">
        <v>45</v>
      </c>
      <c r="S20">
        <v>0</v>
      </c>
      <c r="U20">
        <f>D20/(D20+D21)</f>
        <v>0.51460850627588006</v>
      </c>
      <c r="V20">
        <v>0.5</v>
      </c>
      <c r="W20">
        <f t="shared" si="5"/>
        <v>1.4608506275880062E-2</v>
      </c>
      <c r="X20">
        <f>AVERAGE(E20:E21)</f>
        <v>628222320.60421777</v>
      </c>
      <c r="Y20">
        <f>AVERAGE(F20:F21)</f>
        <v>4.9915042427775642</v>
      </c>
      <c r="Z20">
        <f>AVERAGE(G20:G21)</f>
        <v>232.81778824729463</v>
      </c>
      <c r="AA20">
        <f>AVERAGE(H20:H21)</f>
        <v>6.4999999999999938</v>
      </c>
      <c r="AB20">
        <f t="shared" si="7"/>
        <v>-1.4999999999999769</v>
      </c>
      <c r="AC20">
        <f t="shared" si="8"/>
        <v>5.7608660448242865E-2</v>
      </c>
      <c r="AD20" s="4">
        <f t="shared" si="9"/>
        <v>-0.1023870927155599</v>
      </c>
      <c r="AE20" s="4">
        <f t="shared" si="10"/>
        <v>-0.12482623934638237</v>
      </c>
      <c r="AF20" s="5">
        <f t="shared" si="11"/>
        <v>-0.23076923076922742</v>
      </c>
      <c r="AG20" s="5">
        <f t="shared" si="1"/>
        <v>1.1541342578562258E-2</v>
      </c>
      <c r="AH20" s="5">
        <f t="shared" si="0"/>
        <v>-0.1023870927155599</v>
      </c>
      <c r="AI20" s="5">
        <f t="shared" si="0"/>
        <v>-0.12482623934638237</v>
      </c>
      <c r="AJ20" s="5">
        <f t="shared" si="12"/>
        <v>2.9217012551760124E-2</v>
      </c>
      <c r="AK20">
        <f t="shared" si="2"/>
        <v>-0.26236426446748667</v>
      </c>
      <c r="AL20">
        <f t="shared" si="2"/>
        <v>1.1475249334706152E-2</v>
      </c>
      <c r="AM20">
        <f t="shared" si="3"/>
        <v>2.1857830280979749</v>
      </c>
      <c r="AN20">
        <f t="shared" si="4"/>
        <v>1.3545905032589602</v>
      </c>
      <c r="AO20">
        <f t="shared" si="13"/>
        <v>2.8798331168120105E-2</v>
      </c>
    </row>
    <row r="21" spans="1:41" x14ac:dyDescent="0.2">
      <c r="A21" t="s">
        <v>46</v>
      </c>
      <c r="B21">
        <v>0</v>
      </c>
      <c r="C21">
        <v>249</v>
      </c>
      <c r="D21">
        <v>69861598642.740921</v>
      </c>
      <c r="E21">
        <v>689360877.17061639</v>
      </c>
      <c r="F21">
        <v>4.9338955823293213</v>
      </c>
      <c r="G21">
        <v>260.13889536420288</v>
      </c>
      <c r="H21">
        <v>7.9999999999999707</v>
      </c>
      <c r="I21">
        <v>2540.4337349397592</v>
      </c>
      <c r="J21">
        <v>0.40906568459485615</v>
      </c>
      <c r="K21">
        <v>0.31021606425702802</v>
      </c>
      <c r="L21">
        <v>4.933895582329321E-4</v>
      </c>
      <c r="M21">
        <v>2.1957516266017944E-4</v>
      </c>
      <c r="N21">
        <v>7.999999999999971E-2</v>
      </c>
      <c r="P21" s="1">
        <v>41200</v>
      </c>
      <c r="Q21" s="18">
        <v>2</v>
      </c>
      <c r="R21" t="s">
        <v>45</v>
      </c>
      <c r="S21">
        <v>0</v>
      </c>
      <c r="U21">
        <f>D21/(D20+D21)</f>
        <v>0.48539149372411994</v>
      </c>
      <c r="V21">
        <v>0.5</v>
      </c>
      <c r="W21">
        <f t="shared" si="5"/>
        <v>-1.4608506275880062E-2</v>
      </c>
      <c r="X21">
        <f>X20</f>
        <v>628222320.60421777</v>
      </c>
      <c r="Y21">
        <f t="shared" ref="Y21:AA21" si="22">Y20</f>
        <v>4.9915042427775642</v>
      </c>
      <c r="Z21">
        <f t="shared" si="22"/>
        <v>232.81778824729463</v>
      </c>
      <c r="AA21">
        <f t="shared" si="22"/>
        <v>6.4999999999999938</v>
      </c>
      <c r="AB21">
        <f t="shared" si="7"/>
        <v>1.4999999999999769</v>
      </c>
      <c r="AC21">
        <f t="shared" si="8"/>
        <v>-5.7608660448242865E-2</v>
      </c>
      <c r="AD21" s="4">
        <f t="shared" si="9"/>
        <v>9.2870785851584259E-2</v>
      </c>
      <c r="AE21" s="4">
        <f t="shared" si="10"/>
        <v>0.11095957837867765</v>
      </c>
      <c r="AF21" s="5">
        <f t="shared" si="11"/>
        <v>0.23076923076922742</v>
      </c>
      <c r="AG21" s="5">
        <f t="shared" si="1"/>
        <v>-1.1541342578562258E-2</v>
      </c>
      <c r="AH21" s="5">
        <f t="shared" si="0"/>
        <v>9.2870785851584259E-2</v>
      </c>
      <c r="AI21" s="5">
        <f t="shared" si="0"/>
        <v>0.11095957837867765</v>
      </c>
      <c r="AJ21" s="5">
        <f t="shared" si="12"/>
        <v>-2.9217012551760124E-2</v>
      </c>
      <c r="AK21">
        <f t="shared" si="2"/>
        <v>0.20763936477824185</v>
      </c>
      <c r="AL21">
        <f t="shared" si="2"/>
        <v>-1.1608460795474559E-2</v>
      </c>
      <c r="AM21">
        <f t="shared" si="3"/>
        <v>2.2074906763548494</v>
      </c>
      <c r="AN21">
        <f t="shared" si="4"/>
        <v>1.4136564753153893</v>
      </c>
      <c r="AO21">
        <f t="shared" si="13"/>
        <v>-2.9652329543399077E-2</v>
      </c>
    </row>
    <row r="22" spans="1:41" x14ac:dyDescent="0.2">
      <c r="A22" t="s">
        <v>47</v>
      </c>
      <c r="B22">
        <v>0</v>
      </c>
      <c r="C22">
        <v>249</v>
      </c>
      <c r="D22">
        <v>9291449102.0777302</v>
      </c>
      <c r="E22">
        <v>96518046.609476328</v>
      </c>
      <c r="F22">
        <v>8.7573493975903656</v>
      </c>
      <c r="G22">
        <v>267.25018708214378</v>
      </c>
      <c r="H22">
        <v>40.000000000000135</v>
      </c>
      <c r="I22">
        <v>2370.1887550200804</v>
      </c>
      <c r="J22">
        <v>0.41243128352647945</v>
      </c>
      <c r="K22">
        <v>0.30561084337349403</v>
      </c>
      <c r="L22">
        <v>8.7573493975903651E-4</v>
      </c>
      <c r="M22">
        <v>9.0135051445664946E-4</v>
      </c>
      <c r="N22">
        <v>0.40000000000000135</v>
      </c>
      <c r="P22" s="1">
        <v>39426</v>
      </c>
      <c r="Q22" s="18">
        <v>1</v>
      </c>
      <c r="R22" t="s">
        <v>48</v>
      </c>
      <c r="S22">
        <v>0</v>
      </c>
      <c r="U22">
        <f>D22/(D22+D23)</f>
        <v>0.79258731321598086</v>
      </c>
      <c r="V22">
        <v>0.5</v>
      </c>
      <c r="W22">
        <f t="shared" si="5"/>
        <v>0.29258731321598086</v>
      </c>
      <c r="X22">
        <f>AVERAGE(E22:E23)</f>
        <v>55761811.329638548</v>
      </c>
      <c r="Y22">
        <f>AVERAGE(F22:F23)</f>
        <v>20.974985182666149</v>
      </c>
      <c r="Z22">
        <f>AVERAGE(G22:G23)</f>
        <v>219.27526443447485</v>
      </c>
      <c r="AA22">
        <f>AVERAGE(H22:H23)</f>
        <v>26.000000000000082</v>
      </c>
      <c r="AB22">
        <f t="shared" si="7"/>
        <v>14.000000000000053</v>
      </c>
      <c r="AC22">
        <f t="shared" si="8"/>
        <v>-12.217635785075784</v>
      </c>
      <c r="AD22" s="4">
        <f t="shared" si="9"/>
        <v>0.54864075204203644</v>
      </c>
      <c r="AE22" s="4">
        <f t="shared" si="10"/>
        <v>0.19785739414588566</v>
      </c>
      <c r="AF22" s="5">
        <f t="shared" si="11"/>
        <v>0.53846153846153877</v>
      </c>
      <c r="AG22" s="5">
        <f t="shared" si="1"/>
        <v>-0.58248602698287055</v>
      </c>
      <c r="AH22" s="5">
        <f t="shared" si="0"/>
        <v>0.54864075204203644</v>
      </c>
      <c r="AI22" s="5">
        <f t="shared" si="0"/>
        <v>0.19785739414588566</v>
      </c>
      <c r="AJ22" s="5">
        <f t="shared" si="12"/>
        <v>0.58517462643196172</v>
      </c>
      <c r="AK22">
        <f t="shared" si="2"/>
        <v>0.43078291609245445</v>
      </c>
      <c r="AL22">
        <f t="shared" si="2"/>
        <v>-0.87343726694677637</v>
      </c>
      <c r="AM22">
        <f t="shared" si="3"/>
        <v>2.2563988147337097</v>
      </c>
      <c r="AN22">
        <f t="shared" si="4"/>
        <v>1.4345742508704931</v>
      </c>
      <c r="AO22">
        <f t="shared" si="13"/>
        <v>0.46069457566551308</v>
      </c>
    </row>
    <row r="23" spans="1:41" x14ac:dyDescent="0.2">
      <c r="A23" t="s">
        <v>49</v>
      </c>
      <c r="B23">
        <v>0</v>
      </c>
      <c r="C23">
        <v>248</v>
      </c>
      <c r="D23">
        <v>2431485326.9090238</v>
      </c>
      <c r="E23">
        <v>15005576.049800765</v>
      </c>
      <c r="F23">
        <v>33.192620967741931</v>
      </c>
      <c r="G23">
        <v>171.30034178680592</v>
      </c>
      <c r="H23">
        <v>12.000000000000027</v>
      </c>
      <c r="I23">
        <v>2107.4471544715448</v>
      </c>
      <c r="J23">
        <v>0.1993619310066588</v>
      </c>
      <c r="K23">
        <v>0.14982357661290319</v>
      </c>
      <c r="L23">
        <v>3.3192620967741927E-3</v>
      </c>
      <c r="M23">
        <v>1.7570793708479608E-3</v>
      </c>
      <c r="N23">
        <v>0.12000000000000027</v>
      </c>
      <c r="P23" s="1">
        <v>40192</v>
      </c>
      <c r="Q23" s="18">
        <v>2</v>
      </c>
      <c r="R23" t="s">
        <v>48</v>
      </c>
      <c r="S23">
        <v>0</v>
      </c>
      <c r="U23">
        <f>D23/(D22+D23)</f>
        <v>0.20741268678401914</v>
      </c>
      <c r="V23">
        <v>0.5</v>
      </c>
      <c r="W23">
        <f t="shared" si="5"/>
        <v>-0.29258731321598086</v>
      </c>
      <c r="X23">
        <f>X22</f>
        <v>55761811.329638548</v>
      </c>
      <c r="Y23">
        <f t="shared" ref="Y23:AA23" si="23">Y22</f>
        <v>20.974985182666149</v>
      </c>
      <c r="Z23">
        <f t="shared" si="23"/>
        <v>219.27526443447485</v>
      </c>
      <c r="AA23">
        <f t="shared" si="23"/>
        <v>26.000000000000082</v>
      </c>
      <c r="AB23">
        <f t="shared" si="7"/>
        <v>-14.000000000000055</v>
      </c>
      <c r="AC23">
        <f t="shared" si="8"/>
        <v>12.217635785075782</v>
      </c>
      <c r="AD23" s="4">
        <f t="shared" si="9"/>
        <v>-1.3126673816369525</v>
      </c>
      <c r="AE23" s="4">
        <f t="shared" si="10"/>
        <v>-0.24690945520486363</v>
      </c>
      <c r="AF23" s="5">
        <f t="shared" si="11"/>
        <v>-0.53846153846153888</v>
      </c>
      <c r="AG23" s="5">
        <f t="shared" si="1"/>
        <v>0.58248602698287044</v>
      </c>
      <c r="AH23" s="5">
        <f t="shared" si="0"/>
        <v>-1.3126673816369525</v>
      </c>
      <c r="AI23" s="5">
        <f t="shared" si="0"/>
        <v>-0.24690945520486363</v>
      </c>
      <c r="AJ23" s="5">
        <f t="shared" si="12"/>
        <v>-0.58517462643196172</v>
      </c>
      <c r="AK23">
        <f t="shared" si="2"/>
        <v>-0.77318988823348267</v>
      </c>
      <c r="AL23">
        <f t="shared" si="2"/>
        <v>0.45899704528654567</v>
      </c>
      <c r="AM23">
        <f t="shared" si="3"/>
        <v>2.0395738596745292</v>
      </c>
      <c r="AN23">
        <f t="shared" si="4"/>
        <v>1.3225796458397778</v>
      </c>
      <c r="AO23">
        <f t="shared" si="13"/>
        <v>-0.87989763388999609</v>
      </c>
    </row>
    <row r="24" spans="1:41" s="10" customFormat="1" x14ac:dyDescent="0.2">
      <c r="A24" s="10" t="s">
        <v>50</v>
      </c>
      <c r="B24" s="10">
        <v>0</v>
      </c>
      <c r="C24" s="10">
        <v>248</v>
      </c>
      <c r="D24" s="10">
        <v>24345709850.055691</v>
      </c>
      <c r="E24" s="10">
        <v>2342335872.982985</v>
      </c>
      <c r="F24" s="10">
        <v>2.4821774193548394</v>
      </c>
      <c r="G24" s="10">
        <v>2439.5555918276937</v>
      </c>
      <c r="H24" s="10">
        <v>68.999999999999829</v>
      </c>
      <c r="I24" s="10">
        <v>1297.6209677419354</v>
      </c>
      <c r="J24" s="10">
        <v>0.34652335362693076</v>
      </c>
      <c r="K24" s="10">
        <v>0.25254516129032273</v>
      </c>
      <c r="L24" s="10">
        <v>2.4821774193548393E-4</v>
      </c>
      <c r="M24" s="10">
        <v>2.3750219633778704E-4</v>
      </c>
      <c r="N24" s="10">
        <v>0.68999999999999828</v>
      </c>
      <c r="P24" s="11">
        <v>37718</v>
      </c>
      <c r="Q24" s="18">
        <v>1</v>
      </c>
      <c r="R24" s="10" t="s">
        <v>51</v>
      </c>
      <c r="S24" s="10">
        <v>0</v>
      </c>
      <c r="U24">
        <f>D24/(D24+D25)</f>
        <v>0.28742579929845463</v>
      </c>
      <c r="V24">
        <v>0.5</v>
      </c>
      <c r="W24">
        <f t="shared" si="5"/>
        <v>-0.21257420070154537</v>
      </c>
      <c r="X24" s="10">
        <f>AVERAGE(E24:E25)</f>
        <v>1482314189.8721557</v>
      </c>
      <c r="Y24" s="10">
        <f>AVERAGE(F24:F25)</f>
        <v>2.7474943321673804</v>
      </c>
      <c r="Z24" s="10">
        <f>AVERAGE(G24:G25)</f>
        <v>1354.2723394850993</v>
      </c>
      <c r="AA24" s="10">
        <f>AVERAGE(H24:H25)</f>
        <v>40.499999999999929</v>
      </c>
      <c r="AB24" s="10">
        <f t="shared" si="7"/>
        <v>28.499999999999901</v>
      </c>
      <c r="AC24" s="10">
        <f t="shared" si="8"/>
        <v>-0.26531691281254099</v>
      </c>
      <c r="AD24" s="6">
        <f t="shared" si="9"/>
        <v>0.45754415941402726</v>
      </c>
      <c r="AE24" s="6">
        <f t="shared" si="10"/>
        <v>0.58855159696453896</v>
      </c>
      <c r="AF24" s="7">
        <f t="shared" si="11"/>
        <v>0.7037037037037025</v>
      </c>
      <c r="AG24" s="7">
        <f t="shared" si="1"/>
        <v>-9.6566864472198519E-2</v>
      </c>
      <c r="AH24" s="7">
        <f t="shared" si="0"/>
        <v>0.45754415941402726</v>
      </c>
      <c r="AI24" s="7">
        <f t="shared" si="0"/>
        <v>0.58855159696453896</v>
      </c>
      <c r="AJ24" s="5">
        <f t="shared" si="12"/>
        <v>-0.42514840140309074</v>
      </c>
      <c r="AK24" s="10">
        <f t="shared" si="2"/>
        <v>0.53280453048476517</v>
      </c>
      <c r="AL24" s="10">
        <f t="shared" si="2"/>
        <v>-0.10155317774510408</v>
      </c>
      <c r="AM24" s="10">
        <f t="shared" si="3"/>
        <v>2.2468127467622594</v>
      </c>
      <c r="AN24" s="10">
        <f t="shared" si="4"/>
        <v>1.5235644180572383</v>
      </c>
      <c r="AO24">
        <f t="shared" si="13"/>
        <v>-0.55364336089226607</v>
      </c>
    </row>
    <row r="25" spans="1:41" x14ac:dyDescent="0.2">
      <c r="A25" t="s">
        <v>52</v>
      </c>
      <c r="B25">
        <v>0</v>
      </c>
      <c r="C25">
        <v>249</v>
      </c>
      <c r="D25">
        <v>60356880903.726334</v>
      </c>
      <c r="E25">
        <v>622292506.76132631</v>
      </c>
      <c r="F25">
        <v>3.0128112449799214</v>
      </c>
      <c r="G25">
        <v>268.9890871425049</v>
      </c>
      <c r="H25">
        <v>12.000000000000028</v>
      </c>
      <c r="I25">
        <v>5085.4297188755017</v>
      </c>
      <c r="J25">
        <v>0.19591688864775461</v>
      </c>
      <c r="K25">
        <v>0.14349397590361451</v>
      </c>
      <c r="L25">
        <v>3.0128112449799213E-4</v>
      </c>
      <c r="M25">
        <v>2.4446053598979779E-4</v>
      </c>
      <c r="N25">
        <v>0.12000000000000029</v>
      </c>
      <c r="P25" s="1">
        <v>38415</v>
      </c>
      <c r="Q25" s="18">
        <v>2</v>
      </c>
      <c r="R25" t="s">
        <v>51</v>
      </c>
      <c r="S25">
        <v>0</v>
      </c>
      <c r="U25">
        <f>D25/(D24+D25)</f>
        <v>0.71257420070154531</v>
      </c>
      <c r="V25">
        <v>0.5</v>
      </c>
      <c r="W25">
        <f t="shared" si="5"/>
        <v>0.21257420070154531</v>
      </c>
      <c r="X25">
        <f>X24</f>
        <v>1482314189.8721557</v>
      </c>
      <c r="Y25">
        <f t="shared" ref="Y25:AA25" si="24">Y24</f>
        <v>2.7474943321673804</v>
      </c>
      <c r="Z25">
        <f t="shared" si="24"/>
        <v>1354.2723394850993</v>
      </c>
      <c r="AA25">
        <f t="shared" si="24"/>
        <v>40.499999999999929</v>
      </c>
      <c r="AB25">
        <f t="shared" si="7"/>
        <v>-28.499999999999901</v>
      </c>
      <c r="AC25">
        <f t="shared" si="8"/>
        <v>0.26531691281254099</v>
      </c>
      <c r="AD25" s="4">
        <f t="shared" si="9"/>
        <v>-0.8679495370458703</v>
      </c>
      <c r="AE25" s="4">
        <f t="shared" si="10"/>
        <v>-1.6163487597019106</v>
      </c>
      <c r="AF25" s="5">
        <f t="shared" si="11"/>
        <v>-0.7037037037037025</v>
      </c>
      <c r="AG25" s="5">
        <f t="shared" si="1"/>
        <v>9.6566864472198519E-2</v>
      </c>
      <c r="AH25" s="5">
        <f t="shared" si="0"/>
        <v>-0.8679495370458703</v>
      </c>
      <c r="AI25" s="5">
        <f t="shared" si="0"/>
        <v>-1.6163487597019106</v>
      </c>
      <c r="AJ25" s="5">
        <f t="shared" si="12"/>
        <v>0.42514840140309063</v>
      </c>
      <c r="AK25">
        <f t="shared" si="2"/>
        <v>-1.2163953243244892</v>
      </c>
      <c r="AL25">
        <f t="shared" si="2"/>
        <v>9.2184266927412328E-2</v>
      </c>
      <c r="AM25">
        <f t="shared" si="3"/>
        <v>2.0958131012257111</v>
      </c>
      <c r="AN25">
        <f t="shared" si="4"/>
        <v>0.86863344668013986</v>
      </c>
      <c r="AO25">
        <f t="shared" si="13"/>
        <v>0.35427594963378362</v>
      </c>
    </row>
    <row r="26" spans="1:41" x14ac:dyDescent="0.2">
      <c r="A26" t="s">
        <v>53</v>
      </c>
      <c r="B26">
        <v>0</v>
      </c>
      <c r="C26">
        <v>247</v>
      </c>
      <c r="D26">
        <v>9981144808.4863701</v>
      </c>
      <c r="E26">
        <v>1119046334.8034863</v>
      </c>
      <c r="F26">
        <v>2.8837246963562762</v>
      </c>
      <c r="G26">
        <v>2927.9279149047425</v>
      </c>
      <c r="H26">
        <v>12.999999999999968</v>
      </c>
      <c r="I26">
        <v>28.216326530612246</v>
      </c>
      <c r="J26">
        <v>2.5923112514080859E-2</v>
      </c>
      <c r="K26">
        <v>1.9584226720647767E-2</v>
      </c>
      <c r="L26">
        <v>2.883724696356276E-4</v>
      </c>
      <c r="M26">
        <v>3.0956440777905436E-4</v>
      </c>
      <c r="N26">
        <v>0.12999999999999967</v>
      </c>
      <c r="P26" s="1">
        <v>36145</v>
      </c>
      <c r="Q26" s="18">
        <v>1</v>
      </c>
      <c r="R26" t="s">
        <v>54</v>
      </c>
      <c r="S26">
        <v>0</v>
      </c>
      <c r="U26">
        <f>D26/(D26+D27)</f>
        <v>0.7806614330956938</v>
      </c>
      <c r="V26">
        <v>0.5</v>
      </c>
      <c r="W26">
        <f t="shared" si="5"/>
        <v>0.2806614330956938</v>
      </c>
      <c r="X26">
        <f>AVERAGE(E26:E27)</f>
        <v>588522678.53690434</v>
      </c>
      <c r="Y26">
        <f>AVERAGE(F26:F27)</f>
        <v>3.9786494967725146</v>
      </c>
      <c r="Z26">
        <f>AVERAGE(G26:G27)</f>
        <v>1738.8087672785487</v>
      </c>
      <c r="AA26">
        <f>AVERAGE(H26:H27)</f>
        <v>11.5</v>
      </c>
      <c r="AB26">
        <f t="shared" si="7"/>
        <v>1.499999999999968</v>
      </c>
      <c r="AC26">
        <f t="shared" si="8"/>
        <v>-1.0949248004162384</v>
      </c>
      <c r="AD26" s="4">
        <f t="shared" si="9"/>
        <v>0.64261665265646073</v>
      </c>
      <c r="AE26" s="4">
        <f t="shared" si="10"/>
        <v>0.52109471430652388</v>
      </c>
      <c r="AF26" s="5">
        <f t="shared" si="11"/>
        <v>0.13043478260869287</v>
      </c>
      <c r="AG26" s="5">
        <f t="shared" si="1"/>
        <v>-0.27520011534176175</v>
      </c>
      <c r="AH26" s="5">
        <f t="shared" si="0"/>
        <v>0.64261665265646073</v>
      </c>
      <c r="AI26" s="5">
        <f t="shared" si="0"/>
        <v>0.52109471430652388</v>
      </c>
      <c r="AJ26" s="5">
        <f t="shared" si="12"/>
        <v>0.5613228661913876</v>
      </c>
      <c r="AK26">
        <f t="shared" si="2"/>
        <v>0.12260232209232992</v>
      </c>
      <c r="AL26">
        <f t="shared" si="2"/>
        <v>-0.32185968338936499</v>
      </c>
      <c r="AM26">
        <f t="shared" si="3"/>
        <v>2.2661925087876558</v>
      </c>
      <c r="AN26">
        <f t="shared" si="4"/>
        <v>1.5087541579506925</v>
      </c>
      <c r="AO26">
        <f t="shared" si="13"/>
        <v>0.44553345306840841</v>
      </c>
    </row>
    <row r="27" spans="1:41" x14ac:dyDescent="0.2">
      <c r="A27" t="s">
        <v>55</v>
      </c>
      <c r="B27">
        <v>0</v>
      </c>
      <c r="C27">
        <v>249</v>
      </c>
      <c r="D27">
        <v>2804352700.8582187</v>
      </c>
      <c r="E27">
        <v>57999022.270322241</v>
      </c>
      <c r="F27">
        <v>5.0735742971887525</v>
      </c>
      <c r="G27">
        <v>549.68961965235485</v>
      </c>
      <c r="H27">
        <v>10.000000000000034</v>
      </c>
      <c r="I27">
        <v>127.1566265060241</v>
      </c>
      <c r="J27">
        <v>3.4736996036489415E-2</v>
      </c>
      <c r="K27">
        <v>2.9518072289156538E-2</v>
      </c>
      <c r="L27">
        <v>5.0735742971887523E-4</v>
      </c>
      <c r="M27">
        <v>8.0117615106770903E-4</v>
      </c>
      <c r="N27">
        <v>0.10000000000000034</v>
      </c>
      <c r="P27" s="1">
        <v>38253</v>
      </c>
      <c r="Q27" s="18">
        <v>2</v>
      </c>
      <c r="R27" t="s">
        <v>54</v>
      </c>
      <c r="S27">
        <v>0</v>
      </c>
      <c r="U27">
        <f>D27/(D26+D27)</f>
        <v>0.21933856690430623</v>
      </c>
      <c r="V27">
        <v>0.5</v>
      </c>
      <c r="W27">
        <f t="shared" si="5"/>
        <v>-0.2806614330956938</v>
      </c>
      <c r="X27">
        <f>X26</f>
        <v>588522678.53690434</v>
      </c>
      <c r="Y27">
        <f t="shared" ref="Y27:AA27" si="25">Y26</f>
        <v>3.9786494967725146</v>
      </c>
      <c r="Z27">
        <f t="shared" si="25"/>
        <v>1738.8087672785487</v>
      </c>
      <c r="AA27">
        <f t="shared" si="25"/>
        <v>11.5</v>
      </c>
      <c r="AB27">
        <f t="shared" si="7"/>
        <v>-1.4999999999999662</v>
      </c>
      <c r="AC27">
        <f t="shared" si="8"/>
        <v>1.094924800416238</v>
      </c>
      <c r="AD27" s="4">
        <f t="shared" si="9"/>
        <v>-2.3171893091331981</v>
      </c>
      <c r="AE27" s="4">
        <f t="shared" si="10"/>
        <v>-1.1516017502163143</v>
      </c>
      <c r="AF27" s="5">
        <f t="shared" si="11"/>
        <v>-0.13043478260869271</v>
      </c>
      <c r="AG27" s="5">
        <f t="shared" si="1"/>
        <v>0.27520011534176164</v>
      </c>
      <c r="AH27" s="5">
        <f t="shared" si="0"/>
        <v>-2.3171893091331981</v>
      </c>
      <c r="AI27" s="5">
        <f t="shared" si="0"/>
        <v>-1.1516017502163143</v>
      </c>
      <c r="AJ27" s="5">
        <f t="shared" si="12"/>
        <v>-0.5613228661913876</v>
      </c>
      <c r="AK27">
        <f t="shared" si="2"/>
        <v>-0.13976194237515527</v>
      </c>
      <c r="AL27">
        <f t="shared" si="2"/>
        <v>0.24310311950374797</v>
      </c>
      <c r="AM27">
        <f t="shared" si="3"/>
        <v>1.899538661158811</v>
      </c>
      <c r="AN27">
        <f t="shared" si="4"/>
        <v>1.0467568186696987</v>
      </c>
      <c r="AO27">
        <f t="shared" si="13"/>
        <v>-0.823991594783826</v>
      </c>
    </row>
    <row r="28" spans="1:41" x14ac:dyDescent="0.2">
      <c r="A28" t="s">
        <v>56</v>
      </c>
      <c r="B28">
        <v>0</v>
      </c>
      <c r="C28">
        <v>249</v>
      </c>
      <c r="D28">
        <v>1449533944.0301621</v>
      </c>
      <c r="E28">
        <v>13209099.259084839</v>
      </c>
      <c r="F28">
        <v>11.724457831325305</v>
      </c>
      <c r="G28">
        <v>235.13421431212632</v>
      </c>
      <c r="H28">
        <v>59.999999999999723</v>
      </c>
      <c r="I28">
        <v>378.92369477911649</v>
      </c>
      <c r="J28">
        <v>0.2781421384354914</v>
      </c>
      <c r="K28">
        <v>0.20220843373493971</v>
      </c>
      <c r="L28">
        <v>1.1724457831325304E-3</v>
      </c>
      <c r="M28">
        <v>7.8404815264594967E-4</v>
      </c>
      <c r="N28">
        <v>0.5999999999999972</v>
      </c>
      <c r="P28" s="1">
        <v>36732</v>
      </c>
      <c r="Q28" s="18">
        <v>1</v>
      </c>
      <c r="R28" t="s">
        <v>57</v>
      </c>
      <c r="S28">
        <v>0</v>
      </c>
      <c r="U28">
        <f>D28/(D28+D29)</f>
        <v>0.45010980276080192</v>
      </c>
      <c r="V28">
        <v>0.5</v>
      </c>
      <c r="W28">
        <f t="shared" si="5"/>
        <v>-4.9890197239198075E-2</v>
      </c>
      <c r="X28">
        <f>AVERAGE(E28:E29)</f>
        <v>61575098.49438367</v>
      </c>
      <c r="Y28">
        <f>AVERAGE(F28:F29)</f>
        <v>8.6944466575981316</v>
      </c>
      <c r="Z28">
        <f>AVERAGE(G28:G29)</f>
        <v>924.06278571480243</v>
      </c>
      <c r="AA28">
        <f>AVERAGE(H28:H29)</f>
        <v>44.499999999999865</v>
      </c>
      <c r="AB28">
        <f t="shared" si="7"/>
        <v>15.499999999999858</v>
      </c>
      <c r="AC28">
        <f t="shared" si="8"/>
        <v>3.0300111737271731</v>
      </c>
      <c r="AD28" s="4">
        <f t="shared" si="9"/>
        <v>-1.5393516136716983</v>
      </c>
      <c r="AE28" s="4">
        <f t="shared" si="10"/>
        <v>-1.3686235433940368</v>
      </c>
      <c r="AF28" s="5">
        <f t="shared" si="11"/>
        <v>0.34831460674157089</v>
      </c>
      <c r="AG28" s="5">
        <f t="shared" si="1"/>
        <v>0.34849959900314381</v>
      </c>
      <c r="AH28" s="5">
        <f t="shared" si="0"/>
        <v>-1.5393516136716983</v>
      </c>
      <c r="AI28" s="5">
        <f t="shared" si="0"/>
        <v>-1.3686235433940368</v>
      </c>
      <c r="AJ28" s="5">
        <f t="shared" si="12"/>
        <v>-9.9780394478396151E-2</v>
      </c>
      <c r="AK28">
        <f t="shared" si="2"/>
        <v>0.29885537304990467</v>
      </c>
      <c r="AL28">
        <f t="shared" si="2"/>
        <v>0.29899256623248949</v>
      </c>
      <c r="AM28">
        <f t="shared" si="3"/>
        <v>2.0096423254961877</v>
      </c>
      <c r="AN28">
        <f t="shared" si="4"/>
        <v>0.96750707681143855</v>
      </c>
      <c r="AO28">
        <f t="shared" si="13"/>
        <v>-0.10511653928736615</v>
      </c>
    </row>
    <row r="29" spans="1:41" x14ac:dyDescent="0.2">
      <c r="A29" t="s">
        <v>58</v>
      </c>
      <c r="B29">
        <v>0</v>
      </c>
      <c r="C29">
        <v>248</v>
      </c>
      <c r="D29">
        <v>1770866800.7198379</v>
      </c>
      <c r="E29">
        <v>109941097.72968251</v>
      </c>
      <c r="F29">
        <v>5.6644354838709603</v>
      </c>
      <c r="G29">
        <v>1612.9913571174786</v>
      </c>
      <c r="H29">
        <v>29.000000000000011</v>
      </c>
      <c r="I29">
        <v>52.426829268292686</v>
      </c>
      <c r="J29">
        <v>0.2455060602894793</v>
      </c>
      <c r="K29">
        <v>0.1791159677419355</v>
      </c>
      <c r="L29">
        <v>5.6644354838709607E-4</v>
      </c>
      <c r="M29">
        <v>3.5220350188271718E-4</v>
      </c>
      <c r="N29">
        <v>0.29000000000000009</v>
      </c>
      <c r="P29" s="1">
        <v>37544</v>
      </c>
      <c r="Q29" s="18">
        <v>2</v>
      </c>
      <c r="R29" t="s">
        <v>57</v>
      </c>
      <c r="S29">
        <v>0</v>
      </c>
      <c r="U29">
        <f>D29/(D28+D29)</f>
        <v>0.54989019723919808</v>
      </c>
      <c r="V29">
        <v>0.5</v>
      </c>
      <c r="W29">
        <f t="shared" si="5"/>
        <v>4.9890197239198075E-2</v>
      </c>
      <c r="X29">
        <f>X28</f>
        <v>61575098.49438367</v>
      </c>
      <c r="Y29">
        <f t="shared" ref="Y29:AA29" si="26">Y28</f>
        <v>8.6944466575981316</v>
      </c>
      <c r="Z29">
        <f t="shared" si="26"/>
        <v>924.06278571480243</v>
      </c>
      <c r="AA29">
        <f t="shared" si="26"/>
        <v>44.499999999999865</v>
      </c>
      <c r="AB29">
        <f t="shared" si="7"/>
        <v>-15.499999999999854</v>
      </c>
      <c r="AC29">
        <f t="shared" si="8"/>
        <v>-3.0300111737271713</v>
      </c>
      <c r="AD29" s="4">
        <f t="shared" si="9"/>
        <v>0.57968720360037196</v>
      </c>
      <c r="AE29" s="4">
        <f t="shared" si="10"/>
        <v>0.55706570060419747</v>
      </c>
      <c r="AF29" s="5">
        <f t="shared" si="11"/>
        <v>-0.34831460674157083</v>
      </c>
      <c r="AG29" s="5">
        <f t="shared" si="1"/>
        <v>-0.34849959900314365</v>
      </c>
      <c r="AH29" s="5">
        <f t="shared" si="0"/>
        <v>0.57968720360037196</v>
      </c>
      <c r="AI29" s="5">
        <f t="shared" si="0"/>
        <v>0.55706570060419747</v>
      </c>
      <c r="AJ29" s="5">
        <f t="shared" si="12"/>
        <v>9.9780394478396151E-2</v>
      </c>
      <c r="AK29">
        <f t="shared" si="2"/>
        <v>-0.42819335918571705</v>
      </c>
      <c r="AL29">
        <f t="shared" si="2"/>
        <v>-0.42847726691956578</v>
      </c>
      <c r="AM29">
        <f t="shared" si="3"/>
        <v>2.2596449404685424</v>
      </c>
      <c r="AN29">
        <f t="shared" si="4"/>
        <v>1.5166789296902561</v>
      </c>
      <c r="AO29">
        <f t="shared" si="13"/>
        <v>9.5110518490054932E-2</v>
      </c>
    </row>
    <row r="30" spans="1:41" x14ac:dyDescent="0.2">
      <c r="A30" t="s">
        <v>59</v>
      </c>
      <c r="B30">
        <v>0</v>
      </c>
      <c r="C30">
        <v>247</v>
      </c>
      <c r="D30">
        <v>4446786553.6008148</v>
      </c>
      <c r="E30">
        <v>200055334.45176089</v>
      </c>
      <c r="F30">
        <v>9.7637246963562774</v>
      </c>
      <c r="G30">
        <v>1167.9387178316169</v>
      </c>
      <c r="H30">
        <v>48.999999999999794</v>
      </c>
      <c r="I30">
        <v>253.38056680161944</v>
      </c>
      <c r="J30">
        <v>0.25259104092602119</v>
      </c>
      <c r="K30">
        <v>0.18695101214574902</v>
      </c>
      <c r="L30">
        <v>9.7637246963562768E-4</v>
      </c>
      <c r="M30">
        <v>3.3757589510602398E-4</v>
      </c>
      <c r="N30">
        <v>0.48999999999999794</v>
      </c>
      <c r="P30" s="1">
        <v>36732</v>
      </c>
      <c r="Q30" s="18">
        <v>1</v>
      </c>
      <c r="R30" t="s">
        <v>60</v>
      </c>
      <c r="S30">
        <v>0</v>
      </c>
      <c r="U30">
        <f>D30/(D30+D31)</f>
        <v>0.26376600741065837</v>
      </c>
      <c r="V30">
        <v>0.5</v>
      </c>
      <c r="W30">
        <f t="shared" si="5"/>
        <v>-0.23623399258934163</v>
      </c>
      <c r="X30">
        <f>AVERAGE(E30:E31)</f>
        <v>225644465.41753703</v>
      </c>
      <c r="Y30">
        <f>AVERAGE(F30:F31)</f>
        <v>6.3548342357283394</v>
      </c>
      <c r="Z30">
        <f>AVERAGE(G30:G31)</f>
        <v>847.10378376547851</v>
      </c>
      <c r="AA30">
        <f>AVERAGE(H30:H31)</f>
        <v>28.999999999999893</v>
      </c>
      <c r="AB30">
        <f t="shared" si="7"/>
        <v>19.999999999999901</v>
      </c>
      <c r="AC30">
        <f t="shared" si="8"/>
        <v>3.408890460627938</v>
      </c>
      <c r="AD30" s="4">
        <f t="shared" si="9"/>
        <v>-0.12036659814441109</v>
      </c>
      <c r="AE30" s="4">
        <f t="shared" si="10"/>
        <v>0.32117247624602907</v>
      </c>
      <c r="AF30" s="5">
        <f t="shared" si="11"/>
        <v>0.68965517241379226</v>
      </c>
      <c r="AG30" s="5">
        <f t="shared" si="1"/>
        <v>0.53642476486048563</v>
      </c>
      <c r="AH30" s="5">
        <f t="shared" si="0"/>
        <v>-0.12036659814441109</v>
      </c>
      <c r="AI30" s="5">
        <f t="shared" si="0"/>
        <v>0.32117247624602907</v>
      </c>
      <c r="AJ30" s="5">
        <f t="shared" si="12"/>
        <v>-0.47246798517868327</v>
      </c>
      <c r="AK30">
        <f t="shared" si="2"/>
        <v>0.5245244681241521</v>
      </c>
      <c r="AL30">
        <f t="shared" si="2"/>
        <v>0.42945813611815886</v>
      </c>
      <c r="AM30">
        <f t="shared" si="3"/>
        <v>2.1837602725770675</v>
      </c>
      <c r="AN30">
        <f t="shared" si="4"/>
        <v>1.4635267719703597</v>
      </c>
      <c r="AO30">
        <f t="shared" si="13"/>
        <v>-0.63954572386918451</v>
      </c>
    </row>
    <row r="31" spans="1:41" x14ac:dyDescent="0.2">
      <c r="A31" t="s">
        <v>61</v>
      </c>
      <c r="B31">
        <v>0</v>
      </c>
      <c r="C31">
        <v>249</v>
      </c>
      <c r="D31">
        <v>12412044488.556921</v>
      </c>
      <c r="E31">
        <v>251233596.38331321</v>
      </c>
      <c r="F31">
        <v>2.9459437751004014</v>
      </c>
      <c r="G31">
        <v>526.26884969933997</v>
      </c>
      <c r="H31">
        <v>8.9999999999999893</v>
      </c>
      <c r="I31">
        <v>1327.136546184739</v>
      </c>
      <c r="J31">
        <v>0.12271705918959262</v>
      </c>
      <c r="K31">
        <v>9.2208835341365508E-2</v>
      </c>
      <c r="L31">
        <v>2.9459437751004012E-4</v>
      </c>
      <c r="M31">
        <v>2.586571081889106E-4</v>
      </c>
      <c r="N31">
        <v>8.9999999999999886E-2</v>
      </c>
      <c r="P31" s="1">
        <v>38415</v>
      </c>
      <c r="Q31" s="18">
        <v>2</v>
      </c>
      <c r="R31" t="s">
        <v>60</v>
      </c>
      <c r="S31">
        <v>0</v>
      </c>
      <c r="U31">
        <f>D31/(D30+D31)</f>
        <v>0.73623399258934163</v>
      </c>
      <c r="V31">
        <v>0.5</v>
      </c>
      <c r="W31">
        <f t="shared" si="5"/>
        <v>0.23623399258934163</v>
      </c>
      <c r="X31">
        <f>X30</f>
        <v>225644465.41753703</v>
      </c>
      <c r="Y31">
        <f t="shared" ref="Y31:AA31" si="27">Y30</f>
        <v>6.3548342357283394</v>
      </c>
      <c r="Z31">
        <f t="shared" si="27"/>
        <v>847.10378376547851</v>
      </c>
      <c r="AA31">
        <f t="shared" si="27"/>
        <v>28.999999999999893</v>
      </c>
      <c r="AB31">
        <f t="shared" si="7"/>
        <v>-19.999999999999904</v>
      </c>
      <c r="AC31">
        <f t="shared" si="8"/>
        <v>-3.408890460627938</v>
      </c>
      <c r="AD31" s="4">
        <f t="shared" si="9"/>
        <v>0.10742257053077253</v>
      </c>
      <c r="AE31" s="4">
        <f t="shared" si="10"/>
        <v>-0.47601101489453423</v>
      </c>
      <c r="AF31" s="5">
        <f t="shared" si="11"/>
        <v>-0.68965517241379237</v>
      </c>
      <c r="AG31" s="5">
        <f t="shared" si="1"/>
        <v>-0.53642476486048563</v>
      </c>
      <c r="AH31" s="5">
        <f t="shared" si="0"/>
        <v>0.10742257053077253</v>
      </c>
      <c r="AI31" s="5">
        <f t="shared" si="0"/>
        <v>-0.47601101489453423</v>
      </c>
      <c r="AJ31" s="5">
        <f t="shared" si="12"/>
        <v>0.47246798517868327</v>
      </c>
      <c r="AK31">
        <f t="shared" si="2"/>
        <v>-1.1700712526502524</v>
      </c>
      <c r="AL31">
        <f t="shared" si="2"/>
        <v>-0.76878658753802709</v>
      </c>
      <c r="AM31">
        <f t="shared" si="3"/>
        <v>2.2090897481384766</v>
      </c>
      <c r="AN31">
        <f t="shared" si="4"/>
        <v>1.2595935823895548</v>
      </c>
      <c r="AO31">
        <f t="shared" si="13"/>
        <v>0.38693989449311106</v>
      </c>
    </row>
    <row r="32" spans="1:41" x14ac:dyDescent="0.2">
      <c r="A32" t="s">
        <v>62</v>
      </c>
      <c r="B32">
        <v>0</v>
      </c>
      <c r="C32">
        <v>249</v>
      </c>
      <c r="D32">
        <v>759528008.15060699</v>
      </c>
      <c r="E32">
        <v>29280519.618509278</v>
      </c>
      <c r="F32">
        <v>10.246947791164663</v>
      </c>
      <c r="G32">
        <v>1001.0776623498245</v>
      </c>
      <c r="H32">
        <v>48.999999999999787</v>
      </c>
      <c r="I32">
        <v>82.53815261044177</v>
      </c>
      <c r="J32">
        <v>0.19657090683033446</v>
      </c>
      <c r="K32">
        <v>0.14721084337349397</v>
      </c>
      <c r="L32">
        <v>1.0246947791164663E-3</v>
      </c>
      <c r="M32">
        <v>6.9688729628931837E-4</v>
      </c>
      <c r="N32">
        <v>0.48999999999999788</v>
      </c>
      <c r="P32" s="1">
        <v>35136</v>
      </c>
      <c r="Q32" s="18">
        <v>1</v>
      </c>
      <c r="R32" t="s">
        <v>63</v>
      </c>
      <c r="S32">
        <v>0</v>
      </c>
      <c r="U32">
        <f>D32/(D32+D33)</f>
        <v>0.99077139160499383</v>
      </c>
      <c r="V32">
        <v>0.5</v>
      </c>
      <c r="W32">
        <f t="shared" si="5"/>
        <v>0.49077139160499383</v>
      </c>
      <c r="X32">
        <f>AVERAGE(E32:E33)</f>
        <v>14672375.006737879</v>
      </c>
      <c r="Y32">
        <f>AVERAGE(F32:F33)</f>
        <v>17.822308641345046</v>
      </c>
      <c r="Z32">
        <f>AVERAGE(G32:G33)</f>
        <v>656.56784269583773</v>
      </c>
      <c r="AA32">
        <f>AVERAGE(H32:H33)</f>
        <v>28.999999999999886</v>
      </c>
      <c r="AB32">
        <f t="shared" si="7"/>
        <v>19.999999999999901</v>
      </c>
      <c r="AC32">
        <f t="shared" si="8"/>
        <v>-7.5753608501803829</v>
      </c>
      <c r="AD32" s="4">
        <f t="shared" si="9"/>
        <v>0.69095596093504597</v>
      </c>
      <c r="AE32" s="4">
        <f t="shared" si="10"/>
        <v>0.42180633268866696</v>
      </c>
      <c r="AF32" s="5">
        <f t="shared" si="11"/>
        <v>0.68965517241379237</v>
      </c>
      <c r="AG32" s="5">
        <f t="shared" si="1"/>
        <v>-0.42504935822998247</v>
      </c>
      <c r="AH32" s="5">
        <f t="shared" si="0"/>
        <v>0.69095596093504597</v>
      </c>
      <c r="AI32" s="5">
        <f t="shared" si="0"/>
        <v>0.42180633268866696</v>
      </c>
      <c r="AJ32" s="5">
        <f t="shared" si="12"/>
        <v>0.98154278320998767</v>
      </c>
      <c r="AK32">
        <f t="shared" si="2"/>
        <v>0.5245244681241521</v>
      </c>
      <c r="AL32">
        <f t="shared" si="2"/>
        <v>-0.55347108226925412</v>
      </c>
      <c r="AM32">
        <f t="shared" si="3"/>
        <v>2.2711930754159133</v>
      </c>
      <c r="AN32">
        <f t="shared" si="4"/>
        <v>1.4865482851597198</v>
      </c>
      <c r="AO32">
        <f t="shared" si="13"/>
        <v>0.68387572474001113</v>
      </c>
    </row>
    <row r="33" spans="1:41" x14ac:dyDescent="0.2">
      <c r="A33" t="s">
        <v>64</v>
      </c>
      <c r="B33">
        <v>0</v>
      </c>
      <c r="C33">
        <v>249</v>
      </c>
      <c r="D33">
        <v>7074675.966275299</v>
      </c>
      <c r="E33">
        <v>64230.394966477848</v>
      </c>
      <c r="F33">
        <v>25.397669491525427</v>
      </c>
      <c r="G33">
        <v>312.0580230418509</v>
      </c>
      <c r="H33">
        <v>8.9999999999999893</v>
      </c>
      <c r="I33">
        <v>86.809716599190281</v>
      </c>
      <c r="J33">
        <v>0.16091497411408509</v>
      </c>
      <c r="K33">
        <v>0.12545895180722885</v>
      </c>
      <c r="L33">
        <v>2.5397669491525427E-3</v>
      </c>
      <c r="M33">
        <v>1.5020264590440218E-3</v>
      </c>
      <c r="N33">
        <v>8.9999999999999886E-2</v>
      </c>
      <c r="P33" s="1">
        <v>43041</v>
      </c>
      <c r="Q33" s="18">
        <v>2</v>
      </c>
      <c r="R33" t="s">
        <v>63</v>
      </c>
      <c r="S33">
        <v>0</v>
      </c>
      <c r="U33">
        <f>D33/(D32+D33)</f>
        <v>9.2286083950061382E-3</v>
      </c>
      <c r="V33">
        <v>0.5</v>
      </c>
      <c r="W33">
        <f t="shared" si="5"/>
        <v>-0.49077139160499383</v>
      </c>
      <c r="X33">
        <f>X32</f>
        <v>14672375.006737879</v>
      </c>
      <c r="Y33">
        <f t="shared" ref="Y33:AA33" si="28">Y32</f>
        <v>17.822308641345046</v>
      </c>
      <c r="Z33">
        <f t="shared" si="28"/>
        <v>656.56784269583773</v>
      </c>
      <c r="AA33">
        <f t="shared" si="28"/>
        <v>28.999999999999886</v>
      </c>
      <c r="AB33">
        <f t="shared" si="7"/>
        <v>-19.999999999999897</v>
      </c>
      <c r="AC33">
        <f t="shared" si="8"/>
        <v>7.5753608501803811</v>
      </c>
      <c r="AD33" s="4">
        <f t="shared" si="9"/>
        <v>-5.431245213013387</v>
      </c>
      <c r="AE33" s="4">
        <f t="shared" si="10"/>
        <v>-0.7438368865751217</v>
      </c>
      <c r="AF33" s="5">
        <f t="shared" si="11"/>
        <v>-0.68965517241379226</v>
      </c>
      <c r="AG33" s="5">
        <f t="shared" si="1"/>
        <v>0.42504935822998241</v>
      </c>
      <c r="AH33" s="5">
        <f t="shared" ref="AH33:AI64" si="29">AD33</f>
        <v>-5.431245213013387</v>
      </c>
      <c r="AI33" s="5">
        <f t="shared" si="29"/>
        <v>-0.7438368865751217</v>
      </c>
      <c r="AJ33" s="5">
        <f t="shared" si="12"/>
        <v>-0.98154278320998767</v>
      </c>
      <c r="AK33">
        <f t="shared" si="2"/>
        <v>-1.1700712526502519</v>
      </c>
      <c r="AL33">
        <f t="shared" si="2"/>
        <v>0.35420645047512811</v>
      </c>
      <c r="AM33">
        <f t="shared" si="3"/>
        <v>1.272216735783557</v>
      </c>
      <c r="AN33">
        <f t="shared" si="4"/>
        <v>1.1805495431462301</v>
      </c>
      <c r="AO33">
        <f t="shared" si="13"/>
        <v>-3.9922998310461484</v>
      </c>
    </row>
    <row r="34" spans="1:41" x14ac:dyDescent="0.2">
      <c r="A34" t="s">
        <v>65</v>
      </c>
      <c r="B34">
        <v>0</v>
      </c>
      <c r="C34">
        <v>248</v>
      </c>
      <c r="D34">
        <v>2336342714.4219518</v>
      </c>
      <c r="E34">
        <v>150156474.74866185</v>
      </c>
      <c r="F34">
        <v>4.7935887096774197</v>
      </c>
      <c r="G34">
        <v>1666.1487082788442</v>
      </c>
      <c r="H34">
        <v>48.999999999999794</v>
      </c>
      <c r="I34">
        <v>66.556451612903231</v>
      </c>
      <c r="J34">
        <v>0.18900349417848222</v>
      </c>
      <c r="K34">
        <v>0.13605564516129029</v>
      </c>
      <c r="L34">
        <v>4.7935887096774193E-4</v>
      </c>
      <c r="M34">
        <v>3.9108180346778784E-4</v>
      </c>
      <c r="N34">
        <v>0.48999999999999794</v>
      </c>
      <c r="P34" s="1">
        <v>35136</v>
      </c>
      <c r="Q34" s="18">
        <v>1</v>
      </c>
      <c r="R34" t="s">
        <v>66</v>
      </c>
      <c r="S34">
        <v>0</v>
      </c>
      <c r="U34">
        <f>D34/(D34+D35)</f>
        <v>0.99259485809079739</v>
      </c>
      <c r="V34">
        <v>0.5</v>
      </c>
      <c r="W34">
        <f t="shared" si="5"/>
        <v>0.49259485809079739</v>
      </c>
      <c r="X34">
        <f>AVERAGE(E34:E35)</f>
        <v>75106543.363217652</v>
      </c>
      <c r="Y34">
        <f>AVERAGE(F34:F35)</f>
        <v>13.615509214276459</v>
      </c>
      <c r="Z34">
        <f>AVERAGE(G34:G35)</f>
        <v>919.33849712840504</v>
      </c>
      <c r="AA34">
        <f>AVERAGE(H34:H35)</f>
        <v>31.499999999999918</v>
      </c>
      <c r="AB34">
        <f t="shared" si="7"/>
        <v>17.499999999999876</v>
      </c>
      <c r="AC34">
        <f t="shared" si="8"/>
        <v>-8.8219205045990385</v>
      </c>
      <c r="AD34" s="4">
        <f t="shared" si="9"/>
        <v>0.6927702317228821</v>
      </c>
      <c r="AE34" s="4">
        <f t="shared" si="10"/>
        <v>0.59461569285456228</v>
      </c>
      <c r="AF34" s="5">
        <f t="shared" si="11"/>
        <v>0.55555555555555303</v>
      </c>
      <c r="AG34" s="5">
        <f t="shared" si="1"/>
        <v>-0.64793173474179488</v>
      </c>
      <c r="AH34" s="5">
        <f t="shared" si="29"/>
        <v>0.6927702317228821</v>
      </c>
      <c r="AI34" s="5">
        <f t="shared" si="29"/>
        <v>0.59461569285456228</v>
      </c>
      <c r="AJ34" s="5">
        <f t="shared" si="12"/>
        <v>0.98518971618159479</v>
      </c>
      <c r="AK34">
        <f t="shared" ref="AK34:AL65" si="30">LN(1+AF34)</f>
        <v>0.44183275227903768</v>
      </c>
      <c r="AL34">
        <f t="shared" si="30"/>
        <v>-1.043930186794449</v>
      </c>
      <c r="AM34">
        <f t="shared" si="3"/>
        <v>2.2713802706718824</v>
      </c>
      <c r="AN34">
        <f t="shared" ref="AN34:AN65" si="31">LN(4+AI34)</f>
        <v>1.5248851163697226</v>
      </c>
      <c r="AO34">
        <f t="shared" si="13"/>
        <v>0.68571448447473038</v>
      </c>
    </row>
    <row r="35" spans="1:41" x14ac:dyDescent="0.2">
      <c r="A35" t="s">
        <v>67</v>
      </c>
      <c r="B35">
        <v>0</v>
      </c>
      <c r="C35">
        <v>249</v>
      </c>
      <c r="D35">
        <v>17430021.128765181</v>
      </c>
      <c r="E35">
        <v>56611.977773459563</v>
      </c>
      <c r="F35">
        <v>22.437429718875499</v>
      </c>
      <c r="G35">
        <v>172.52828597796596</v>
      </c>
      <c r="H35">
        <v>14.000000000000041</v>
      </c>
      <c r="I35">
        <v>47.817813765182187</v>
      </c>
      <c r="J35">
        <v>0.4108422682149967</v>
      </c>
      <c r="K35">
        <v>0.28291950200803212</v>
      </c>
      <c r="L35">
        <v>2.24374297188755E-3</v>
      </c>
      <c r="M35">
        <v>3.852784920691871E-3</v>
      </c>
      <c r="N35">
        <v>0.1400000000000004</v>
      </c>
      <c r="P35" s="1">
        <v>41801</v>
      </c>
      <c r="Q35" s="18">
        <v>2</v>
      </c>
      <c r="R35" t="s">
        <v>66</v>
      </c>
      <c r="S35">
        <v>0</v>
      </c>
      <c r="U35">
        <f>D35/(D34+D35)</f>
        <v>7.4051419092026503E-3</v>
      </c>
      <c r="V35">
        <v>0.5</v>
      </c>
      <c r="W35">
        <f t="shared" si="5"/>
        <v>-0.49259485809079734</v>
      </c>
      <c r="X35">
        <f>X34</f>
        <v>75106543.363217652</v>
      </c>
      <c r="Y35">
        <f t="shared" ref="Y35:AA35" si="32">Y34</f>
        <v>13.615509214276459</v>
      </c>
      <c r="Z35">
        <f t="shared" si="32"/>
        <v>919.33849712840504</v>
      </c>
      <c r="AA35">
        <f t="shared" si="32"/>
        <v>31.499999999999918</v>
      </c>
      <c r="AB35">
        <f t="shared" si="7"/>
        <v>-17.499999999999879</v>
      </c>
      <c r="AC35">
        <f t="shared" si="8"/>
        <v>8.8219205045990403</v>
      </c>
      <c r="AD35" s="4">
        <f t="shared" si="9"/>
        <v>-7.1904423783683882</v>
      </c>
      <c r="AE35" s="4">
        <f t="shared" si="10"/>
        <v>-1.6730931868477361</v>
      </c>
      <c r="AF35" s="5">
        <f t="shared" si="11"/>
        <v>-0.55555555555555314</v>
      </c>
      <c r="AG35" s="5">
        <f t="shared" si="1"/>
        <v>0.647931734741795</v>
      </c>
      <c r="AH35" s="5">
        <f t="shared" si="29"/>
        <v>-7.1904423783683882</v>
      </c>
      <c r="AI35" s="5">
        <f t="shared" si="29"/>
        <v>-1.6730931868477361</v>
      </c>
      <c r="AJ35" s="5">
        <f t="shared" si="12"/>
        <v>-0.98518971618159468</v>
      </c>
      <c r="AK35">
        <f t="shared" si="30"/>
        <v>-0.81093021621632333</v>
      </c>
      <c r="AL35">
        <f t="shared" si="30"/>
        <v>0.49952100753574891</v>
      </c>
      <c r="AM35">
        <f t="shared" si="3"/>
        <v>0.59308240746691077</v>
      </c>
      <c r="AN35">
        <f t="shared" si="31"/>
        <v>0.84453983760177809</v>
      </c>
      <c r="AO35">
        <f t="shared" si="13"/>
        <v>-4.2124334869154065</v>
      </c>
    </row>
    <row r="36" spans="1:41" x14ac:dyDescent="0.2">
      <c r="A36" t="s">
        <v>68</v>
      </c>
      <c r="B36">
        <v>0</v>
      </c>
      <c r="C36">
        <v>249</v>
      </c>
      <c r="D36">
        <v>1417137653.3560727</v>
      </c>
      <c r="E36">
        <v>146305201.2462343</v>
      </c>
      <c r="F36">
        <v>6.2180321285140545</v>
      </c>
      <c r="G36">
        <v>2624.8537235297426</v>
      </c>
      <c r="H36">
        <v>48.999999999999787</v>
      </c>
      <c r="I36">
        <v>46.927710843373497</v>
      </c>
      <c r="J36">
        <v>0.22953492959954985</v>
      </c>
      <c r="K36">
        <v>0.14571807228915662</v>
      </c>
      <c r="L36">
        <v>6.2180321285140543E-4</v>
      </c>
      <c r="M36">
        <v>4.9158630527211034E-4</v>
      </c>
      <c r="N36">
        <v>0.48999999999999788</v>
      </c>
      <c r="P36" s="1">
        <v>35136</v>
      </c>
      <c r="Q36" s="18">
        <v>1</v>
      </c>
      <c r="R36" t="s">
        <v>69</v>
      </c>
      <c r="S36">
        <v>0</v>
      </c>
      <c r="U36">
        <f>D36/(D36+D37)</f>
        <v>0.9885253206022887</v>
      </c>
      <c r="V36">
        <v>0.5</v>
      </c>
      <c r="W36">
        <f t="shared" si="5"/>
        <v>0.4885253206022887</v>
      </c>
      <c r="X36">
        <f>AVERAGE(E36:E37)</f>
        <v>73193840.351656273</v>
      </c>
      <c r="Y36">
        <f>AVERAGE(F36:F37)</f>
        <v>20.953433734939761</v>
      </c>
      <c r="Z36">
        <f>AVERAGE(G36:G37)</f>
        <v>1378.99564285676</v>
      </c>
      <c r="AA36">
        <f>AVERAGE(H36:H37)</f>
        <v>28.999999999999886</v>
      </c>
      <c r="AB36">
        <f t="shared" si="7"/>
        <v>19.999999999999901</v>
      </c>
      <c r="AC36">
        <f t="shared" si="8"/>
        <v>-14.735401606425707</v>
      </c>
      <c r="AD36" s="4">
        <f t="shared" si="9"/>
        <v>0.69258359009124604</v>
      </c>
      <c r="AE36" s="4">
        <f t="shared" si="10"/>
        <v>0.64366973095490021</v>
      </c>
      <c r="AF36" s="5">
        <f t="shared" si="11"/>
        <v>0.68965517241379237</v>
      </c>
      <c r="AG36" s="5">
        <f t="shared" si="1"/>
        <v>-0.70324519564802823</v>
      </c>
      <c r="AH36" s="5">
        <f t="shared" si="29"/>
        <v>0.69258359009124604</v>
      </c>
      <c r="AI36" s="5">
        <f t="shared" si="29"/>
        <v>0.64366973095490021</v>
      </c>
      <c r="AJ36" s="5">
        <f t="shared" si="12"/>
        <v>0.97705064120457741</v>
      </c>
      <c r="AK36">
        <f t="shared" si="30"/>
        <v>0.5245244681241521</v>
      </c>
      <c r="AL36">
        <f t="shared" si="30"/>
        <v>-1.2148490557262899</v>
      </c>
      <c r="AM36">
        <f t="shared" si="3"/>
        <v>2.2713610147291372</v>
      </c>
      <c r="AN36">
        <f t="shared" si="31"/>
        <v>1.535504943941246</v>
      </c>
      <c r="AO36">
        <f t="shared" si="13"/>
        <v>0.68160615903723898</v>
      </c>
    </row>
    <row r="37" spans="1:41" x14ac:dyDescent="0.2">
      <c r="A37" t="s">
        <v>70</v>
      </c>
      <c r="B37">
        <v>0</v>
      </c>
      <c r="C37">
        <v>249</v>
      </c>
      <c r="D37">
        <v>16449958.231497986</v>
      </c>
      <c r="E37">
        <v>82479.457078251973</v>
      </c>
      <c r="F37">
        <v>35.688835341365468</v>
      </c>
      <c r="G37">
        <v>133.13756218377731</v>
      </c>
      <c r="H37">
        <v>8.9999999999999893</v>
      </c>
      <c r="I37">
        <v>94.914979757085021</v>
      </c>
      <c r="J37">
        <v>0.24138922845305857</v>
      </c>
      <c r="K37">
        <v>0.15457591164658638</v>
      </c>
      <c r="L37">
        <v>3.5688835341365467E-3</v>
      </c>
      <c r="M37">
        <v>2.702250513391373E-3</v>
      </c>
      <c r="N37">
        <v>8.9999999999999886E-2</v>
      </c>
      <c r="P37" s="1">
        <v>43041</v>
      </c>
      <c r="Q37" s="18">
        <v>2</v>
      </c>
      <c r="R37" t="s">
        <v>69</v>
      </c>
      <c r="S37">
        <v>0</v>
      </c>
      <c r="U37">
        <f>D37/(D36+D37)</f>
        <v>1.1474679397711258E-2</v>
      </c>
      <c r="V37">
        <v>0.5</v>
      </c>
      <c r="W37">
        <f t="shared" si="5"/>
        <v>-0.48852532060228876</v>
      </c>
      <c r="X37">
        <f>X36</f>
        <v>73193840.351656273</v>
      </c>
      <c r="Y37">
        <f t="shared" ref="Y37:AA37" si="33">Y36</f>
        <v>20.953433734939761</v>
      </c>
      <c r="Z37">
        <f t="shared" si="33"/>
        <v>1378.99564285676</v>
      </c>
      <c r="AA37">
        <f t="shared" si="33"/>
        <v>28.999999999999886</v>
      </c>
      <c r="AB37">
        <f t="shared" si="7"/>
        <v>-19.999999999999897</v>
      </c>
      <c r="AC37">
        <f t="shared" si="8"/>
        <v>14.735401606425707</v>
      </c>
      <c r="AD37" s="4">
        <f t="shared" si="9"/>
        <v>-6.7883172909857077</v>
      </c>
      <c r="AE37" s="4">
        <f t="shared" si="10"/>
        <v>-2.3377278223150366</v>
      </c>
      <c r="AF37" s="5">
        <f t="shared" si="11"/>
        <v>-0.68965517241379226</v>
      </c>
      <c r="AG37" s="5">
        <f t="shared" si="1"/>
        <v>0.70324519564802823</v>
      </c>
      <c r="AH37" s="5">
        <f t="shared" si="29"/>
        <v>-6.7883172909857077</v>
      </c>
      <c r="AI37" s="5">
        <f t="shared" si="29"/>
        <v>-2.3377278223150366</v>
      </c>
      <c r="AJ37" s="5">
        <f t="shared" si="12"/>
        <v>-0.97705064120457752</v>
      </c>
      <c r="AK37">
        <f t="shared" si="30"/>
        <v>-1.1700712526502519</v>
      </c>
      <c r="AL37">
        <f t="shared" si="30"/>
        <v>0.532535369970776</v>
      </c>
      <c r="AM37">
        <f t="shared" si="3"/>
        <v>0.79375363260036147</v>
      </c>
      <c r="AN37">
        <f t="shared" si="31"/>
        <v>0.50818544817861511</v>
      </c>
      <c r="AO37">
        <f t="shared" si="13"/>
        <v>-3.7744652820631672</v>
      </c>
    </row>
    <row r="38" spans="1:41" x14ac:dyDescent="0.2">
      <c r="A38" t="s">
        <v>71</v>
      </c>
      <c r="B38">
        <v>0</v>
      </c>
      <c r="C38">
        <v>249</v>
      </c>
      <c r="D38">
        <v>89483782.372469664</v>
      </c>
      <c r="E38">
        <v>367237.06163011113</v>
      </c>
      <c r="F38">
        <v>36.57807228915663</v>
      </c>
      <c r="G38">
        <v>107.29613518299091</v>
      </c>
      <c r="H38">
        <v>48.000000000000114</v>
      </c>
      <c r="I38">
        <v>395.89959839357431</v>
      </c>
      <c r="J38">
        <v>0.65787798516425344</v>
      </c>
      <c r="K38">
        <v>0.45941244979919665</v>
      </c>
      <c r="L38">
        <v>3.6578072289156632E-3</v>
      </c>
      <c r="M38">
        <v>2.13422461732782E-3</v>
      </c>
      <c r="N38">
        <v>0.48000000000000115</v>
      </c>
      <c r="P38" s="1">
        <v>37187</v>
      </c>
      <c r="Q38" s="18">
        <v>1</v>
      </c>
      <c r="R38" t="s">
        <v>72</v>
      </c>
      <c r="S38">
        <v>1</v>
      </c>
      <c r="U38">
        <f>D38/(D38+D39)</f>
        <v>0.80763185640805113</v>
      </c>
      <c r="V38">
        <v>0.5</v>
      </c>
      <c r="W38">
        <f t="shared" si="5"/>
        <v>0.30763185640805113</v>
      </c>
      <c r="X38">
        <f>AVERAGE(E38:E39)</f>
        <v>267644.4125138268</v>
      </c>
      <c r="Y38">
        <f>AVERAGE(F38:F39)</f>
        <v>51.884972314791099</v>
      </c>
      <c r="Z38">
        <f>AVERAGE(G38:G39)</f>
        <v>153.42058195272264</v>
      </c>
      <c r="AA38">
        <f>AVERAGE(H38:H39)</f>
        <v>28.50000000000005</v>
      </c>
      <c r="AB38">
        <f t="shared" si="7"/>
        <v>19.500000000000064</v>
      </c>
      <c r="AC38">
        <f t="shared" si="8"/>
        <v>-15.306900025634469</v>
      </c>
      <c r="AD38" s="4">
        <f t="shared" si="9"/>
        <v>0.31634830348951226</v>
      </c>
      <c r="AE38" s="4">
        <f t="shared" si="10"/>
        <v>-0.35759042153370402</v>
      </c>
      <c r="AF38" s="5">
        <f t="shared" si="11"/>
        <v>0.68421052631579049</v>
      </c>
      <c r="AG38" s="5">
        <f t="shared" si="1"/>
        <v>-0.29501605846035805</v>
      </c>
      <c r="AH38" s="5">
        <f t="shared" si="29"/>
        <v>0.31634830348951226</v>
      </c>
      <c r="AI38" s="5">
        <f t="shared" si="29"/>
        <v>-0.35759042153370402</v>
      </c>
      <c r="AJ38" s="5">
        <f t="shared" si="12"/>
        <v>0.61526371281610226</v>
      </c>
      <c r="AK38">
        <f t="shared" si="30"/>
        <v>0.52129692363328672</v>
      </c>
      <c r="AL38">
        <f t="shared" si="30"/>
        <v>-0.34958025438724472</v>
      </c>
      <c r="AM38">
        <f t="shared" si="3"/>
        <v>2.2317707389884478</v>
      </c>
      <c r="AN38">
        <f t="shared" si="31"/>
        <v>1.2926454347478855</v>
      </c>
      <c r="AO38">
        <f t="shared" si="13"/>
        <v>0.47949823301372607</v>
      </c>
    </row>
    <row r="39" spans="1:41" x14ac:dyDescent="0.2">
      <c r="A39" t="s">
        <v>73</v>
      </c>
      <c r="B39">
        <v>0</v>
      </c>
      <c r="C39">
        <v>246</v>
      </c>
      <c r="D39">
        <v>21313955.065042358</v>
      </c>
      <c r="E39">
        <v>168051.76339754244</v>
      </c>
      <c r="F39">
        <v>67.191872340425562</v>
      </c>
      <c r="G39">
        <v>199.54502872245436</v>
      </c>
      <c r="H39">
        <v>8.9999999999999893</v>
      </c>
      <c r="I39">
        <v>404.79752066115702</v>
      </c>
      <c r="J39">
        <v>0.33760763563780516</v>
      </c>
      <c r="K39">
        <v>0.23560406504065046</v>
      </c>
      <c r="L39">
        <v>6.7191872340425559E-3</v>
      </c>
      <c r="M39">
        <v>6.0193016374902718E-3</v>
      </c>
      <c r="N39">
        <v>8.9999999999999886E-2</v>
      </c>
      <c r="P39" s="1">
        <v>42179</v>
      </c>
      <c r="Q39" s="18">
        <v>2</v>
      </c>
      <c r="R39" t="s">
        <v>72</v>
      </c>
      <c r="S39">
        <v>1</v>
      </c>
      <c r="U39">
        <f>D39/(D38+D39)</f>
        <v>0.19236814359194884</v>
      </c>
      <c r="V39">
        <v>0.5</v>
      </c>
      <c r="W39">
        <f t="shared" si="5"/>
        <v>-0.30763185640805113</v>
      </c>
      <c r="X39">
        <f>X38</f>
        <v>267644.4125138268</v>
      </c>
      <c r="Y39">
        <f t="shared" ref="Y39:AA39" si="34">Y38</f>
        <v>51.884972314791099</v>
      </c>
      <c r="Z39">
        <f t="shared" si="34"/>
        <v>153.42058195272264</v>
      </c>
      <c r="AA39">
        <f t="shared" si="34"/>
        <v>28.50000000000005</v>
      </c>
      <c r="AB39">
        <f t="shared" si="7"/>
        <v>-19.50000000000006</v>
      </c>
      <c r="AC39">
        <f t="shared" si="8"/>
        <v>15.306900025634462</v>
      </c>
      <c r="AD39" s="4">
        <f t="shared" si="9"/>
        <v>-0.46538723312192332</v>
      </c>
      <c r="AE39" s="4">
        <f t="shared" si="10"/>
        <v>0.26285686701988631</v>
      </c>
      <c r="AF39" s="5">
        <f t="shared" si="11"/>
        <v>-0.68421052631579038</v>
      </c>
      <c r="AG39" s="5">
        <f t="shared" si="1"/>
        <v>0.29501605846035789</v>
      </c>
      <c r="AH39" s="5">
        <f t="shared" si="29"/>
        <v>-0.46538723312192332</v>
      </c>
      <c r="AI39" s="5">
        <f t="shared" si="29"/>
        <v>0.26285686701988631</v>
      </c>
      <c r="AJ39" s="5">
        <f t="shared" si="12"/>
        <v>-0.61526371281610226</v>
      </c>
      <c r="AK39">
        <f t="shared" si="30"/>
        <v>-1.1526795099383884</v>
      </c>
      <c r="AL39">
        <f t="shared" si="30"/>
        <v>0.25852309543010599</v>
      </c>
      <c r="AM39">
        <f t="shared" si="3"/>
        <v>2.1441299851970101</v>
      </c>
      <c r="AN39">
        <f t="shared" si="31"/>
        <v>1.4499395615731134</v>
      </c>
      <c r="AO39">
        <f t="shared" si="13"/>
        <v>-0.95519714774586773</v>
      </c>
    </row>
    <row r="40" spans="1:41" x14ac:dyDescent="0.2">
      <c r="A40" t="s">
        <v>74</v>
      </c>
      <c r="B40">
        <v>0</v>
      </c>
      <c r="C40">
        <v>247</v>
      </c>
      <c r="D40">
        <v>10667891972.861023</v>
      </c>
      <c r="E40">
        <v>454108539.83846575</v>
      </c>
      <c r="F40">
        <v>2.68485829959514</v>
      </c>
      <c r="G40">
        <v>1092.9139786542353</v>
      </c>
      <c r="H40">
        <v>48.999999999999794</v>
      </c>
      <c r="I40">
        <v>325.76113360323887</v>
      </c>
      <c r="J40">
        <v>0.61188670297389047</v>
      </c>
      <c r="K40">
        <v>0.42906923076923076</v>
      </c>
      <c r="L40">
        <v>2.6848582995951399E-4</v>
      </c>
      <c r="M40">
        <v>2.2384949679702559E-4</v>
      </c>
      <c r="N40">
        <v>0.48999999999999794</v>
      </c>
      <c r="P40" s="1">
        <v>35136</v>
      </c>
      <c r="Q40" s="18">
        <v>1</v>
      </c>
      <c r="R40" t="s">
        <v>75</v>
      </c>
      <c r="S40">
        <v>0</v>
      </c>
      <c r="U40">
        <f>D40/(D40+D41)</f>
        <v>0.70779770548517607</v>
      </c>
      <c r="V40">
        <v>0.5</v>
      </c>
      <c r="W40">
        <f t="shared" si="5"/>
        <v>0.20779770548517607</v>
      </c>
      <c r="X40">
        <f>AVERAGE(E40:E41)</f>
        <v>242467485.92931902</v>
      </c>
      <c r="Y40">
        <f>AVERAGE(F40:F41)</f>
        <v>11.708157894736839</v>
      </c>
      <c r="Z40">
        <f>AVERAGE(G40:G41)</f>
        <v>654.70601730373176</v>
      </c>
      <c r="AA40">
        <f>AVERAGE(H40:H41)</f>
        <v>33.999999999999879</v>
      </c>
      <c r="AB40">
        <f t="shared" si="7"/>
        <v>14.999999999999915</v>
      </c>
      <c r="AC40">
        <f t="shared" si="8"/>
        <v>-9.0232995951416992</v>
      </c>
      <c r="AD40" s="4">
        <f t="shared" si="9"/>
        <v>0.62746862125543856</v>
      </c>
      <c r="AE40" s="4">
        <f t="shared" si="10"/>
        <v>0.51241647668703827</v>
      </c>
      <c r="AF40" s="5">
        <f t="shared" si="11"/>
        <v>0.44117647058823434</v>
      </c>
      <c r="AG40" s="5">
        <f t="shared" si="1"/>
        <v>-0.77068482303248897</v>
      </c>
      <c r="AH40" s="5">
        <f t="shared" si="29"/>
        <v>0.62746862125543856</v>
      </c>
      <c r="AI40" s="5">
        <f t="shared" si="29"/>
        <v>0.51241647668703827</v>
      </c>
      <c r="AJ40" s="5">
        <f t="shared" si="12"/>
        <v>0.41559541097035213</v>
      </c>
      <c r="AK40">
        <f t="shared" si="30"/>
        <v>0.36545977349446457</v>
      </c>
      <c r="AL40">
        <f t="shared" si="30"/>
        <v>-1.4726579030508353</v>
      </c>
      <c r="AM40">
        <f t="shared" si="3"/>
        <v>2.2646203274188772</v>
      </c>
      <c r="AN40">
        <f t="shared" si="31"/>
        <v>1.5068328141662677</v>
      </c>
      <c r="AO40">
        <f t="shared" si="13"/>
        <v>0.34755022772801969</v>
      </c>
    </row>
    <row r="41" spans="1:41" x14ac:dyDescent="0.2">
      <c r="A41" t="s">
        <v>76</v>
      </c>
      <c r="B41">
        <v>0</v>
      </c>
      <c r="C41">
        <v>247</v>
      </c>
      <c r="D41">
        <v>4404058515.5182428</v>
      </c>
      <c r="E41">
        <v>30826432.02017232</v>
      </c>
      <c r="F41">
        <v>20.731457489878537</v>
      </c>
      <c r="G41">
        <v>216.49805595322829</v>
      </c>
      <c r="H41">
        <v>18.999999999999964</v>
      </c>
      <c r="I41">
        <v>393.9919028340081</v>
      </c>
      <c r="J41">
        <v>7.4956665448366933E-2</v>
      </c>
      <c r="K41">
        <v>5.6862348178137602E-2</v>
      </c>
      <c r="L41">
        <v>2.0731457489878537E-3</v>
      </c>
      <c r="M41">
        <v>8.3234230034444682E-4</v>
      </c>
      <c r="N41">
        <v>0.18999999999999964</v>
      </c>
      <c r="P41" s="1">
        <v>43266</v>
      </c>
      <c r="Q41" s="18">
        <v>2</v>
      </c>
      <c r="R41" t="s">
        <v>75</v>
      </c>
      <c r="S41">
        <v>0</v>
      </c>
      <c r="U41">
        <f>D41/(D40+D41)</f>
        <v>0.29220229451482399</v>
      </c>
      <c r="V41">
        <v>0.5</v>
      </c>
      <c r="W41">
        <f t="shared" si="5"/>
        <v>-0.20779770548517601</v>
      </c>
      <c r="X41">
        <f>X40</f>
        <v>242467485.92931902</v>
      </c>
      <c r="Y41">
        <f t="shared" ref="Y41:AA41" si="35">Y40</f>
        <v>11.708157894736839</v>
      </c>
      <c r="Z41">
        <f t="shared" si="35"/>
        <v>654.70601730373176</v>
      </c>
      <c r="AA41">
        <f t="shared" si="35"/>
        <v>33.999999999999879</v>
      </c>
      <c r="AB41">
        <f t="shared" si="7"/>
        <v>-14.999999999999915</v>
      </c>
      <c r="AC41">
        <f t="shared" si="8"/>
        <v>9.0232995951416974</v>
      </c>
      <c r="AD41" s="4">
        <f t="shared" si="9"/>
        <v>-2.0624951183215927</v>
      </c>
      <c r="AE41" s="4">
        <f t="shared" si="10"/>
        <v>-1.1066047383662383</v>
      </c>
      <c r="AF41" s="5">
        <f t="shared" si="11"/>
        <v>-0.44117647058823434</v>
      </c>
      <c r="AG41" s="5">
        <f t="shared" si="1"/>
        <v>0.77068482303248875</v>
      </c>
      <c r="AH41" s="5">
        <f t="shared" si="29"/>
        <v>-2.0624951183215927</v>
      </c>
      <c r="AI41" s="5">
        <f t="shared" si="29"/>
        <v>-1.1066047383662383</v>
      </c>
      <c r="AJ41" s="5">
        <f t="shared" si="12"/>
        <v>-0.41559541097035202</v>
      </c>
      <c r="AK41">
        <f t="shared" si="30"/>
        <v>-0.5819215454497193</v>
      </c>
      <c r="AL41">
        <f t="shared" si="30"/>
        <v>0.57136637742511298</v>
      </c>
      <c r="AM41">
        <f t="shared" si="3"/>
        <v>1.9369421827376614</v>
      </c>
      <c r="AN41">
        <f t="shared" si="31"/>
        <v>1.0624306435655619</v>
      </c>
      <c r="AO41">
        <f t="shared" si="13"/>
        <v>-0.53716174658740257</v>
      </c>
    </row>
    <row r="42" spans="1:41" x14ac:dyDescent="0.2">
      <c r="A42" t="s">
        <v>77</v>
      </c>
      <c r="B42">
        <v>0</v>
      </c>
      <c r="C42">
        <v>248</v>
      </c>
      <c r="D42">
        <v>4770113848.8930893</v>
      </c>
      <c r="E42">
        <v>269577212.06627738</v>
      </c>
      <c r="F42">
        <v>3.0771774193548409</v>
      </c>
      <c r="G42">
        <v>1467.595354112829</v>
      </c>
      <c r="H42">
        <v>62.000000000000213</v>
      </c>
      <c r="I42">
        <v>114.75806451612904</v>
      </c>
      <c r="J42">
        <v>0.71104847207133115</v>
      </c>
      <c r="K42">
        <v>0.51110887096774182</v>
      </c>
      <c r="L42">
        <v>3.0771774193548407E-4</v>
      </c>
      <c r="M42">
        <v>2.7729278856756346E-4</v>
      </c>
      <c r="N42">
        <v>0.6200000000000021</v>
      </c>
      <c r="P42" s="1">
        <v>36655</v>
      </c>
      <c r="Q42" s="18">
        <v>1</v>
      </c>
      <c r="R42" t="s">
        <v>78</v>
      </c>
      <c r="S42">
        <v>0</v>
      </c>
      <c r="U42">
        <f>D42/(D42+D43)</f>
        <v>0.99601830846463668</v>
      </c>
      <c r="V42">
        <v>0.5</v>
      </c>
      <c r="W42">
        <f t="shared" si="5"/>
        <v>0.49601830846463668</v>
      </c>
      <c r="X42">
        <f>AVERAGE(E42:E43)</f>
        <v>134898649.6569455</v>
      </c>
      <c r="Y42">
        <f>AVERAGE(F42:F43)</f>
        <v>25.980416018914369</v>
      </c>
      <c r="Z42">
        <f>AVERAGE(G42:G43)</f>
        <v>876.1548678526226</v>
      </c>
      <c r="AA42">
        <f>AVERAGE(H42:H43)</f>
        <v>35.500000000000099</v>
      </c>
      <c r="AB42">
        <f t="shared" si="7"/>
        <v>26.500000000000114</v>
      </c>
      <c r="AC42">
        <f t="shared" si="8"/>
        <v>-22.903238599559529</v>
      </c>
      <c r="AD42" s="4">
        <f t="shared" si="9"/>
        <v>0.69233109728131481</v>
      </c>
      <c r="AE42" s="4">
        <f t="shared" si="10"/>
        <v>0.51583766174324985</v>
      </c>
      <c r="AF42" s="5">
        <f t="shared" si="11"/>
        <v>0.74647887323943773</v>
      </c>
      <c r="AG42" s="5">
        <f t="shared" si="1"/>
        <v>-0.88155780811536733</v>
      </c>
      <c r="AH42" s="5">
        <f t="shared" si="29"/>
        <v>0.69233109728131481</v>
      </c>
      <c r="AI42" s="5">
        <f t="shared" si="29"/>
        <v>0.51583766174324985</v>
      </c>
      <c r="AJ42" s="5">
        <f t="shared" si="12"/>
        <v>0.99203661692927336</v>
      </c>
      <c r="AK42">
        <f t="shared" si="30"/>
        <v>0.55760168856372216</v>
      </c>
      <c r="AL42">
        <f t="shared" si="30"/>
        <v>-2.1333302696329826</v>
      </c>
      <c r="AM42">
        <f t="shared" si="3"/>
        <v>2.2713349642858915</v>
      </c>
      <c r="AN42">
        <f t="shared" si="31"/>
        <v>1.5075906982859462</v>
      </c>
      <c r="AO42">
        <f t="shared" si="13"/>
        <v>0.68915754098606685</v>
      </c>
    </row>
    <row r="43" spans="1:41" x14ac:dyDescent="0.2">
      <c r="A43" t="s">
        <v>79</v>
      </c>
      <c r="B43">
        <v>0</v>
      </c>
      <c r="C43">
        <v>249</v>
      </c>
      <c r="D43">
        <v>19069049.005870461</v>
      </c>
      <c r="E43">
        <v>220087.24761363494</v>
      </c>
      <c r="F43">
        <v>48.883654618473898</v>
      </c>
      <c r="G43">
        <v>284.71438159241632</v>
      </c>
      <c r="H43">
        <v>8.9999999999999893</v>
      </c>
      <c r="I43">
        <v>139.85425101214574</v>
      </c>
      <c r="J43">
        <v>0.26715584924329844</v>
      </c>
      <c r="K43">
        <v>0.21151461445783126</v>
      </c>
      <c r="L43">
        <v>4.8883654618473897E-3</v>
      </c>
      <c r="M43">
        <v>3.9773497243921693E-3</v>
      </c>
      <c r="N43">
        <v>8.9999999999999886E-2</v>
      </c>
      <c r="P43" s="1">
        <v>43041</v>
      </c>
      <c r="Q43" s="18">
        <v>2</v>
      </c>
      <c r="R43" t="s">
        <v>78</v>
      </c>
      <c r="S43">
        <v>0</v>
      </c>
      <c r="U43">
        <f>D43/(D42+D43)</f>
        <v>3.9816915353631938E-3</v>
      </c>
      <c r="V43">
        <v>0.5</v>
      </c>
      <c r="W43">
        <f t="shared" si="5"/>
        <v>-0.49601830846463679</v>
      </c>
      <c r="X43">
        <f>X42</f>
        <v>134898649.6569455</v>
      </c>
      <c r="Y43">
        <f t="shared" ref="Y43:AA43" si="36">Y42</f>
        <v>25.980416018914369</v>
      </c>
      <c r="Z43">
        <f t="shared" si="36"/>
        <v>876.1548678526226</v>
      </c>
      <c r="AA43">
        <f t="shared" si="36"/>
        <v>35.500000000000099</v>
      </c>
      <c r="AB43">
        <f t="shared" si="7"/>
        <v>-26.50000000000011</v>
      </c>
      <c r="AC43">
        <f t="shared" si="8"/>
        <v>22.903238599559529</v>
      </c>
      <c r="AD43" s="4">
        <f t="shared" si="9"/>
        <v>-6.4182549843925703</v>
      </c>
      <c r="AE43" s="4">
        <f t="shared" si="10"/>
        <v>-1.124056357187504</v>
      </c>
      <c r="AF43" s="5">
        <f t="shared" si="11"/>
        <v>-0.74647887323943762</v>
      </c>
      <c r="AG43" s="5">
        <f t="shared" si="1"/>
        <v>0.88155780811536733</v>
      </c>
      <c r="AH43" s="5">
        <f t="shared" si="29"/>
        <v>-6.4182549843925703</v>
      </c>
      <c r="AI43" s="5">
        <f t="shared" si="29"/>
        <v>-1.124056357187504</v>
      </c>
      <c r="AJ43" s="5">
        <f t="shared" si="12"/>
        <v>-0.99203661692927358</v>
      </c>
      <c r="AK43">
        <f t="shared" si="30"/>
        <v>-1.3723081191451547</v>
      </c>
      <c r="AL43">
        <f t="shared" si="30"/>
        <v>0.63210005506268807</v>
      </c>
      <c r="AM43">
        <f t="shared" si="3"/>
        <v>0.9484655329419408</v>
      </c>
      <c r="AN43">
        <f t="shared" si="31"/>
        <v>1.0563808439826912</v>
      </c>
      <c r="AO43">
        <f t="shared" si="13"/>
        <v>-4.832901360531312</v>
      </c>
    </row>
    <row r="44" spans="1:41" x14ac:dyDescent="0.2">
      <c r="A44" t="s">
        <v>80</v>
      </c>
      <c r="B44">
        <v>0</v>
      </c>
      <c r="C44">
        <v>248</v>
      </c>
      <c r="D44">
        <v>68770030.968658522</v>
      </c>
      <c r="E44">
        <v>561111.29415610526</v>
      </c>
      <c r="F44">
        <v>23.568623481781366</v>
      </c>
      <c r="G44">
        <v>215.88952763141941</v>
      </c>
      <c r="H44">
        <v>20.000000000000068</v>
      </c>
      <c r="I44">
        <v>1606.4756097560976</v>
      </c>
      <c r="J44">
        <v>0.26678556326030556</v>
      </c>
      <c r="K44">
        <v>0.19094910483870983</v>
      </c>
      <c r="L44">
        <v>2.3568623481781364E-3</v>
      </c>
      <c r="M44">
        <v>1.4122523179599107E-3</v>
      </c>
      <c r="N44">
        <v>0.20000000000000068</v>
      </c>
      <c r="P44" s="1">
        <v>41968</v>
      </c>
      <c r="Q44" s="18">
        <v>1</v>
      </c>
      <c r="R44" t="s">
        <v>81</v>
      </c>
      <c r="S44">
        <v>1</v>
      </c>
      <c r="U44">
        <f>D44/(D44+D45)</f>
        <v>0.12510320110316836</v>
      </c>
      <c r="V44">
        <v>0.5</v>
      </c>
      <c r="W44">
        <f t="shared" si="5"/>
        <v>-0.37489679889683164</v>
      </c>
      <c r="X44">
        <f>AVERAGE(E44:E45)</f>
        <v>1419913.7661462596</v>
      </c>
      <c r="Y44">
        <f>AVERAGE(F44:F45)</f>
        <v>26.940202429149778</v>
      </c>
      <c r="Z44">
        <f>AVERAGE(G44:G45)</f>
        <v>166.57556793040243</v>
      </c>
      <c r="AA44">
        <f>AVERAGE(H44:H45)</f>
        <v>20.000000000000068</v>
      </c>
      <c r="AB44">
        <f t="shared" si="7"/>
        <v>0</v>
      </c>
      <c r="AC44">
        <f t="shared" si="8"/>
        <v>-3.3715789473684126</v>
      </c>
      <c r="AD44" s="4">
        <f t="shared" si="9"/>
        <v>-0.92843214953333408</v>
      </c>
      <c r="AE44" s="4">
        <f t="shared" si="10"/>
        <v>0.2593177627997294</v>
      </c>
      <c r="AF44" s="5">
        <f t="shared" si="11"/>
        <v>0</v>
      </c>
      <c r="AG44" s="5">
        <f t="shared" si="1"/>
        <v>-0.12515046819842393</v>
      </c>
      <c r="AH44" s="5">
        <f t="shared" si="29"/>
        <v>-0.92843214953333408</v>
      </c>
      <c r="AI44" s="5">
        <f t="shared" si="29"/>
        <v>0.2593177627997294</v>
      </c>
      <c r="AJ44" s="5">
        <f t="shared" si="12"/>
        <v>-0.74979359779366328</v>
      </c>
      <c r="AK44">
        <f t="shared" si="30"/>
        <v>0</v>
      </c>
      <c r="AL44">
        <f t="shared" si="30"/>
        <v>-0.1337033710673089</v>
      </c>
      <c r="AM44">
        <f t="shared" si="3"/>
        <v>2.0883477447582317</v>
      </c>
      <c r="AN44">
        <f t="shared" si="31"/>
        <v>1.4491089978784377</v>
      </c>
      <c r="AO44">
        <f t="shared" si="13"/>
        <v>-1.3854690929220395</v>
      </c>
    </row>
    <row r="45" spans="1:41" x14ac:dyDescent="0.2">
      <c r="A45" t="s">
        <v>82</v>
      </c>
      <c r="B45">
        <v>0</v>
      </c>
      <c r="C45">
        <v>249</v>
      </c>
      <c r="D45">
        <v>480936374.32105267</v>
      </c>
      <c r="E45">
        <v>2278716.238136414</v>
      </c>
      <c r="F45">
        <v>30.311781376518194</v>
      </c>
      <c r="G45">
        <v>117.26160822938543</v>
      </c>
      <c r="H45">
        <v>20.000000000000068</v>
      </c>
      <c r="I45">
        <v>1408.5783132530121</v>
      </c>
      <c r="J45">
        <v>0.37457266549319995</v>
      </c>
      <c r="K45">
        <v>0.30152008032128491</v>
      </c>
      <c r="L45">
        <v>3.0311781376518195E-3</v>
      </c>
      <c r="M45">
        <v>2.4181106138441966E-3</v>
      </c>
      <c r="N45">
        <v>0.20000000000000068</v>
      </c>
      <c r="P45" s="1">
        <v>41981</v>
      </c>
      <c r="Q45" s="18">
        <v>2</v>
      </c>
      <c r="R45" t="s">
        <v>81</v>
      </c>
      <c r="S45">
        <v>1</v>
      </c>
      <c r="U45">
        <f>D45/(D44+D45)</f>
        <v>0.87489679889683158</v>
      </c>
      <c r="V45">
        <v>0.5</v>
      </c>
      <c r="W45">
        <f t="shared" si="5"/>
        <v>0.37489679889683158</v>
      </c>
      <c r="X45">
        <f>X44</f>
        <v>1419913.7661462596</v>
      </c>
      <c r="Y45">
        <f t="shared" ref="Y45:AA45" si="37">Y44</f>
        <v>26.940202429149778</v>
      </c>
      <c r="Z45">
        <f t="shared" si="37"/>
        <v>166.57556793040243</v>
      </c>
      <c r="AA45">
        <f t="shared" si="37"/>
        <v>20.000000000000068</v>
      </c>
      <c r="AB45">
        <f t="shared" si="7"/>
        <v>0</v>
      </c>
      <c r="AC45">
        <f t="shared" si="8"/>
        <v>3.3715789473684161</v>
      </c>
      <c r="AD45" s="4">
        <f t="shared" si="9"/>
        <v>0.47301608924015603</v>
      </c>
      <c r="AE45" s="4">
        <f t="shared" si="10"/>
        <v>-0.35104166138602277</v>
      </c>
      <c r="AF45" s="5">
        <f t="shared" si="11"/>
        <v>0</v>
      </c>
      <c r="AG45" s="5">
        <f t="shared" si="1"/>
        <v>0.12515046819842407</v>
      </c>
      <c r="AH45" s="5">
        <f t="shared" si="29"/>
        <v>0.47301608924015603</v>
      </c>
      <c r="AI45" s="5">
        <f t="shared" si="29"/>
        <v>-0.35104166138602277</v>
      </c>
      <c r="AJ45" s="5">
        <f t="shared" si="12"/>
        <v>0.74979359779366317</v>
      </c>
      <c r="AK45">
        <f t="shared" si="30"/>
        <v>0</v>
      </c>
      <c r="AL45">
        <f t="shared" si="30"/>
        <v>0.11791677622242558</v>
      </c>
      <c r="AM45">
        <f t="shared" si="3"/>
        <v>2.2484473453233029</v>
      </c>
      <c r="AN45">
        <f t="shared" si="31"/>
        <v>1.2944417401827697</v>
      </c>
      <c r="AO45">
        <f t="shared" si="13"/>
        <v>0.55949783686156151</v>
      </c>
    </row>
    <row r="46" spans="1:41" x14ac:dyDescent="0.2">
      <c r="A46" t="s">
        <v>83</v>
      </c>
      <c r="B46">
        <v>0</v>
      </c>
      <c r="C46">
        <v>249</v>
      </c>
      <c r="D46">
        <v>1363620067.6118221</v>
      </c>
      <c r="E46">
        <v>7934199.3079614835</v>
      </c>
      <c r="F46">
        <v>29.183333333333326</v>
      </c>
      <c r="G46">
        <v>152.22065454207822</v>
      </c>
      <c r="H46">
        <v>29.999999999999861</v>
      </c>
      <c r="I46">
        <v>1194.6518218623482</v>
      </c>
      <c r="J46">
        <v>0.14752208574815862</v>
      </c>
      <c r="K46">
        <v>0.10635267871485948</v>
      </c>
      <c r="L46">
        <v>2.9183333333333327E-3</v>
      </c>
      <c r="M46">
        <v>1.50807508596717E-3</v>
      </c>
      <c r="N46">
        <v>0.2999999999999986</v>
      </c>
      <c r="P46" s="1">
        <v>39092</v>
      </c>
      <c r="Q46" s="18">
        <v>1</v>
      </c>
      <c r="R46" t="s">
        <v>84</v>
      </c>
      <c r="S46">
        <v>1</v>
      </c>
      <c r="U46">
        <f>D46/(D46+D47)</f>
        <v>0.29442767005884435</v>
      </c>
      <c r="V46">
        <v>0.5</v>
      </c>
      <c r="W46">
        <f t="shared" si="5"/>
        <v>-0.20557232994115565</v>
      </c>
      <c r="X46">
        <f>AVERAGE(E46:E47)</f>
        <v>46360686.722861759</v>
      </c>
      <c r="Y46">
        <f>AVERAGE(F46:F47)</f>
        <v>18.62217069892473</v>
      </c>
      <c r="Z46">
        <f>AVERAGE(G46:G47)</f>
        <v>408.81669465917412</v>
      </c>
      <c r="AA46">
        <f>AVERAGE(H46:H47)</f>
        <v>30.999999999999872</v>
      </c>
      <c r="AB46">
        <f t="shared" si="7"/>
        <v>-1.0000000000000107</v>
      </c>
      <c r="AC46">
        <f t="shared" si="8"/>
        <v>10.561162634408596</v>
      </c>
      <c r="AD46" s="4">
        <f t="shared" si="9"/>
        <v>-1.7652693886752822</v>
      </c>
      <c r="AE46" s="4">
        <f t="shared" si="10"/>
        <v>-0.98793573345877483</v>
      </c>
      <c r="AF46" s="5">
        <f t="shared" si="11"/>
        <v>-3.225806451612951E-2</v>
      </c>
      <c r="AG46" s="5">
        <f t="shared" si="1"/>
        <v>0.56712844088677661</v>
      </c>
      <c r="AH46" s="5">
        <f t="shared" si="29"/>
        <v>-1.7652693886752822</v>
      </c>
      <c r="AI46" s="5">
        <f t="shared" si="29"/>
        <v>-0.98793573345877483</v>
      </c>
      <c r="AJ46" s="5">
        <f t="shared" si="12"/>
        <v>-0.4111446598823113</v>
      </c>
      <c r="AK46">
        <f t="shared" si="30"/>
        <v>-3.2789822822991414E-2</v>
      </c>
      <c r="AL46">
        <f t="shared" si="30"/>
        <v>0.44924492612000039</v>
      </c>
      <c r="AM46">
        <f t="shared" si="3"/>
        <v>1.9788931252955235</v>
      </c>
      <c r="AN46">
        <f t="shared" si="31"/>
        <v>1.1026256465430961</v>
      </c>
      <c r="AO46">
        <f t="shared" si="13"/>
        <v>-0.52957472801244521</v>
      </c>
    </row>
    <row r="47" spans="1:41" x14ac:dyDescent="0.2">
      <c r="A47" t="s">
        <v>85</v>
      </c>
      <c r="B47">
        <v>0</v>
      </c>
      <c r="C47">
        <v>248</v>
      </c>
      <c r="D47">
        <v>3267806276.7235751</v>
      </c>
      <c r="E47">
        <v>84787174.13776204</v>
      </c>
      <c r="F47">
        <v>8.0610080645161322</v>
      </c>
      <c r="G47">
        <v>665.41273477626999</v>
      </c>
      <c r="H47">
        <v>31.999999999999883</v>
      </c>
      <c r="I47">
        <v>1925.8104838709678</v>
      </c>
      <c r="J47">
        <v>0.28435269465728863</v>
      </c>
      <c r="K47">
        <v>0.20748064516129033</v>
      </c>
      <c r="L47">
        <v>8.061008064516132E-4</v>
      </c>
      <c r="M47">
        <v>5.8724653243631556E-4</v>
      </c>
      <c r="N47">
        <v>0.31999999999999884</v>
      </c>
      <c r="P47" s="1">
        <v>39533</v>
      </c>
      <c r="Q47" s="18">
        <v>2</v>
      </c>
      <c r="R47" t="s">
        <v>84</v>
      </c>
      <c r="S47">
        <v>1</v>
      </c>
      <c r="U47">
        <f>D47/(D46+D47)</f>
        <v>0.7055723299411556</v>
      </c>
      <c r="V47">
        <v>0.5</v>
      </c>
      <c r="W47">
        <f t="shared" si="5"/>
        <v>0.2055723299411556</v>
      </c>
      <c r="X47">
        <f>X46</f>
        <v>46360686.722861759</v>
      </c>
      <c r="Y47">
        <f t="shared" ref="Y47:AA47" si="38">Y46</f>
        <v>18.62217069892473</v>
      </c>
      <c r="Z47">
        <f t="shared" si="38"/>
        <v>408.81669465917412</v>
      </c>
      <c r="AA47">
        <f t="shared" si="38"/>
        <v>30.999999999999872</v>
      </c>
      <c r="AB47">
        <f t="shared" si="7"/>
        <v>1.0000000000000107</v>
      </c>
      <c r="AC47">
        <f t="shared" si="8"/>
        <v>-10.561162634408598</v>
      </c>
      <c r="AD47" s="4">
        <f t="shared" si="9"/>
        <v>0.60369245179002107</v>
      </c>
      <c r="AE47" s="4">
        <f t="shared" si="10"/>
        <v>0.48714062566583305</v>
      </c>
      <c r="AF47" s="5">
        <f t="shared" si="11"/>
        <v>3.225806451612951E-2</v>
      </c>
      <c r="AG47" s="5">
        <f t="shared" si="1"/>
        <v>-0.56712844088677661</v>
      </c>
      <c r="AH47" s="5">
        <f t="shared" si="29"/>
        <v>0.60369245179002107</v>
      </c>
      <c r="AI47" s="5">
        <f t="shared" si="29"/>
        <v>0.48714062566583305</v>
      </c>
      <c r="AJ47" s="5">
        <f t="shared" si="12"/>
        <v>0.41114465988231119</v>
      </c>
      <c r="AK47">
        <f t="shared" si="30"/>
        <v>3.1748698314580701E-2</v>
      </c>
      <c r="AL47">
        <f t="shared" si="30"/>
        <v>-0.8373142252065966</v>
      </c>
      <c r="AM47">
        <f t="shared" si="3"/>
        <v>2.2621476549172761</v>
      </c>
      <c r="AN47">
        <f t="shared" si="31"/>
        <v>1.5012156671904646</v>
      </c>
      <c r="AO47">
        <f t="shared" si="13"/>
        <v>0.34440119056546015</v>
      </c>
    </row>
    <row r="48" spans="1:41" x14ac:dyDescent="0.2">
      <c r="A48" t="s">
        <v>86</v>
      </c>
      <c r="B48">
        <v>0</v>
      </c>
      <c r="C48">
        <v>249</v>
      </c>
      <c r="D48">
        <v>48141062.145344131</v>
      </c>
      <c r="E48">
        <v>651187.91196364665</v>
      </c>
      <c r="F48">
        <v>90.413734939759067</v>
      </c>
      <c r="G48">
        <v>345.75423335033224</v>
      </c>
      <c r="H48">
        <v>59.000000000000263</v>
      </c>
      <c r="I48">
        <v>32.049382716049379</v>
      </c>
      <c r="J48">
        <v>6.7625644387742156E-2</v>
      </c>
      <c r="K48">
        <v>6.7538152610441729E-2</v>
      </c>
      <c r="L48">
        <v>9.0413734939759072E-3</v>
      </c>
      <c r="M48">
        <v>6.5314092121680489E-3</v>
      </c>
      <c r="N48">
        <v>0.59000000000000263</v>
      </c>
      <c r="P48" s="1">
        <v>40604</v>
      </c>
      <c r="Q48" s="18">
        <v>1</v>
      </c>
      <c r="R48" t="s">
        <v>87</v>
      </c>
      <c r="S48">
        <v>1</v>
      </c>
      <c r="U48">
        <f>D48/(D48+D49)</f>
        <v>0.84547141832209882</v>
      </c>
      <c r="V48">
        <v>0.5</v>
      </c>
      <c r="W48">
        <f t="shared" si="5"/>
        <v>0.34547141832209882</v>
      </c>
      <c r="X48">
        <f>AVERAGE(E48:E49)</f>
        <v>365014.54840875918</v>
      </c>
      <c r="Y48">
        <f>AVERAGE(F48:F49)</f>
        <v>67.384598393574322</v>
      </c>
      <c r="Z48">
        <f>AVERAGE(G48:G49)</f>
        <v>263.65499218102696</v>
      </c>
      <c r="AA48">
        <f>AVERAGE(H48:H49)</f>
        <v>59.000000000000263</v>
      </c>
      <c r="AB48">
        <f t="shared" si="7"/>
        <v>0</v>
      </c>
      <c r="AC48">
        <f t="shared" si="8"/>
        <v>23.029136546184745</v>
      </c>
      <c r="AD48" s="4">
        <f t="shared" si="9"/>
        <v>0.57886104036436237</v>
      </c>
      <c r="AE48" s="4">
        <f t="shared" si="10"/>
        <v>0.27108681375637822</v>
      </c>
      <c r="AF48" s="5">
        <f t="shared" si="11"/>
        <v>0</v>
      </c>
      <c r="AG48" s="5">
        <f t="shared" si="1"/>
        <v>0.34175667875436599</v>
      </c>
      <c r="AH48" s="5">
        <f t="shared" si="29"/>
        <v>0.57886104036436237</v>
      </c>
      <c r="AI48" s="5">
        <f t="shared" si="29"/>
        <v>0.27108681375637822</v>
      </c>
      <c r="AJ48" s="5">
        <f t="shared" si="12"/>
        <v>0.69094283664419764</v>
      </c>
      <c r="AK48">
        <f t="shared" si="30"/>
        <v>0</v>
      </c>
      <c r="AL48">
        <f t="shared" si="30"/>
        <v>0.29397970970680698</v>
      </c>
      <c r="AM48">
        <f t="shared" si="3"/>
        <v>2.2595586956000897</v>
      </c>
      <c r="AN48">
        <f t="shared" si="31"/>
        <v>1.4518683179829743</v>
      </c>
      <c r="AO48">
        <f t="shared" si="13"/>
        <v>0.52528626487681429</v>
      </c>
    </row>
    <row r="49" spans="1:41" x14ac:dyDescent="0.2">
      <c r="A49" t="s">
        <v>88</v>
      </c>
      <c r="B49">
        <v>0</v>
      </c>
      <c r="C49">
        <v>249</v>
      </c>
      <c r="D49">
        <v>8798842.7433198355</v>
      </c>
      <c r="E49">
        <v>78841.184853871659</v>
      </c>
      <c r="F49">
        <v>44.355461847389563</v>
      </c>
      <c r="G49">
        <v>181.55575101172167</v>
      </c>
      <c r="H49">
        <v>59.000000000000263</v>
      </c>
      <c r="I49">
        <v>30.718875502008032</v>
      </c>
      <c r="J49">
        <v>3.413814524656781E-2</v>
      </c>
      <c r="K49">
        <v>3.3452208835341384E-2</v>
      </c>
      <c r="L49">
        <v>4.4355461847389562E-3</v>
      </c>
      <c r="M49">
        <v>3.5189250634098954E-3</v>
      </c>
      <c r="N49">
        <v>0.59000000000000263</v>
      </c>
      <c r="P49" s="1">
        <v>42850</v>
      </c>
      <c r="Q49" s="18">
        <v>2</v>
      </c>
      <c r="R49" t="s">
        <v>87</v>
      </c>
      <c r="S49">
        <v>1</v>
      </c>
      <c r="U49">
        <f>D49/(D48+D49)</f>
        <v>0.15452858167790121</v>
      </c>
      <c r="V49">
        <v>0.5</v>
      </c>
      <c r="W49">
        <f t="shared" si="5"/>
        <v>-0.34547141832209882</v>
      </c>
      <c r="X49">
        <f>X48</f>
        <v>365014.54840875918</v>
      </c>
      <c r="Y49">
        <f t="shared" ref="Y49:AA49" si="39">Y48</f>
        <v>67.384598393574322</v>
      </c>
      <c r="Z49">
        <f t="shared" si="39"/>
        <v>263.65499218102696</v>
      </c>
      <c r="AA49">
        <f t="shared" si="39"/>
        <v>59.000000000000263</v>
      </c>
      <c r="AB49">
        <f t="shared" si="7"/>
        <v>0</v>
      </c>
      <c r="AC49">
        <f t="shared" si="8"/>
        <v>-23.029136546184759</v>
      </c>
      <c r="AD49" s="4">
        <f t="shared" si="9"/>
        <v>-1.5325017006827792</v>
      </c>
      <c r="AE49" s="4">
        <f t="shared" si="10"/>
        <v>-0.37307862602979469</v>
      </c>
      <c r="AF49" s="5">
        <f t="shared" si="11"/>
        <v>0</v>
      </c>
      <c r="AG49" s="5">
        <f t="shared" si="1"/>
        <v>-0.34175667875436616</v>
      </c>
      <c r="AH49" s="5">
        <f t="shared" si="29"/>
        <v>-1.5325017006827792</v>
      </c>
      <c r="AI49" s="5">
        <f t="shared" si="29"/>
        <v>-0.37307862602979469</v>
      </c>
      <c r="AJ49" s="5">
        <f t="shared" si="12"/>
        <v>-0.69094283664419764</v>
      </c>
      <c r="AK49">
        <f t="shared" si="30"/>
        <v>0</v>
      </c>
      <c r="AL49">
        <f t="shared" si="30"/>
        <v>-0.41818062688486529</v>
      </c>
      <c r="AM49">
        <f t="shared" si="3"/>
        <v>2.0105600433635047</v>
      </c>
      <c r="AN49">
        <f t="shared" si="31"/>
        <v>1.2883841820868052</v>
      </c>
      <c r="AO49">
        <f t="shared" si="13"/>
        <v>-1.174229024514825</v>
      </c>
    </row>
    <row r="50" spans="1:41" x14ac:dyDescent="0.2">
      <c r="A50" t="s">
        <v>89</v>
      </c>
      <c r="B50">
        <v>0</v>
      </c>
      <c r="C50">
        <v>249</v>
      </c>
      <c r="D50">
        <v>28955911.360836823</v>
      </c>
      <c r="E50">
        <v>159944.6089550386</v>
      </c>
      <c r="F50">
        <v>29.466290322580665</v>
      </c>
      <c r="G50">
        <v>141.28077420347716</v>
      </c>
      <c r="H50">
        <v>50</v>
      </c>
      <c r="I50">
        <v>247.90204081632652</v>
      </c>
      <c r="J50">
        <v>0.21089697352919762</v>
      </c>
      <c r="K50">
        <v>0.15614538152610441</v>
      </c>
      <c r="L50">
        <v>2.9466290322580665E-3</v>
      </c>
      <c r="M50">
        <v>2.4507012967534413E-3</v>
      </c>
      <c r="N50">
        <v>0.5</v>
      </c>
      <c r="P50" s="1">
        <v>41759</v>
      </c>
      <c r="Q50" s="18">
        <v>1</v>
      </c>
      <c r="R50" t="s">
        <v>90</v>
      </c>
      <c r="S50">
        <v>1</v>
      </c>
      <c r="U50">
        <f>D50/(D50+D51)</f>
        <v>0.81514345866351212</v>
      </c>
      <c r="V50">
        <v>0.5</v>
      </c>
      <c r="W50">
        <f t="shared" si="5"/>
        <v>0.31514345866351212</v>
      </c>
      <c r="X50">
        <f>AVERAGE(E50:E51)</f>
        <v>106263.76068247753</v>
      </c>
      <c r="Y50">
        <f>AVERAGE(F50:F51)</f>
        <v>34.311659217515249</v>
      </c>
      <c r="Z50">
        <f>AVERAGE(G50:G51)</f>
        <v>169.59264473659638</v>
      </c>
      <c r="AA50">
        <f>AVERAGE(H50:H51)</f>
        <v>60.999999999999957</v>
      </c>
      <c r="AB50">
        <f t="shared" si="7"/>
        <v>-10.999999999999957</v>
      </c>
      <c r="AC50">
        <f t="shared" si="8"/>
        <v>-4.8453688949345839</v>
      </c>
      <c r="AD50" s="4">
        <f t="shared" si="9"/>
        <v>0.40890324953962853</v>
      </c>
      <c r="AE50" s="4">
        <f t="shared" si="10"/>
        <v>-0.18265013735567859</v>
      </c>
      <c r="AF50" s="5">
        <f t="shared" si="11"/>
        <v>-0.18032786885245844</v>
      </c>
      <c r="AG50" s="5">
        <f t="shared" si="1"/>
        <v>-0.14121639714995607</v>
      </c>
      <c r="AH50" s="5">
        <f t="shared" si="29"/>
        <v>0.40890324953962853</v>
      </c>
      <c r="AI50" s="5">
        <f t="shared" si="29"/>
        <v>-0.18265013735567859</v>
      </c>
      <c r="AJ50" s="5">
        <f t="shared" si="12"/>
        <v>0.63028691732702424</v>
      </c>
      <c r="AK50">
        <f t="shared" si="30"/>
        <v>-0.19885085874516448</v>
      </c>
      <c r="AL50">
        <f t="shared" si="30"/>
        <v>-0.15223830625475165</v>
      </c>
      <c r="AM50">
        <f t="shared" si="3"/>
        <v>2.2416563952147865</v>
      </c>
      <c r="AN50">
        <f t="shared" si="31"/>
        <v>1.3395564286258803</v>
      </c>
      <c r="AO50">
        <f t="shared" si="13"/>
        <v>0.48875602222847292</v>
      </c>
    </row>
    <row r="51" spans="1:41" x14ac:dyDescent="0.2">
      <c r="A51" t="s">
        <v>91</v>
      </c>
      <c r="B51">
        <v>0</v>
      </c>
      <c r="C51">
        <v>249</v>
      </c>
      <c r="D51">
        <v>6566561.4665991943</v>
      </c>
      <c r="E51">
        <v>52582.912409916462</v>
      </c>
      <c r="F51">
        <v>39.157028112449829</v>
      </c>
      <c r="G51">
        <v>197.9045152697156</v>
      </c>
      <c r="H51">
        <v>71.999999999999915</v>
      </c>
      <c r="I51">
        <v>292.58847736625512</v>
      </c>
      <c r="J51">
        <v>0.23052890711817611</v>
      </c>
      <c r="K51">
        <v>0.17132289156626512</v>
      </c>
      <c r="L51">
        <v>3.9157028112449827E-3</v>
      </c>
      <c r="M51">
        <v>3.7518225063351788E-3</v>
      </c>
      <c r="N51">
        <v>0.71999999999999909</v>
      </c>
      <c r="P51" s="1">
        <v>42047</v>
      </c>
      <c r="Q51" s="18">
        <v>2</v>
      </c>
      <c r="R51" t="s">
        <v>90</v>
      </c>
      <c r="S51">
        <v>1</v>
      </c>
      <c r="U51">
        <f>D51/(D50+D51)</f>
        <v>0.18485654133648791</v>
      </c>
      <c r="V51">
        <v>0.5</v>
      </c>
      <c r="W51">
        <f t="shared" si="5"/>
        <v>-0.31514345866351212</v>
      </c>
      <c r="X51">
        <f>X50</f>
        <v>106263.76068247753</v>
      </c>
      <c r="Y51">
        <f t="shared" ref="Y51:AA51" si="40">Y50</f>
        <v>34.311659217515249</v>
      </c>
      <c r="Z51">
        <f t="shared" si="40"/>
        <v>169.59264473659638</v>
      </c>
      <c r="AA51">
        <f t="shared" si="40"/>
        <v>60.999999999999957</v>
      </c>
      <c r="AB51">
        <f t="shared" si="7"/>
        <v>10.999999999999957</v>
      </c>
      <c r="AC51">
        <f t="shared" si="8"/>
        <v>4.8453688949345803</v>
      </c>
      <c r="AD51" s="4">
        <f t="shared" si="9"/>
        <v>-0.70353310388575885</v>
      </c>
      <c r="AE51" s="4">
        <f t="shared" si="10"/>
        <v>0.15438531414493362</v>
      </c>
      <c r="AF51" s="5">
        <f t="shared" si="11"/>
        <v>0.18032786885245844</v>
      </c>
      <c r="AG51" s="5">
        <f t="shared" si="1"/>
        <v>0.14121639714995596</v>
      </c>
      <c r="AH51" s="5">
        <f t="shared" si="29"/>
        <v>-0.70353310388575885</v>
      </c>
      <c r="AI51" s="5">
        <f t="shared" si="29"/>
        <v>0.15438531414493362</v>
      </c>
      <c r="AJ51" s="5">
        <f t="shared" si="12"/>
        <v>-0.63028691732702424</v>
      </c>
      <c r="AK51">
        <f t="shared" si="30"/>
        <v>0.16579225484274368</v>
      </c>
      <c r="AL51">
        <f t="shared" si="30"/>
        <v>0.13209470859428923</v>
      </c>
      <c r="AM51">
        <f t="shared" si="3"/>
        <v>2.1158297490102007</v>
      </c>
      <c r="AN51">
        <f t="shared" si="31"/>
        <v>1.4241644785294318</v>
      </c>
      <c r="AO51">
        <f t="shared" si="13"/>
        <v>-0.99502802639767585</v>
      </c>
    </row>
    <row r="52" spans="1:41" x14ac:dyDescent="0.2">
      <c r="A52" t="s">
        <v>92</v>
      </c>
      <c r="B52">
        <v>0</v>
      </c>
      <c r="C52">
        <v>249</v>
      </c>
      <c r="D52">
        <v>11185832.59372385</v>
      </c>
      <c r="E52">
        <v>85053.364172939313</v>
      </c>
      <c r="F52">
        <v>31.325355648535581</v>
      </c>
      <c r="G52">
        <v>200.31033566734908</v>
      </c>
      <c r="H52">
        <v>14.000000000000041</v>
      </c>
      <c r="I52">
        <v>452.20408163265307</v>
      </c>
      <c r="J52">
        <v>0.20028712617470623</v>
      </c>
      <c r="K52">
        <v>0.15427550200803208</v>
      </c>
      <c r="L52">
        <v>3.1325355648535581E-3</v>
      </c>
      <c r="M52">
        <v>2.1178397537836091E-3</v>
      </c>
      <c r="N52">
        <v>0.1400000000000004</v>
      </c>
      <c r="P52" s="1">
        <v>43349</v>
      </c>
      <c r="Q52" s="18">
        <v>1</v>
      </c>
      <c r="R52" t="s">
        <v>93</v>
      </c>
      <c r="S52">
        <v>1</v>
      </c>
      <c r="U52">
        <f>D52/(D52+D53)</f>
        <v>0.58057664402329123</v>
      </c>
      <c r="V52">
        <v>0.5</v>
      </c>
      <c r="W52">
        <f t="shared" si="5"/>
        <v>8.0576644023291233E-2</v>
      </c>
      <c r="X52">
        <f>AVERAGE(E52:E53)</f>
        <v>71097.209631644102</v>
      </c>
      <c r="Y52">
        <f>AVERAGE(F52:F53)</f>
        <v>46.226004004525301</v>
      </c>
      <c r="Z52">
        <f>AVERAGE(G52:G53)</f>
        <v>190.9511628918859</v>
      </c>
      <c r="AA52">
        <f>AVERAGE(H52:H53)</f>
        <v>17.000000000000053</v>
      </c>
      <c r="AB52">
        <f t="shared" si="7"/>
        <v>-3.0000000000000124</v>
      </c>
      <c r="AC52">
        <f t="shared" si="8"/>
        <v>-14.90064835598972</v>
      </c>
      <c r="AD52" s="4">
        <f t="shared" si="9"/>
        <v>0.17923078294504435</v>
      </c>
      <c r="AE52" s="4">
        <f t="shared" si="10"/>
        <v>4.7850138589407898E-2</v>
      </c>
      <c r="AF52" s="5">
        <f t="shared" si="11"/>
        <v>-0.1764705882352943</v>
      </c>
      <c r="AG52" s="5">
        <f t="shared" si="1"/>
        <v>-0.32234342286066991</v>
      </c>
      <c r="AH52" s="5">
        <f t="shared" si="29"/>
        <v>0.17923078294504435</v>
      </c>
      <c r="AI52" s="5">
        <f t="shared" si="29"/>
        <v>4.7850138589407898E-2</v>
      </c>
      <c r="AJ52" s="5">
        <f t="shared" si="12"/>
        <v>0.16115328804658247</v>
      </c>
      <c r="AK52">
        <f t="shared" si="30"/>
        <v>-0.19415601444095765</v>
      </c>
      <c r="AL52">
        <f t="shared" si="30"/>
        <v>-0.3891146427613692</v>
      </c>
      <c r="AM52">
        <f t="shared" si="3"/>
        <v>2.2169434084140827</v>
      </c>
      <c r="AN52">
        <f t="shared" si="31"/>
        <v>1.3981859102004119</v>
      </c>
      <c r="AO52">
        <f t="shared" si="13"/>
        <v>0.14941372504829742</v>
      </c>
    </row>
    <row r="53" spans="1:41" x14ac:dyDescent="0.2">
      <c r="A53" t="s">
        <v>94</v>
      </c>
      <c r="B53">
        <v>0</v>
      </c>
      <c r="C53">
        <v>249</v>
      </c>
      <c r="D53">
        <v>8080930.389037651</v>
      </c>
      <c r="E53">
        <v>57141.055090348884</v>
      </c>
      <c r="F53">
        <v>61.126652360515017</v>
      </c>
      <c r="G53">
        <v>181.59199011642272</v>
      </c>
      <c r="H53">
        <v>20.000000000000068</v>
      </c>
      <c r="I53">
        <v>474.81632653061223</v>
      </c>
      <c r="J53">
        <v>0.24491768011987725</v>
      </c>
      <c r="K53">
        <v>0.20015100401606431</v>
      </c>
      <c r="L53">
        <v>6.1126652360515019E-3</v>
      </c>
      <c r="M53">
        <v>4.5337834018674018E-3</v>
      </c>
      <c r="N53">
        <v>0.20000000000000068</v>
      </c>
      <c r="P53" s="1">
        <v>43440</v>
      </c>
      <c r="Q53" s="18">
        <v>2</v>
      </c>
      <c r="R53" t="s">
        <v>93</v>
      </c>
      <c r="S53">
        <v>1</v>
      </c>
      <c r="U53">
        <f>D53/(D52+D53)</f>
        <v>0.41942335597670866</v>
      </c>
      <c r="V53">
        <v>0.5</v>
      </c>
      <c r="W53">
        <f t="shared" si="5"/>
        <v>-8.0576644023291344E-2</v>
      </c>
      <c r="X53">
        <f>X52</f>
        <v>71097.209631644102</v>
      </c>
      <c r="Y53">
        <f t="shared" ref="Y53:AA53" si="41">Y52</f>
        <v>46.226004004525301</v>
      </c>
      <c r="Z53">
        <f t="shared" si="41"/>
        <v>190.9511628918859</v>
      </c>
      <c r="AA53">
        <f t="shared" si="41"/>
        <v>17.000000000000053</v>
      </c>
      <c r="AB53">
        <f t="shared" si="7"/>
        <v>3.0000000000000142</v>
      </c>
      <c r="AC53">
        <f t="shared" si="8"/>
        <v>14.900648355989716</v>
      </c>
      <c r="AD53" s="4">
        <f t="shared" si="9"/>
        <v>-0.21852522871541424</v>
      </c>
      <c r="AE53" s="4">
        <f t="shared" si="10"/>
        <v>-5.0255345780407801E-2</v>
      </c>
      <c r="AF53" s="5">
        <f t="shared" si="11"/>
        <v>0.17647058823529441</v>
      </c>
      <c r="AG53" s="5">
        <f t="shared" si="1"/>
        <v>0.32234342286066986</v>
      </c>
      <c r="AH53" s="5">
        <f t="shared" si="29"/>
        <v>-0.21852522871541424</v>
      </c>
      <c r="AI53" s="5">
        <f t="shared" si="29"/>
        <v>-5.0255345780407801E-2</v>
      </c>
      <c r="AJ53" s="5">
        <f t="shared" si="12"/>
        <v>-0.16115328804658269</v>
      </c>
      <c r="AK53">
        <f t="shared" si="30"/>
        <v>0.16251892949777513</v>
      </c>
      <c r="AL53">
        <f t="shared" si="30"/>
        <v>0.27940548292875045</v>
      </c>
      <c r="AM53">
        <f t="shared" si="3"/>
        <v>2.1726443629363459</v>
      </c>
      <c r="AN53">
        <f t="shared" si="31"/>
        <v>1.3736509323221155</v>
      </c>
      <c r="AO53">
        <f t="shared" si="13"/>
        <v>-0.17572729248084565</v>
      </c>
    </row>
    <row r="54" spans="1:41" x14ac:dyDescent="0.2">
      <c r="A54" t="s">
        <v>95</v>
      </c>
      <c r="B54">
        <v>0</v>
      </c>
      <c r="C54">
        <v>249</v>
      </c>
      <c r="D54">
        <v>40544218.501781382</v>
      </c>
      <c r="E54">
        <v>690412.44061683363</v>
      </c>
      <c r="F54">
        <v>100.24389558232937</v>
      </c>
      <c r="G54">
        <v>433.60259052388568</v>
      </c>
      <c r="H54">
        <v>50</v>
      </c>
      <c r="I54">
        <v>60.399176954732511</v>
      </c>
      <c r="J54">
        <v>9.6914745311819123E-2</v>
      </c>
      <c r="K54">
        <v>7.2312449799196807E-2</v>
      </c>
      <c r="L54">
        <v>1.0024389558232937E-2</v>
      </c>
      <c r="M54">
        <v>6.7433535358699071E-3</v>
      </c>
      <c r="N54">
        <v>0.5</v>
      </c>
      <c r="P54" s="1">
        <v>40491</v>
      </c>
      <c r="Q54" s="18">
        <v>1</v>
      </c>
      <c r="R54" t="s">
        <v>96</v>
      </c>
      <c r="S54">
        <v>1</v>
      </c>
      <c r="U54">
        <f>D54/(D54+D55)</f>
        <v>0.64846883454199944</v>
      </c>
      <c r="V54">
        <v>0.5</v>
      </c>
      <c r="W54">
        <f t="shared" si="5"/>
        <v>0.14846883454199944</v>
      </c>
      <c r="X54">
        <f>AVERAGE(E54:E55)</f>
        <v>572320.90781555208</v>
      </c>
      <c r="Y54">
        <f>AVERAGE(F54:F55)</f>
        <v>83.011666666666684</v>
      </c>
      <c r="Z54">
        <f>AVERAGE(G54:G55)</f>
        <v>497.58925001225987</v>
      </c>
      <c r="AA54">
        <f>AVERAGE(H54:H55)</f>
        <v>51.500000000000043</v>
      </c>
      <c r="AB54">
        <f t="shared" si="7"/>
        <v>-1.5000000000000426</v>
      </c>
      <c r="AC54">
        <f t="shared" si="8"/>
        <v>17.232228915662688</v>
      </c>
      <c r="AD54" s="4">
        <f t="shared" si="9"/>
        <v>0.18758929732810259</v>
      </c>
      <c r="AE54" s="4">
        <f t="shared" si="10"/>
        <v>-0.13764651295545072</v>
      </c>
      <c r="AF54" s="5">
        <f t="shared" si="11"/>
        <v>-2.9126213592233812E-2</v>
      </c>
      <c r="AG54" s="5">
        <f t="shared" si="1"/>
        <v>0.20758803681003896</v>
      </c>
      <c r="AH54" s="5">
        <f t="shared" si="29"/>
        <v>0.18758929732810259</v>
      </c>
      <c r="AI54" s="5">
        <f t="shared" si="29"/>
        <v>-0.13764651295545072</v>
      </c>
      <c r="AJ54" s="5">
        <f t="shared" si="12"/>
        <v>0.29693766908399888</v>
      </c>
      <c r="AK54">
        <f t="shared" si="30"/>
        <v>-2.9558802241545189E-2</v>
      </c>
      <c r="AL54">
        <f t="shared" si="30"/>
        <v>0.18862501221820266</v>
      </c>
      <c r="AM54">
        <f t="shared" si="3"/>
        <v>2.2178535839287941</v>
      </c>
      <c r="AN54">
        <f t="shared" si="31"/>
        <v>1.3512767093476703</v>
      </c>
      <c r="AO54">
        <f t="shared" si="13"/>
        <v>0.26000584641850788</v>
      </c>
    </row>
    <row r="55" spans="1:41" x14ac:dyDescent="0.2">
      <c r="A55" t="s">
        <v>97</v>
      </c>
      <c r="B55">
        <v>0</v>
      </c>
      <c r="C55">
        <v>249</v>
      </c>
      <c r="D55">
        <v>21978783.903441302</v>
      </c>
      <c r="E55">
        <v>454229.37501427066</v>
      </c>
      <c r="F55">
        <v>65.779437751004011</v>
      </c>
      <c r="G55">
        <v>561.57590950063411</v>
      </c>
      <c r="H55">
        <v>53.000000000000092</v>
      </c>
      <c r="I55">
        <v>65.281124497991968</v>
      </c>
      <c r="J55">
        <v>0.17954437065295278</v>
      </c>
      <c r="K55">
        <v>0.13352931726907624</v>
      </c>
      <c r="L55">
        <v>6.5779437751004016E-3</v>
      </c>
      <c r="M55">
        <v>4.1446085139087846E-3</v>
      </c>
      <c r="N55">
        <v>0.53000000000000091</v>
      </c>
      <c r="P55" s="1">
        <v>40931</v>
      </c>
      <c r="Q55" s="18">
        <v>2</v>
      </c>
      <c r="R55" t="s">
        <v>96</v>
      </c>
      <c r="S55">
        <v>1</v>
      </c>
      <c r="U55">
        <f>D55/(D54+D55)</f>
        <v>0.35153116545800056</v>
      </c>
      <c r="V55">
        <v>0.5</v>
      </c>
      <c r="W55">
        <f t="shared" si="5"/>
        <v>-0.14846883454199944</v>
      </c>
      <c r="X55">
        <f>X54</f>
        <v>572320.90781555208</v>
      </c>
      <c r="Y55">
        <f t="shared" ref="Y55:AA55" si="42">Y54</f>
        <v>83.011666666666684</v>
      </c>
      <c r="Z55">
        <f t="shared" si="42"/>
        <v>497.58925001225987</v>
      </c>
      <c r="AA55">
        <f t="shared" si="42"/>
        <v>51.500000000000043</v>
      </c>
      <c r="AB55">
        <f t="shared" si="7"/>
        <v>1.5000000000000497</v>
      </c>
      <c r="AC55">
        <f t="shared" si="8"/>
        <v>-17.232228915662674</v>
      </c>
      <c r="AD55" s="4">
        <f t="shared" si="9"/>
        <v>-0.23109755994824077</v>
      </c>
      <c r="AE55" s="4">
        <f t="shared" si="10"/>
        <v>0.12097201808470803</v>
      </c>
      <c r="AF55" s="5">
        <f t="shared" si="11"/>
        <v>2.9126213592233951E-2</v>
      </c>
      <c r="AG55" s="5">
        <f t="shared" si="1"/>
        <v>-0.20758803681003879</v>
      </c>
      <c r="AH55" s="5">
        <f t="shared" si="29"/>
        <v>-0.23109755994824077</v>
      </c>
      <c r="AI55" s="5">
        <f t="shared" si="29"/>
        <v>0.12097201808470803</v>
      </c>
      <c r="AJ55" s="5">
        <f t="shared" si="12"/>
        <v>-0.29693766908399888</v>
      </c>
      <c r="AK55">
        <f t="shared" si="30"/>
        <v>2.8710105882432224E-2</v>
      </c>
      <c r="AL55">
        <f t="shared" si="30"/>
        <v>-0.23267386685883215</v>
      </c>
      <c r="AM55">
        <f t="shared" si="3"/>
        <v>2.1712116491852962</v>
      </c>
      <c r="AN55">
        <f t="shared" si="31"/>
        <v>1.4160890622546924</v>
      </c>
      <c r="AO55">
        <f t="shared" si="13"/>
        <v>-0.35230972692551943</v>
      </c>
    </row>
    <row r="56" spans="1:41" x14ac:dyDescent="0.2">
      <c r="A56" t="s">
        <v>98</v>
      </c>
      <c r="B56">
        <v>0</v>
      </c>
      <c r="C56">
        <v>249</v>
      </c>
      <c r="D56">
        <v>791151936.78583014</v>
      </c>
      <c r="E56">
        <v>114374971.01667333</v>
      </c>
      <c r="F56">
        <v>6.3727309236947765</v>
      </c>
      <c r="G56">
        <v>3862.1452696349074</v>
      </c>
      <c r="H56">
        <v>48.999999999999787</v>
      </c>
      <c r="I56">
        <v>54.70281124497992</v>
      </c>
      <c r="J56">
        <v>0.23991110541967872</v>
      </c>
      <c r="K56">
        <v>0.17774497991967889</v>
      </c>
      <c r="L56">
        <v>6.3727309236947768E-4</v>
      </c>
      <c r="M56">
        <v>4.4967030469409151E-4</v>
      </c>
      <c r="N56">
        <v>0.48999999999999788</v>
      </c>
      <c r="P56" s="1">
        <v>35136</v>
      </c>
      <c r="Q56" s="18">
        <v>1</v>
      </c>
      <c r="R56" t="s">
        <v>99</v>
      </c>
      <c r="S56">
        <v>0</v>
      </c>
      <c r="U56">
        <f>D56/(D56+D57)</f>
        <v>0.9948301414121119</v>
      </c>
      <c r="V56">
        <v>0.5</v>
      </c>
      <c r="W56">
        <f t="shared" si="5"/>
        <v>0.4948301414121119</v>
      </c>
      <c r="X56">
        <f>AVERAGE(E56:E57)</f>
        <v>57201574.207911059</v>
      </c>
      <c r="Y56">
        <f>AVERAGE(F56:F57)</f>
        <v>24.686144578313257</v>
      </c>
      <c r="Z56">
        <f>AVERAGE(G56:G57)</f>
        <v>2021.4073498926668</v>
      </c>
      <c r="AA56">
        <f>AVERAGE(H56:H57)</f>
        <v>33.999999999999872</v>
      </c>
      <c r="AB56">
        <f t="shared" si="7"/>
        <v>14.999999999999915</v>
      </c>
      <c r="AC56">
        <f t="shared" si="8"/>
        <v>-18.313413654618479</v>
      </c>
      <c r="AD56" s="4">
        <f t="shared" si="9"/>
        <v>0.69290085106513999</v>
      </c>
      <c r="AE56" s="4">
        <f t="shared" si="10"/>
        <v>0.64742882173711536</v>
      </c>
      <c r="AF56" s="5">
        <f t="shared" si="11"/>
        <v>0.44117647058823445</v>
      </c>
      <c r="AG56" s="5">
        <f t="shared" si="1"/>
        <v>-0.74184989059436957</v>
      </c>
      <c r="AH56" s="5">
        <f t="shared" si="29"/>
        <v>0.69290085106513999</v>
      </c>
      <c r="AI56" s="5">
        <f t="shared" si="29"/>
        <v>0.64742882173711536</v>
      </c>
      <c r="AJ56" s="5">
        <f t="shared" si="12"/>
        <v>0.9896602828242238</v>
      </c>
      <c r="AK56">
        <f t="shared" si="30"/>
        <v>0.36545977349446457</v>
      </c>
      <c r="AL56">
        <f t="shared" si="30"/>
        <v>-1.3542140438501367</v>
      </c>
      <c r="AM56">
        <f t="shared" si="3"/>
        <v>2.2713937465367828</v>
      </c>
      <c r="AN56">
        <f t="shared" si="31"/>
        <v>1.5363141251087926</v>
      </c>
      <c r="AO56">
        <f t="shared" si="13"/>
        <v>0.68796391201479234</v>
      </c>
    </row>
    <row r="57" spans="1:41" x14ac:dyDescent="0.2">
      <c r="A57" t="s">
        <v>100</v>
      </c>
      <c r="B57">
        <v>0</v>
      </c>
      <c r="C57">
        <v>249</v>
      </c>
      <c r="D57">
        <v>4111398.9860728737</v>
      </c>
      <c r="E57">
        <v>28177.39914879933</v>
      </c>
      <c r="F57">
        <v>42.99955823293174</v>
      </c>
      <c r="G57">
        <v>180.66943015042636</v>
      </c>
      <c r="H57">
        <v>18.999999999999964</v>
      </c>
      <c r="I57">
        <v>38.939271255060731</v>
      </c>
      <c r="J57">
        <v>0.10990971958031238</v>
      </c>
      <c r="K57">
        <v>9.0750032128514069E-2</v>
      </c>
      <c r="L57">
        <v>4.2999558232931744E-3</v>
      </c>
      <c r="M57">
        <v>5.1435428201586104E-3</v>
      </c>
      <c r="N57">
        <v>0.18999999999999964</v>
      </c>
      <c r="P57" s="1">
        <v>43042</v>
      </c>
      <c r="Q57" s="18">
        <v>2</v>
      </c>
      <c r="R57" t="s">
        <v>99</v>
      </c>
      <c r="S57">
        <v>0</v>
      </c>
      <c r="U57">
        <f>D57/(D56+D57)</f>
        <v>5.1698585878880536E-3</v>
      </c>
      <c r="V57">
        <v>0.5</v>
      </c>
      <c r="W57">
        <f t="shared" si="5"/>
        <v>-0.49483014141211196</v>
      </c>
      <c r="X57">
        <f>X56</f>
        <v>57201574.207911059</v>
      </c>
      <c r="Y57">
        <f t="shared" ref="Y57:AA57" si="43">Y56</f>
        <v>24.686144578313257</v>
      </c>
      <c r="Z57">
        <f t="shared" si="43"/>
        <v>2021.4073498926668</v>
      </c>
      <c r="AA57">
        <f t="shared" si="43"/>
        <v>33.999999999999872</v>
      </c>
      <c r="AB57">
        <f t="shared" si="7"/>
        <v>-14.999999999999908</v>
      </c>
      <c r="AC57">
        <f t="shared" si="8"/>
        <v>18.313413654618483</v>
      </c>
      <c r="AD57" s="4">
        <f t="shared" si="9"/>
        <v>-7.6158164901182328</v>
      </c>
      <c r="AE57" s="4">
        <f t="shared" si="10"/>
        <v>-2.4148802469845263</v>
      </c>
      <c r="AF57" s="5">
        <f t="shared" si="11"/>
        <v>-0.44117647058823423</v>
      </c>
      <c r="AG57" s="5">
        <f t="shared" si="1"/>
        <v>0.74184989059436968</v>
      </c>
      <c r="AH57" s="5">
        <f t="shared" si="29"/>
        <v>-7.6158164901182328</v>
      </c>
      <c r="AI57" s="5">
        <f t="shared" si="29"/>
        <v>-2.4148802469845263</v>
      </c>
      <c r="AJ57" s="5">
        <f t="shared" si="12"/>
        <v>-0.98966028282422391</v>
      </c>
      <c r="AK57">
        <f t="shared" si="30"/>
        <v>-0.58192154544971897</v>
      </c>
      <c r="AL57">
        <f t="shared" si="30"/>
        <v>0.55494770399086202</v>
      </c>
      <c r="AM57">
        <f t="shared" si="3"/>
        <v>0.32511044225089841</v>
      </c>
      <c r="AN57">
        <f t="shared" si="31"/>
        <v>0.46065995842816804</v>
      </c>
      <c r="AO57">
        <f t="shared" si="13"/>
        <v>-4.5717627627153892</v>
      </c>
    </row>
    <row r="58" spans="1:41" x14ac:dyDescent="0.2">
      <c r="A58" t="s">
        <v>101</v>
      </c>
      <c r="B58">
        <v>0</v>
      </c>
      <c r="C58">
        <v>249</v>
      </c>
      <c r="D58">
        <v>893164085.60319865</v>
      </c>
      <c r="E58">
        <v>7745555.7034966033</v>
      </c>
      <c r="F58">
        <v>10.177469879518075</v>
      </c>
      <c r="G58">
        <v>226.67458659002449</v>
      </c>
      <c r="H58">
        <v>59.999999999999723</v>
      </c>
      <c r="I58">
        <v>102.97590361445783</v>
      </c>
      <c r="J58">
        <v>5.7279019800886115E-2</v>
      </c>
      <c r="K58">
        <v>3.9086827309236877E-2</v>
      </c>
      <c r="L58">
        <v>1.0177469879518075E-3</v>
      </c>
      <c r="M58">
        <v>1.0781883619967109E-3</v>
      </c>
      <c r="N58">
        <v>0.5999999999999972</v>
      </c>
      <c r="P58" s="1">
        <v>38826</v>
      </c>
      <c r="Q58" s="18">
        <v>1</v>
      </c>
      <c r="R58" t="s">
        <v>102</v>
      </c>
      <c r="S58">
        <v>1</v>
      </c>
      <c r="U58">
        <f>D58/(D58+D59)</f>
        <v>0.76724519132354241</v>
      </c>
      <c r="V58">
        <v>0.5</v>
      </c>
      <c r="W58">
        <f t="shared" si="5"/>
        <v>0.26724519132354241</v>
      </c>
      <c r="X58">
        <f>AVERAGE(E58:E59)</f>
        <v>5565485.7259595245</v>
      </c>
      <c r="Y58">
        <f>AVERAGE(F58:F59)</f>
        <v>15.568835341365464</v>
      </c>
      <c r="Z58">
        <f>AVERAGE(G58:G59)</f>
        <v>280.46812665981508</v>
      </c>
      <c r="AA58">
        <f>AVERAGE(H58:H59)</f>
        <v>47.499999999999822</v>
      </c>
      <c r="AB58">
        <f t="shared" si="7"/>
        <v>12.499999999999901</v>
      </c>
      <c r="AC58">
        <f t="shared" si="8"/>
        <v>-5.3913654618473892</v>
      </c>
      <c r="AD58" s="4">
        <f t="shared" si="9"/>
        <v>0.33053495805076061</v>
      </c>
      <c r="AE58" s="4">
        <f t="shared" si="10"/>
        <v>-0.21294463833006194</v>
      </c>
      <c r="AF58" s="5">
        <f t="shared" si="11"/>
        <v>0.26315789473684098</v>
      </c>
      <c r="AG58" s="5">
        <f t="shared" si="1"/>
        <v>-0.34629214990300872</v>
      </c>
      <c r="AH58" s="5">
        <f t="shared" si="29"/>
        <v>0.33053495805076061</v>
      </c>
      <c r="AI58" s="5">
        <f t="shared" si="29"/>
        <v>-0.21294463833006194</v>
      </c>
      <c r="AJ58" s="5">
        <f t="shared" si="12"/>
        <v>0.53449038264708482</v>
      </c>
      <c r="AK58">
        <f t="shared" si="30"/>
        <v>0.23361485118150421</v>
      </c>
      <c r="AL58">
        <f t="shared" si="30"/>
        <v>-0.42509473972056366</v>
      </c>
      <c r="AM58">
        <f t="shared" si="3"/>
        <v>2.2332923506271829</v>
      </c>
      <c r="AN58">
        <f t="shared" si="31"/>
        <v>1.3315887676852451</v>
      </c>
      <c r="AO58">
        <f t="shared" si="13"/>
        <v>0.42819832764001725</v>
      </c>
    </row>
    <row r="59" spans="1:41" x14ac:dyDescent="0.2">
      <c r="A59" t="s">
        <v>103</v>
      </c>
      <c r="B59">
        <v>0</v>
      </c>
      <c r="C59">
        <v>249</v>
      </c>
      <c r="D59">
        <v>270954107.25564319</v>
      </c>
      <c r="E59">
        <v>3385415.7484224467</v>
      </c>
      <c r="F59">
        <v>20.960200803212853</v>
      </c>
      <c r="G59">
        <v>334.26166672960568</v>
      </c>
      <c r="H59">
        <v>34.999999999999922</v>
      </c>
      <c r="I59">
        <v>105.70445344129554</v>
      </c>
      <c r="J59">
        <v>6.7364396248520697E-2</v>
      </c>
      <c r="K59">
        <v>4.5184538152610434E-2</v>
      </c>
      <c r="L59">
        <v>2.0960200803212853E-3</v>
      </c>
      <c r="M59">
        <v>1.5854597673522236E-3</v>
      </c>
      <c r="N59">
        <v>0.3499999999999992</v>
      </c>
      <c r="P59" s="1">
        <v>40989</v>
      </c>
      <c r="Q59" s="18">
        <v>2</v>
      </c>
      <c r="R59" t="s">
        <v>102</v>
      </c>
      <c r="S59">
        <v>1</v>
      </c>
      <c r="U59">
        <f>D59/(D58+D59)</f>
        <v>0.23275480867645748</v>
      </c>
      <c r="V59">
        <v>0.5</v>
      </c>
      <c r="W59">
        <f t="shared" si="5"/>
        <v>-0.26724519132354252</v>
      </c>
      <c r="X59">
        <f>X58</f>
        <v>5565485.7259595245</v>
      </c>
      <c r="Y59">
        <f t="shared" ref="Y59:AA59" si="44">Y58</f>
        <v>15.568835341365464</v>
      </c>
      <c r="Z59">
        <f t="shared" si="44"/>
        <v>280.46812665981508</v>
      </c>
      <c r="AA59">
        <f t="shared" si="44"/>
        <v>47.499999999999822</v>
      </c>
      <c r="AB59">
        <f t="shared" si="7"/>
        <v>-12.499999999999901</v>
      </c>
      <c r="AC59">
        <f t="shared" si="8"/>
        <v>5.3913654618473892</v>
      </c>
      <c r="AD59" s="4">
        <f t="shared" si="9"/>
        <v>-0.49710754358479825</v>
      </c>
      <c r="AE59" s="4">
        <f t="shared" si="10"/>
        <v>0.175464031515145</v>
      </c>
      <c r="AF59" s="5">
        <f t="shared" si="11"/>
        <v>-0.26315789473684098</v>
      </c>
      <c r="AG59" s="5">
        <f t="shared" si="1"/>
        <v>0.34629214990300872</v>
      </c>
      <c r="AH59" s="5">
        <f t="shared" si="29"/>
        <v>-0.49710754358479825</v>
      </c>
      <c r="AI59" s="5">
        <f t="shared" si="29"/>
        <v>0.175464031515145</v>
      </c>
      <c r="AJ59" s="5">
        <f t="shared" si="12"/>
        <v>-0.53449038264708504</v>
      </c>
      <c r="AK59">
        <f t="shared" si="30"/>
        <v>-0.30538164955118025</v>
      </c>
      <c r="AL59">
        <f t="shared" si="30"/>
        <v>0.29735425811849603</v>
      </c>
      <c r="AM59">
        <f t="shared" si="3"/>
        <v>2.1404063946011274</v>
      </c>
      <c r="AN59">
        <f t="shared" si="31"/>
        <v>1.4292254973997292</v>
      </c>
      <c r="AO59">
        <f t="shared" si="13"/>
        <v>-0.76462252221438631</v>
      </c>
    </row>
    <row r="60" spans="1:41" x14ac:dyDescent="0.2">
      <c r="A60" t="s">
        <v>104</v>
      </c>
      <c r="B60">
        <v>0</v>
      </c>
      <c r="C60">
        <v>245</v>
      </c>
      <c r="D60">
        <v>16529523377.641968</v>
      </c>
      <c r="E60">
        <v>189428890.4898093</v>
      </c>
      <c r="F60">
        <v>3.7996734693877539</v>
      </c>
      <c r="G60">
        <v>295.15034364331865</v>
      </c>
      <c r="H60">
        <v>46.999999999999908</v>
      </c>
      <c r="I60">
        <v>503.46530612244896</v>
      </c>
      <c r="J60">
        <v>7.5541044141246919E-2</v>
      </c>
      <c r="K60">
        <v>5.4469387755102065E-2</v>
      </c>
      <c r="L60">
        <v>3.7996734693877539E-4</v>
      </c>
      <c r="M60">
        <v>5.9218113051033626E-4</v>
      </c>
      <c r="N60">
        <v>0.46999999999999909</v>
      </c>
      <c r="P60" s="1">
        <v>39167</v>
      </c>
      <c r="Q60" s="18">
        <v>1</v>
      </c>
      <c r="R60" t="s">
        <v>105</v>
      </c>
      <c r="S60">
        <v>0</v>
      </c>
      <c r="U60">
        <f>D60/(D60+D61)</f>
        <v>0.73407982664160543</v>
      </c>
      <c r="V60">
        <v>0.5</v>
      </c>
      <c r="W60">
        <f t="shared" si="5"/>
        <v>0.23407982664160543</v>
      </c>
      <c r="X60">
        <f>AVERAGE(E60:E61)</f>
        <v>119181540.59271255</v>
      </c>
      <c r="Y60">
        <f>AVERAGE(F60:F61)</f>
        <v>5.8178004443712981</v>
      </c>
      <c r="Z60">
        <f>AVERAGE(G60:G61)</f>
        <v>252.52472958777071</v>
      </c>
      <c r="AA60">
        <f>AVERAGE(H60:H61)</f>
        <v>49.000000000000064</v>
      </c>
      <c r="AB60">
        <f t="shared" si="7"/>
        <v>-2.0000000000001563</v>
      </c>
      <c r="AC60">
        <f t="shared" si="8"/>
        <v>-2.0181269749835442</v>
      </c>
      <c r="AD60" s="4">
        <f t="shared" si="9"/>
        <v>0.46336582418473071</v>
      </c>
      <c r="AE60" s="4">
        <f t="shared" si="10"/>
        <v>0.1559756831054333</v>
      </c>
      <c r="AF60" s="5">
        <f t="shared" si="11"/>
        <v>-4.0816326530615385E-2</v>
      </c>
      <c r="AG60" s="5">
        <f t="shared" si="1"/>
        <v>-0.34688831187671193</v>
      </c>
      <c r="AH60" s="5">
        <f t="shared" si="29"/>
        <v>0.46336582418473071</v>
      </c>
      <c r="AI60" s="5">
        <f t="shared" si="29"/>
        <v>0.1559756831054333</v>
      </c>
      <c r="AJ60" s="5">
        <f t="shared" si="12"/>
        <v>0.46815965328321085</v>
      </c>
      <c r="AK60">
        <f t="shared" si="30"/>
        <v>-4.1672696400571314E-2</v>
      </c>
      <c r="AL60">
        <f t="shared" si="30"/>
        <v>-0.42600712585747624</v>
      </c>
      <c r="AM60">
        <f t="shared" si="3"/>
        <v>2.247428115151989</v>
      </c>
      <c r="AN60">
        <f t="shared" si="31"/>
        <v>1.4245472221865223</v>
      </c>
      <c r="AO60">
        <f t="shared" si="13"/>
        <v>0.38400967992137192</v>
      </c>
    </row>
    <row r="61" spans="1:41" x14ac:dyDescent="0.2">
      <c r="A61" t="s">
        <v>106</v>
      </c>
      <c r="B61">
        <v>0</v>
      </c>
      <c r="C61">
        <v>248</v>
      </c>
      <c r="D61">
        <v>5987814352.8662691</v>
      </c>
      <c r="E61">
        <v>48934190.695615798</v>
      </c>
      <c r="F61">
        <v>7.8359274193548423</v>
      </c>
      <c r="G61">
        <v>209.89911553222274</v>
      </c>
      <c r="H61">
        <v>51.00000000000022</v>
      </c>
      <c r="I61">
        <v>296.41935483870969</v>
      </c>
      <c r="J61">
        <v>3.3342741667927923E-2</v>
      </c>
      <c r="K61">
        <v>2.337443548387096E-2</v>
      </c>
      <c r="L61">
        <v>7.8359274193548424E-4</v>
      </c>
      <c r="M61">
        <v>8.6493446294939912E-4</v>
      </c>
      <c r="N61">
        <v>0.51000000000000223</v>
      </c>
      <c r="P61" s="1">
        <v>39478</v>
      </c>
      <c r="Q61" s="18">
        <v>2</v>
      </c>
      <c r="R61" t="s">
        <v>105</v>
      </c>
      <c r="S61">
        <v>0</v>
      </c>
      <c r="U61">
        <f>D61/(D60+D61)</f>
        <v>0.26592017335839457</v>
      </c>
      <c r="V61">
        <v>0.5</v>
      </c>
      <c r="W61">
        <f t="shared" si="5"/>
        <v>-0.23407982664160543</v>
      </c>
      <c r="X61">
        <f>X60</f>
        <v>119181540.59271255</v>
      </c>
      <c r="Y61">
        <f t="shared" ref="Y61:AA61" si="45">Y60</f>
        <v>5.8178004443712981</v>
      </c>
      <c r="Z61">
        <f t="shared" si="45"/>
        <v>252.52472958777071</v>
      </c>
      <c r="AA61">
        <f t="shared" si="45"/>
        <v>49.000000000000064</v>
      </c>
      <c r="AB61">
        <f t="shared" si="7"/>
        <v>2.0000000000001563</v>
      </c>
      <c r="AC61">
        <f t="shared" si="8"/>
        <v>2.0181269749835442</v>
      </c>
      <c r="AD61" s="4">
        <f t="shared" si="9"/>
        <v>-0.89017153345330158</v>
      </c>
      <c r="AE61" s="4">
        <f t="shared" si="10"/>
        <v>-0.18488216982133832</v>
      </c>
      <c r="AF61" s="5">
        <f t="shared" si="11"/>
        <v>4.0816326530615385E-2</v>
      </c>
      <c r="AG61" s="5">
        <f t="shared" si="1"/>
        <v>0.34688831187671193</v>
      </c>
      <c r="AH61" s="5">
        <f t="shared" si="29"/>
        <v>-0.89017153345330158</v>
      </c>
      <c r="AI61" s="5">
        <f t="shared" si="29"/>
        <v>-0.18488216982133832</v>
      </c>
      <c r="AJ61" s="5">
        <f t="shared" si="12"/>
        <v>-0.46815965328321085</v>
      </c>
      <c r="AK61">
        <f t="shared" si="30"/>
        <v>4.000533461370219E-2</v>
      </c>
      <c r="AL61">
        <f t="shared" si="30"/>
        <v>0.29779697778908693</v>
      </c>
      <c r="AM61">
        <f t="shared" si="3"/>
        <v>2.0930767170462654</v>
      </c>
      <c r="AN61">
        <f t="shared" si="31"/>
        <v>1.3389715502826973</v>
      </c>
      <c r="AO61">
        <f t="shared" si="13"/>
        <v>-0.63141193483596703</v>
      </c>
    </row>
    <row r="62" spans="1:41" x14ac:dyDescent="0.2">
      <c r="A62" t="s">
        <v>107</v>
      </c>
      <c r="B62">
        <v>0</v>
      </c>
      <c r="C62">
        <v>248</v>
      </c>
      <c r="D62">
        <v>54480026466.94104</v>
      </c>
      <c r="E62">
        <v>366080476.61942399</v>
      </c>
      <c r="F62">
        <v>5.521250000000002</v>
      </c>
      <c r="G62">
        <v>174.3241456756389</v>
      </c>
      <c r="H62">
        <v>20.000000000000068</v>
      </c>
      <c r="I62">
        <v>487.38709677419354</v>
      </c>
      <c r="J62">
        <v>0.12353746076787822</v>
      </c>
      <c r="K62">
        <v>7.6664919354838726E-2</v>
      </c>
      <c r="L62">
        <v>5.5212500000000021E-4</v>
      </c>
      <c r="M62">
        <v>3.0032257372754914E-4</v>
      </c>
      <c r="N62">
        <v>0.20000000000000068</v>
      </c>
      <c r="P62" s="1">
        <v>36668</v>
      </c>
      <c r="Q62" s="18">
        <v>1</v>
      </c>
      <c r="R62" t="s">
        <v>108</v>
      </c>
      <c r="S62">
        <v>1</v>
      </c>
      <c r="U62">
        <f>D62/(D62+D63)</f>
        <v>0.92828818993194917</v>
      </c>
      <c r="V62">
        <v>0.5</v>
      </c>
      <c r="W62">
        <f t="shared" si="5"/>
        <v>0.42828818993194917</v>
      </c>
      <c r="X62">
        <f>AVERAGE(E62:E63)</f>
        <v>196432204.16233855</v>
      </c>
      <c r="Y62">
        <f>AVERAGE(F62:F63)</f>
        <v>9.1621310240963858</v>
      </c>
      <c r="Z62">
        <f>AVERAGE(G62:G63)</f>
        <v>171.78845549054819</v>
      </c>
      <c r="AA62">
        <f>AVERAGE(H62:H63)</f>
        <v>16.00000000000005</v>
      </c>
      <c r="AB62">
        <f t="shared" si="7"/>
        <v>4.0000000000000178</v>
      </c>
      <c r="AC62">
        <f t="shared" si="8"/>
        <v>-3.6408810240963838</v>
      </c>
      <c r="AD62" s="4">
        <f t="shared" si="9"/>
        <v>0.62253583591310502</v>
      </c>
      <c r="AE62" s="4">
        <f t="shared" si="10"/>
        <v>1.4652662423830343E-2</v>
      </c>
      <c r="AF62" s="5">
        <f t="shared" si="11"/>
        <v>0.25000000000000033</v>
      </c>
      <c r="AG62" s="5">
        <f t="shared" si="1"/>
        <v>-0.39738364519355535</v>
      </c>
      <c r="AH62" s="5">
        <f t="shared" si="29"/>
        <v>0.62253583591310502</v>
      </c>
      <c r="AI62" s="5">
        <f t="shared" si="29"/>
        <v>1.4652662423830343E-2</v>
      </c>
      <c r="AJ62" s="5">
        <f t="shared" si="12"/>
        <v>0.85657637986389834</v>
      </c>
      <c r="AK62">
        <f t="shared" si="30"/>
        <v>0.2231435513142101</v>
      </c>
      <c r="AL62">
        <f t="shared" si="30"/>
        <v>-0.50647451225189921</v>
      </c>
      <c r="AM62">
        <f t="shared" si="3"/>
        <v>2.2641078303478999</v>
      </c>
      <c r="AN62">
        <f t="shared" si="31"/>
        <v>1.3899508336749093</v>
      </c>
      <c r="AO62">
        <f t="shared" si="13"/>
        <v>0.61873413564913005</v>
      </c>
    </row>
    <row r="63" spans="1:41" x14ac:dyDescent="0.2">
      <c r="A63" t="s">
        <v>109</v>
      </c>
      <c r="B63">
        <v>0</v>
      </c>
      <c r="C63">
        <v>249</v>
      </c>
      <c r="D63">
        <v>4208672859.2184997</v>
      </c>
      <c r="E63">
        <v>26783931.705253143</v>
      </c>
      <c r="F63">
        <v>12.803012048192771</v>
      </c>
      <c r="G63">
        <v>169.25276530545744</v>
      </c>
      <c r="H63">
        <v>12.000000000000028</v>
      </c>
      <c r="I63">
        <v>492.11646586345381</v>
      </c>
      <c r="J63">
        <v>0.17415946608466243</v>
      </c>
      <c r="K63">
        <v>0.1306827309236947</v>
      </c>
      <c r="L63">
        <v>1.2803012048192772E-3</v>
      </c>
      <c r="M63">
        <v>7.8051034246436372E-4</v>
      </c>
      <c r="N63">
        <v>0.12000000000000029</v>
      </c>
      <c r="P63" s="1">
        <v>40441</v>
      </c>
      <c r="Q63" s="18">
        <v>2</v>
      </c>
      <c r="R63" t="s">
        <v>108</v>
      </c>
      <c r="S63">
        <v>1</v>
      </c>
      <c r="U63">
        <f>D63/(D62+D63)</f>
        <v>7.1711810068050899E-2</v>
      </c>
      <c r="V63">
        <v>0.5</v>
      </c>
      <c r="W63">
        <f t="shared" si="5"/>
        <v>-0.42828818993194911</v>
      </c>
      <c r="X63">
        <f>X62</f>
        <v>196432204.16233855</v>
      </c>
      <c r="Y63">
        <f t="shared" ref="Y63:AA63" si="46">Y62</f>
        <v>9.1621310240963858</v>
      </c>
      <c r="Z63">
        <f t="shared" si="46"/>
        <v>171.78845549054819</v>
      </c>
      <c r="AA63">
        <f t="shared" si="46"/>
        <v>16.00000000000005</v>
      </c>
      <c r="AB63">
        <f t="shared" si="7"/>
        <v>-4.0000000000000213</v>
      </c>
      <c r="AC63">
        <f t="shared" si="8"/>
        <v>3.6408810240963856</v>
      </c>
      <c r="AD63" s="4">
        <f t="shared" si="9"/>
        <v>-1.9925152103216348</v>
      </c>
      <c r="AE63" s="4">
        <f t="shared" si="10"/>
        <v>-1.4870559671233075E-2</v>
      </c>
      <c r="AF63" s="5">
        <f t="shared" si="11"/>
        <v>-0.25000000000000056</v>
      </c>
      <c r="AG63" s="5">
        <f t="shared" si="1"/>
        <v>0.39738364519355551</v>
      </c>
      <c r="AH63" s="5">
        <f t="shared" si="29"/>
        <v>-1.9925152103216348</v>
      </c>
      <c r="AI63" s="5">
        <f t="shared" si="29"/>
        <v>-1.4870559671233075E-2</v>
      </c>
      <c r="AJ63" s="5">
        <f t="shared" si="12"/>
        <v>-0.85657637986389823</v>
      </c>
      <c r="AK63">
        <f t="shared" si="30"/>
        <v>-0.28768207245178168</v>
      </c>
      <c r="AL63">
        <f t="shared" si="30"/>
        <v>0.33460166332760338</v>
      </c>
      <c r="AM63">
        <f t="shared" si="3"/>
        <v>1.9469788334769786</v>
      </c>
      <c r="AN63">
        <f t="shared" si="31"/>
        <v>1.3825697936039298</v>
      </c>
      <c r="AO63">
        <f t="shared" si="13"/>
        <v>-1.9419526493450718</v>
      </c>
    </row>
    <row r="64" spans="1:41" x14ac:dyDescent="0.2">
      <c r="A64" t="s">
        <v>110</v>
      </c>
      <c r="B64">
        <v>0</v>
      </c>
      <c r="C64">
        <v>249</v>
      </c>
      <c r="D64">
        <v>22410394132.683002</v>
      </c>
      <c r="E64">
        <v>167039115.75049779</v>
      </c>
      <c r="F64">
        <v>6.5826104417670654</v>
      </c>
      <c r="G64">
        <v>196.14624831071009</v>
      </c>
      <c r="H64">
        <v>14.999999999999931</v>
      </c>
      <c r="I64">
        <v>1007.9759036144578</v>
      </c>
      <c r="J64">
        <v>8.2758377885941092E-2</v>
      </c>
      <c r="K64">
        <v>6.3073895582329328E-2</v>
      </c>
      <c r="L64">
        <v>6.582610441767065E-4</v>
      </c>
      <c r="M64">
        <v>4.87185577874316E-4</v>
      </c>
      <c r="N64">
        <v>0.1499999999999993</v>
      </c>
      <c r="P64" s="1">
        <v>36661</v>
      </c>
      <c r="Q64" s="18">
        <v>1</v>
      </c>
      <c r="R64" t="s">
        <v>111</v>
      </c>
      <c r="S64">
        <v>1</v>
      </c>
      <c r="U64">
        <f>D64/(D64+D65)</f>
        <v>0.93725753766118436</v>
      </c>
      <c r="V64">
        <v>0.5</v>
      </c>
      <c r="W64">
        <f t="shared" si="5"/>
        <v>0.43725753766118436</v>
      </c>
      <c r="X64">
        <f>AVERAGE(E64:E65)</f>
        <v>89268744.37571314</v>
      </c>
      <c r="Y64">
        <f>AVERAGE(F64:F65)</f>
        <v>11.259497991967871</v>
      </c>
      <c r="Z64">
        <f>AVERAGE(G64:G65)</f>
        <v>203.54717080377986</v>
      </c>
      <c r="AA64">
        <f>AVERAGE(H64:H65)</f>
        <v>13.499999999999979</v>
      </c>
      <c r="AB64">
        <f t="shared" si="7"/>
        <v>1.499999999999952</v>
      </c>
      <c r="AC64">
        <f t="shared" si="8"/>
        <v>-4.6768875502008056</v>
      </c>
      <c r="AD64" s="4">
        <f t="shared" si="9"/>
        <v>0.62657659141618538</v>
      </c>
      <c r="AE64" s="4">
        <f t="shared" si="10"/>
        <v>-3.7037229744829148E-2</v>
      </c>
      <c r="AF64" s="5">
        <f t="shared" si="11"/>
        <v>0.11111111111110773</v>
      </c>
      <c r="AG64" s="5">
        <f t="shared" si="1"/>
        <v>-0.41537265280717955</v>
      </c>
      <c r="AH64" s="5">
        <f t="shared" si="29"/>
        <v>0.62657659141618538</v>
      </c>
      <c r="AI64" s="5">
        <f t="shared" si="29"/>
        <v>-3.7037229744829148E-2</v>
      </c>
      <c r="AJ64" s="5">
        <f t="shared" si="12"/>
        <v>0.87451507532236872</v>
      </c>
      <c r="AK64">
        <f t="shared" si="30"/>
        <v>0.10536051565782335</v>
      </c>
      <c r="AL64">
        <f t="shared" si="30"/>
        <v>-0.53678064807509263</v>
      </c>
      <c r="AM64">
        <f t="shared" si="3"/>
        <v>2.2645276684653912</v>
      </c>
      <c r="AN64">
        <f t="shared" si="31"/>
        <v>1.3769919198303759</v>
      </c>
      <c r="AO64">
        <f t="shared" si="13"/>
        <v>0.62834999947803816</v>
      </c>
    </row>
    <row r="65" spans="1:41" x14ac:dyDescent="0.2">
      <c r="A65" t="s">
        <v>112</v>
      </c>
      <c r="B65">
        <v>0</v>
      </c>
      <c r="C65">
        <v>249</v>
      </c>
      <c r="D65">
        <v>1500210191.2955465</v>
      </c>
      <c r="E65">
        <v>11498373.000928488</v>
      </c>
      <c r="F65">
        <v>15.936385542168678</v>
      </c>
      <c r="G65">
        <v>210.94809329684961</v>
      </c>
      <c r="H65">
        <v>12.000000000000028</v>
      </c>
      <c r="I65">
        <v>1008.004016064257</v>
      </c>
      <c r="J65">
        <v>9.7198238959129574E-2</v>
      </c>
      <c r="K65">
        <v>7.1018072289156575E-2</v>
      </c>
      <c r="L65">
        <v>1.5936385542168678E-3</v>
      </c>
      <c r="M65">
        <v>8.6807707521653914E-4</v>
      </c>
      <c r="N65">
        <v>0.12000000000000029</v>
      </c>
      <c r="P65" s="1">
        <v>40441</v>
      </c>
      <c r="Q65" s="18">
        <v>2</v>
      </c>
      <c r="R65" t="s">
        <v>111</v>
      </c>
      <c r="S65">
        <v>1</v>
      </c>
      <c r="U65">
        <f>D65/(D64+D65)</f>
        <v>6.2742462338815641E-2</v>
      </c>
      <c r="V65">
        <v>0.5</v>
      </c>
      <c r="W65">
        <f t="shared" si="5"/>
        <v>-0.43725753766118436</v>
      </c>
      <c r="X65">
        <f t="shared" ref="X65:AA65" si="47">X64</f>
        <v>89268744.37571314</v>
      </c>
      <c r="Y65">
        <f t="shared" si="47"/>
        <v>11.259497991967871</v>
      </c>
      <c r="Z65">
        <f t="shared" si="47"/>
        <v>203.54717080377986</v>
      </c>
      <c r="AA65">
        <f t="shared" si="47"/>
        <v>13.499999999999979</v>
      </c>
      <c r="AB65">
        <f t="shared" si="7"/>
        <v>-1.4999999999999503</v>
      </c>
      <c r="AC65">
        <f t="shared" si="8"/>
        <v>4.6768875502008065</v>
      </c>
      <c r="AD65" s="4">
        <f t="shared" si="9"/>
        <v>-2.0494458724447249</v>
      </c>
      <c r="AE65" s="4">
        <f t="shared" si="10"/>
        <v>3.5714324296499456E-2</v>
      </c>
      <c r="AF65" s="5">
        <f t="shared" si="11"/>
        <v>-0.11111111111110761</v>
      </c>
      <c r="AG65" s="5">
        <f t="shared" si="1"/>
        <v>0.41537265280717961</v>
      </c>
      <c r="AH65" s="5">
        <f t="shared" ref="AH65:AI96" si="48">AD65</f>
        <v>-2.0494458724447249</v>
      </c>
      <c r="AI65" s="5">
        <f t="shared" si="48"/>
        <v>3.5714324296499456E-2</v>
      </c>
      <c r="AJ65" s="5">
        <f t="shared" si="12"/>
        <v>-0.87451507532236872</v>
      </c>
      <c r="AK65">
        <f t="shared" si="30"/>
        <v>-0.11778303565637951</v>
      </c>
      <c r="AL65">
        <f t="shared" si="30"/>
        <v>0.34739285529667185</v>
      </c>
      <c r="AM65">
        <f t="shared" si="3"/>
        <v>1.9388213869818796</v>
      </c>
      <c r="AN65">
        <f t="shared" si="31"/>
        <v>1.3951833180973312</v>
      </c>
      <c r="AO65">
        <f t="shared" si="13"/>
        <v>-2.075569649716122</v>
      </c>
    </row>
    <row r="66" spans="1:41" x14ac:dyDescent="0.2">
      <c r="A66" t="s">
        <v>113</v>
      </c>
      <c r="B66">
        <v>0</v>
      </c>
      <c r="C66">
        <v>249</v>
      </c>
      <c r="D66">
        <v>36881372268.25061</v>
      </c>
      <c r="E66">
        <v>309724055.25572288</v>
      </c>
      <c r="F66">
        <v>4.7932128514056167</v>
      </c>
      <c r="G66">
        <v>216.74442816019257</v>
      </c>
      <c r="H66">
        <v>20.000000000000068</v>
      </c>
      <c r="I66">
        <v>810.95180722891564</v>
      </c>
      <c r="J66">
        <v>7.064684854601154E-2</v>
      </c>
      <c r="K66">
        <v>4.3255823293172666E-2</v>
      </c>
      <c r="L66">
        <v>4.7932128514056166E-4</v>
      </c>
      <c r="M66">
        <v>2.8107269047442134E-4</v>
      </c>
      <c r="N66">
        <v>0.20000000000000068</v>
      </c>
      <c r="P66" s="1">
        <v>36668</v>
      </c>
      <c r="Q66" s="18">
        <v>1</v>
      </c>
      <c r="R66" t="s">
        <v>114</v>
      </c>
      <c r="S66">
        <v>1</v>
      </c>
      <c r="U66">
        <f>D66/(D66+D67)</f>
        <v>0.93616774059703756</v>
      </c>
      <c r="V66">
        <v>0.5</v>
      </c>
      <c r="W66">
        <f t="shared" si="5"/>
        <v>0.43616774059703756</v>
      </c>
      <c r="X66">
        <f>AVERAGE(E66:E67)</f>
        <v>163522207.67851362</v>
      </c>
      <c r="Y66">
        <f>AVERAGE(F66:F67)</f>
        <v>10.844578313253008</v>
      </c>
      <c r="Z66">
        <f>AVERAGE(G66:G67)</f>
        <v>203.0470755861158</v>
      </c>
      <c r="AA66">
        <f>AVERAGE(H66:H67)</f>
        <v>16.00000000000005</v>
      </c>
      <c r="AB66">
        <f t="shared" si="7"/>
        <v>4.0000000000000178</v>
      </c>
      <c r="AC66">
        <f t="shared" si="8"/>
        <v>-6.0513654618473911</v>
      </c>
      <c r="AD66" s="4">
        <f t="shared" si="9"/>
        <v>0.63873294883549647</v>
      </c>
      <c r="AE66" s="4">
        <f t="shared" si="10"/>
        <v>6.5281057437286627E-2</v>
      </c>
      <c r="AF66" s="5">
        <f t="shared" si="11"/>
        <v>0.25000000000000033</v>
      </c>
      <c r="AG66" s="5">
        <f t="shared" ref="AG66:AG129" si="49">AC66/Y66</f>
        <v>-0.55800836944043286</v>
      </c>
      <c r="AH66" s="5">
        <f t="shared" si="48"/>
        <v>0.63873294883549647</v>
      </c>
      <c r="AI66" s="5">
        <f t="shared" si="48"/>
        <v>6.5281057437286627E-2</v>
      </c>
      <c r="AJ66" s="5">
        <f t="shared" si="12"/>
        <v>0.87233548119407511</v>
      </c>
      <c r="AK66">
        <f t="shared" ref="AK66:AL97" si="50">LN(1+AF66)</f>
        <v>0.2231435513142101</v>
      </c>
      <c r="AL66">
        <f t="shared" si="50"/>
        <v>-0.81646433246931027</v>
      </c>
      <c r="AM66">
        <f t="shared" ref="AM66:AM129" si="51">LN(9+AH66)</f>
        <v>2.2657896631410845</v>
      </c>
      <c r="AN66">
        <f t="shared" ref="AN66:AN129" si="52">LN(4+AI66)</f>
        <v>1.4024828814306383</v>
      </c>
      <c r="AO66">
        <f t="shared" si="13"/>
        <v>0.62718657203876949</v>
      </c>
    </row>
    <row r="67" spans="1:41" x14ac:dyDescent="0.2">
      <c r="A67" t="s">
        <v>115</v>
      </c>
      <c r="B67">
        <v>0</v>
      </c>
      <c r="C67">
        <v>249</v>
      </c>
      <c r="D67">
        <v>2514743052.6315789</v>
      </c>
      <c r="E67">
        <v>17320360.101304326</v>
      </c>
      <c r="F67">
        <v>16.895943775100399</v>
      </c>
      <c r="G67">
        <v>189.34972301203902</v>
      </c>
      <c r="H67">
        <v>12.000000000000028</v>
      </c>
      <c r="I67">
        <v>806.44176706827307</v>
      </c>
      <c r="J67">
        <v>9.4703341754660261E-2</v>
      </c>
      <c r="K67">
        <v>6.0738955823293125E-2</v>
      </c>
      <c r="L67">
        <v>1.6895943775100397E-3</v>
      </c>
      <c r="M67">
        <v>8.1092444320064955E-4</v>
      </c>
      <c r="N67">
        <v>0.12000000000000029</v>
      </c>
      <c r="P67" s="1">
        <v>40441</v>
      </c>
      <c r="Q67" s="18">
        <v>2</v>
      </c>
      <c r="R67" t="s">
        <v>114</v>
      </c>
      <c r="S67">
        <v>1</v>
      </c>
      <c r="U67">
        <f>D67/(D66+D67)</f>
        <v>6.3832259402962555E-2</v>
      </c>
      <c r="V67">
        <v>0.5</v>
      </c>
      <c r="W67">
        <f t="shared" ref="W67:W130" si="53">U67-V67</f>
        <v>-0.43616774059703745</v>
      </c>
      <c r="X67">
        <f>X66</f>
        <v>163522207.67851362</v>
      </c>
      <c r="Y67">
        <f t="shared" ref="Y67:AA67" si="54">Y66</f>
        <v>10.844578313253008</v>
      </c>
      <c r="Z67">
        <f t="shared" si="54"/>
        <v>203.0470755861158</v>
      </c>
      <c r="AA67">
        <f t="shared" si="54"/>
        <v>16.00000000000005</v>
      </c>
      <c r="AB67">
        <f t="shared" ref="AB67:AB130" si="55">H67-AA67</f>
        <v>-4.0000000000000213</v>
      </c>
      <c r="AC67">
        <f t="shared" ref="AC67:AC130" si="56">F67-Y67</f>
        <v>6.0513654618473911</v>
      </c>
      <c r="AD67" s="4">
        <f t="shared" ref="AD67:AD130" si="57">LN(E67)-LN(X67)</f>
        <v>-2.2450661139070469</v>
      </c>
      <c r="AE67" s="4">
        <f t="shared" ref="AE67:AE130" si="58">LN(G67)-LN(Z67)</f>
        <v>-6.9842160085340055E-2</v>
      </c>
      <c r="AF67" s="5">
        <f t="shared" ref="AF67:AF130" si="59">AB67/AA67</f>
        <v>-0.25000000000000056</v>
      </c>
      <c r="AG67" s="5">
        <f t="shared" si="49"/>
        <v>0.55800836944043286</v>
      </c>
      <c r="AH67" s="5">
        <f t="shared" si="48"/>
        <v>-2.2450661139070469</v>
      </c>
      <c r="AI67" s="5">
        <f t="shared" si="48"/>
        <v>-6.9842160085340055E-2</v>
      </c>
      <c r="AJ67" s="5">
        <f t="shared" ref="AJ67:AJ130" si="60">W67/V67</f>
        <v>-0.87233548119407489</v>
      </c>
      <c r="AK67">
        <f t="shared" si="50"/>
        <v>-0.28768207245178168</v>
      </c>
      <c r="AL67">
        <f t="shared" si="50"/>
        <v>0.44340831934711433</v>
      </c>
      <c r="AM67">
        <f t="shared" si="51"/>
        <v>1.9102731839612974</v>
      </c>
      <c r="AN67">
        <f t="shared" si="52"/>
        <v>1.3686795879028228</v>
      </c>
      <c r="AO67">
        <f t="shared" ref="AO67:AO130" si="61">LN(1+AJ67)</f>
        <v>-2.0583494025856024</v>
      </c>
    </row>
    <row r="68" spans="1:41" x14ac:dyDescent="0.2">
      <c r="A68" t="s">
        <v>116</v>
      </c>
      <c r="B68">
        <v>0</v>
      </c>
      <c r="C68">
        <v>249</v>
      </c>
      <c r="D68">
        <v>9099943523.8742886</v>
      </c>
      <c r="E68">
        <v>109051649.72166632</v>
      </c>
      <c r="F68">
        <v>20.644216867469865</v>
      </c>
      <c r="G68">
        <v>311.1621087946877</v>
      </c>
      <c r="H68">
        <v>24.000000000000057</v>
      </c>
      <c r="I68">
        <v>1128.2409638554218</v>
      </c>
      <c r="J68">
        <v>0.22315906923324164</v>
      </c>
      <c r="K68">
        <v>0.15666465863453821</v>
      </c>
      <c r="L68">
        <v>2.0644216867469864E-3</v>
      </c>
      <c r="M68">
        <v>6.58139292484492E-4</v>
      </c>
      <c r="N68">
        <v>0.24000000000000057</v>
      </c>
      <c r="P68" s="1">
        <v>36731</v>
      </c>
      <c r="Q68" s="18">
        <v>1</v>
      </c>
      <c r="R68" t="s">
        <v>117</v>
      </c>
      <c r="S68">
        <v>1</v>
      </c>
      <c r="U68">
        <f>D68/(D68+D69)</f>
        <v>0.96247085953572642</v>
      </c>
      <c r="V68">
        <v>0.5</v>
      </c>
      <c r="W68">
        <f t="shared" si="53"/>
        <v>0.46247085953572642</v>
      </c>
      <c r="X68">
        <f>AVERAGE(E68:E69)</f>
        <v>55956684.431640424</v>
      </c>
      <c r="Y68">
        <f>AVERAGE(F68:F69)</f>
        <v>25.478815261044168</v>
      </c>
      <c r="Z68">
        <f>AVERAGE(G68:G69)</f>
        <v>259.34475971919176</v>
      </c>
      <c r="AA68">
        <f>AVERAGE(H68:H69)</f>
        <v>22.000000000000064</v>
      </c>
      <c r="AB68">
        <f t="shared" si="55"/>
        <v>1.9999999999999929</v>
      </c>
      <c r="AC68">
        <f t="shared" si="56"/>
        <v>-4.8345983935743035</v>
      </c>
      <c r="AD68" s="4">
        <f t="shared" si="57"/>
        <v>0.66724372151135825</v>
      </c>
      <c r="AE68" s="4">
        <f t="shared" si="58"/>
        <v>0.1821557313657669</v>
      </c>
      <c r="AF68" s="5">
        <f t="shared" si="59"/>
        <v>9.0909090909090329E-2</v>
      </c>
      <c r="AG68" s="5">
        <f t="shared" si="49"/>
        <v>-0.18974973302491668</v>
      </c>
      <c r="AH68" s="5">
        <f t="shared" si="48"/>
        <v>0.66724372151135825</v>
      </c>
      <c r="AI68" s="5">
        <f t="shared" si="48"/>
        <v>0.1821557313657669</v>
      </c>
      <c r="AJ68" s="5">
        <f t="shared" si="60"/>
        <v>0.92494171907145284</v>
      </c>
      <c r="AK68">
        <f t="shared" si="50"/>
        <v>8.7011376989629283E-2</v>
      </c>
      <c r="AL68">
        <f t="shared" si="50"/>
        <v>-0.21041210746336297</v>
      </c>
      <c r="AM68">
        <f t="shared" si="51"/>
        <v>2.2687432348654304</v>
      </c>
      <c r="AN68">
        <f t="shared" si="52"/>
        <v>1.4308268388032468</v>
      </c>
      <c r="AO68">
        <f t="shared" si="61"/>
        <v>0.65489569147438853</v>
      </c>
    </row>
    <row r="69" spans="1:41" x14ac:dyDescent="0.2">
      <c r="A69" t="s">
        <v>118</v>
      </c>
      <c r="B69">
        <v>0</v>
      </c>
      <c r="C69">
        <v>249</v>
      </c>
      <c r="D69">
        <v>354829505.06072873</v>
      </c>
      <c r="E69">
        <v>2861719.1416145233</v>
      </c>
      <c r="F69">
        <v>30.313413654618468</v>
      </c>
      <c r="G69">
        <v>207.52741064369584</v>
      </c>
      <c r="H69">
        <v>20.000000000000068</v>
      </c>
      <c r="I69">
        <v>1148.7630522088352</v>
      </c>
      <c r="J69">
        <v>0.24864108731178236</v>
      </c>
      <c r="K69">
        <v>0.17395381526104436</v>
      </c>
      <c r="L69">
        <v>3.0313413654618469E-3</v>
      </c>
      <c r="M69">
        <v>1.4417431553452363E-3</v>
      </c>
      <c r="N69">
        <v>0.20000000000000068</v>
      </c>
      <c r="P69" s="1">
        <v>40441</v>
      </c>
      <c r="Q69" s="18">
        <v>2</v>
      </c>
      <c r="R69" t="s">
        <v>117</v>
      </c>
      <c r="S69">
        <v>1</v>
      </c>
      <c r="U69">
        <f>D69/(D68+D69)</f>
        <v>3.7529140464273698E-2</v>
      </c>
      <c r="V69">
        <v>0.5</v>
      </c>
      <c r="W69">
        <f t="shared" si="53"/>
        <v>-0.46247085953572631</v>
      </c>
      <c r="X69">
        <f>X68</f>
        <v>55956684.431640424</v>
      </c>
      <c r="Y69">
        <f t="shared" ref="Y69:AA69" si="62">Y68</f>
        <v>25.478815261044168</v>
      </c>
      <c r="Z69">
        <f t="shared" si="62"/>
        <v>259.34475971919176</v>
      </c>
      <c r="AA69">
        <f t="shared" si="62"/>
        <v>22.000000000000064</v>
      </c>
      <c r="AB69">
        <f t="shared" si="55"/>
        <v>-1.9999999999999964</v>
      </c>
      <c r="AC69">
        <f t="shared" si="56"/>
        <v>4.8345983935743</v>
      </c>
      <c r="AD69" s="4">
        <f t="shared" si="57"/>
        <v>-2.9731553564324464</v>
      </c>
      <c r="AE69" s="4">
        <f t="shared" si="58"/>
        <v>-0.22289486471941711</v>
      </c>
      <c r="AF69" s="5">
        <f t="shared" si="59"/>
        <v>-9.0909090909090481E-2</v>
      </c>
      <c r="AG69" s="5">
        <f t="shared" si="49"/>
        <v>0.18974973302491654</v>
      </c>
      <c r="AH69" s="5">
        <f t="shared" si="48"/>
        <v>-2.9731553564324464</v>
      </c>
      <c r="AI69" s="5">
        <f t="shared" si="48"/>
        <v>-0.22289486471941711</v>
      </c>
      <c r="AJ69" s="5">
        <f t="shared" si="60"/>
        <v>-0.92494171907145262</v>
      </c>
      <c r="AK69">
        <f t="shared" si="50"/>
        <v>-9.5310179804324408E-2</v>
      </c>
      <c r="AL69">
        <f t="shared" si="50"/>
        <v>0.17374297662310592</v>
      </c>
      <c r="AM69">
        <f t="shared" si="51"/>
        <v>1.7962235974252854</v>
      </c>
      <c r="AN69">
        <f t="shared" si="52"/>
        <v>1.328957879000999</v>
      </c>
      <c r="AO69">
        <f t="shared" si="61"/>
        <v>-2.5894903881681288</v>
      </c>
    </row>
    <row r="70" spans="1:41" x14ac:dyDescent="0.2">
      <c r="A70" t="s">
        <v>119</v>
      </c>
      <c r="B70">
        <v>0</v>
      </c>
      <c r="C70">
        <v>245</v>
      </c>
      <c r="D70">
        <v>41200060860.400421</v>
      </c>
      <c r="E70">
        <v>4362637348.5924177</v>
      </c>
      <c r="F70">
        <v>0.90293877551020429</v>
      </c>
      <c r="G70">
        <v>2801.1560480739563</v>
      </c>
      <c r="H70">
        <v>20.000000000000064</v>
      </c>
      <c r="I70">
        <v>1999.5469387755102</v>
      </c>
      <c r="J70">
        <v>0.2176269992447345</v>
      </c>
      <c r="K70">
        <v>0.12575387755102041</v>
      </c>
      <c r="L70">
        <v>9.0293877551020428E-5</v>
      </c>
      <c r="M70">
        <v>7.3772188545190146E-5</v>
      </c>
      <c r="N70">
        <v>0.20000000000000065</v>
      </c>
      <c r="P70" s="1">
        <v>36668</v>
      </c>
      <c r="Q70" s="18">
        <v>1</v>
      </c>
      <c r="R70" t="s">
        <v>120</v>
      </c>
      <c r="S70">
        <v>1</v>
      </c>
      <c r="U70">
        <f>D70/(D70+D71)</f>
        <v>0.95904679940166693</v>
      </c>
      <c r="V70">
        <v>0.5</v>
      </c>
      <c r="W70">
        <f t="shared" si="53"/>
        <v>0.45904679940166693</v>
      </c>
      <c r="X70">
        <f>AVERAGE(E70:E72)</f>
        <v>1517647955.9315121</v>
      </c>
      <c r="Y70">
        <f>AVERAGE(F70:F72)</f>
        <v>7.0597078381553429</v>
      </c>
      <c r="Z70">
        <f>AVERAGE(G70:G72)</f>
        <v>1284.2315548435263</v>
      </c>
      <c r="AA70">
        <f>AVERAGE(H70:H72)</f>
        <v>19.666666666666682</v>
      </c>
      <c r="AB70">
        <f t="shared" si="55"/>
        <v>0.33333333333338189</v>
      </c>
      <c r="AC70">
        <f t="shared" si="56"/>
        <v>-6.1567690626451386</v>
      </c>
      <c r="AD70" s="6">
        <f t="shared" si="57"/>
        <v>1.055915031962126</v>
      </c>
      <c r="AE70" s="6">
        <f t="shared" si="58"/>
        <v>0.77987167861224993</v>
      </c>
      <c r="AF70" s="7">
        <f t="shared" si="59"/>
        <v>1.6949152542375338E-2</v>
      </c>
      <c r="AG70" s="7">
        <f t="shared" si="49"/>
        <v>-0.87209969644492591</v>
      </c>
      <c r="AH70" s="7">
        <f t="shared" si="48"/>
        <v>1.055915031962126</v>
      </c>
      <c r="AI70" s="7">
        <f t="shared" si="48"/>
        <v>0.77987167861224993</v>
      </c>
      <c r="AJ70" s="5">
        <f t="shared" si="60"/>
        <v>0.91809359880333385</v>
      </c>
      <c r="AK70">
        <f t="shared" si="50"/>
        <v>1.6807118316383592E-2</v>
      </c>
      <c r="AL70">
        <f t="shared" si="50"/>
        <v>-2.0565041970219387</v>
      </c>
      <c r="AM70">
        <f t="shared" si="51"/>
        <v>2.3081610217655872</v>
      </c>
      <c r="AN70">
        <f t="shared" si="52"/>
        <v>1.5644137006644094</v>
      </c>
      <c r="AO70">
        <f t="shared" si="61"/>
        <v>0.65133177548084376</v>
      </c>
    </row>
    <row r="71" spans="1:41" x14ac:dyDescent="0.2">
      <c r="A71" t="s">
        <v>121</v>
      </c>
      <c r="B71">
        <v>0</v>
      </c>
      <c r="C71">
        <v>249</v>
      </c>
      <c r="D71">
        <v>1759324318.825911</v>
      </c>
      <c r="E71">
        <v>35797191.205568612</v>
      </c>
      <c r="F71">
        <v>7.9305622489959795</v>
      </c>
      <c r="G71">
        <v>581.15361317889779</v>
      </c>
      <c r="H71">
        <v>14.999999999999931</v>
      </c>
      <c r="I71">
        <v>2018.6465863453816</v>
      </c>
      <c r="J71">
        <v>0.14037363721050949</v>
      </c>
      <c r="K71">
        <v>0.10475943775100405</v>
      </c>
      <c r="L71">
        <v>7.9305622489959796E-4</v>
      </c>
      <c r="M71">
        <v>8.5731958869867883E-4</v>
      </c>
      <c r="N71">
        <v>0.1499999999999993</v>
      </c>
      <c r="P71" s="1">
        <v>40441</v>
      </c>
      <c r="Q71" s="18">
        <v>2</v>
      </c>
      <c r="R71" t="s">
        <v>120</v>
      </c>
      <c r="S71">
        <v>1</v>
      </c>
      <c r="U71">
        <f>D71/(D70+D71)</f>
        <v>4.0953200598333031E-2</v>
      </c>
      <c r="V71">
        <v>0.5</v>
      </c>
      <c r="W71">
        <f t="shared" si="53"/>
        <v>-0.45904679940166698</v>
      </c>
      <c r="X71">
        <f t="shared" ref="X71:AA71" si="63">X70</f>
        <v>1517647955.9315121</v>
      </c>
      <c r="Y71">
        <f t="shared" si="63"/>
        <v>7.0597078381553429</v>
      </c>
      <c r="Z71">
        <f t="shared" si="63"/>
        <v>1284.2315548435263</v>
      </c>
      <c r="AA71">
        <f t="shared" si="63"/>
        <v>19.666666666666682</v>
      </c>
      <c r="AB71">
        <f t="shared" si="55"/>
        <v>-4.6666666666667513</v>
      </c>
      <c r="AC71">
        <f t="shared" si="56"/>
        <v>0.87085441084063664</v>
      </c>
      <c r="AD71" s="4">
        <f t="shared" si="57"/>
        <v>-3.7470475855873246</v>
      </c>
      <c r="AE71" s="4">
        <f t="shared" si="58"/>
        <v>-0.7929006902922362</v>
      </c>
      <c r="AF71" s="5">
        <f t="shared" si="59"/>
        <v>-0.23728813559322445</v>
      </c>
      <c r="AG71" s="5">
        <f t="shared" si="49"/>
        <v>0.12335558790888794</v>
      </c>
      <c r="AH71" s="5">
        <f t="shared" si="48"/>
        <v>-3.7470475855873246</v>
      </c>
      <c r="AI71" s="5">
        <f t="shared" si="48"/>
        <v>-0.7929006902922362</v>
      </c>
      <c r="AJ71" s="5">
        <f t="shared" si="60"/>
        <v>-0.91809359880333397</v>
      </c>
      <c r="AK71">
        <f t="shared" si="50"/>
        <v>-0.27087495413540513</v>
      </c>
      <c r="AL71">
        <f t="shared" si="50"/>
        <v>0.11632026669477723</v>
      </c>
      <c r="AM71">
        <f t="shared" si="51"/>
        <v>1.6587902831858243</v>
      </c>
      <c r="AN71">
        <f t="shared" si="52"/>
        <v>1.1653668867759248</v>
      </c>
      <c r="AO71">
        <f t="shared" si="61"/>
        <v>-2.5021781324878938</v>
      </c>
    </row>
    <row r="72" spans="1:41" x14ac:dyDescent="0.2">
      <c r="A72" t="s">
        <v>122</v>
      </c>
      <c r="B72">
        <v>0</v>
      </c>
      <c r="C72">
        <v>249</v>
      </c>
      <c r="D72">
        <v>8409278521.4564772</v>
      </c>
      <c r="E72">
        <v>154509327.99655077</v>
      </c>
      <c r="F72">
        <v>12.345622489959842</v>
      </c>
      <c r="G72">
        <v>470.38500327772476</v>
      </c>
      <c r="H72">
        <v>24.000000000000057</v>
      </c>
      <c r="I72">
        <v>1425.7228915662652</v>
      </c>
      <c r="J72">
        <v>0.10041244862582305</v>
      </c>
      <c r="K72">
        <v>7.6336947791164608E-2</v>
      </c>
      <c r="L72">
        <v>1.2345622489959842E-3</v>
      </c>
      <c r="M72">
        <v>4.4962833797677633E-4</v>
      </c>
      <c r="N72">
        <v>0.24000000000000057</v>
      </c>
      <c r="P72" s="1">
        <v>36731</v>
      </c>
      <c r="Q72" s="18">
        <v>1</v>
      </c>
      <c r="R72" t="s">
        <v>123</v>
      </c>
      <c r="S72">
        <v>1</v>
      </c>
      <c r="U72">
        <f>D72/(D72+D73)</f>
        <v>0.96492971264840932</v>
      </c>
      <c r="V72">
        <v>0.5</v>
      </c>
      <c r="W72">
        <f t="shared" si="53"/>
        <v>0.46492971264840932</v>
      </c>
      <c r="X72">
        <f>AVERAGE(E72:E73)</f>
        <v>78891200.64789106</v>
      </c>
      <c r="Y72">
        <f>AVERAGE(F72:F73)</f>
        <v>19.931506024096382</v>
      </c>
      <c r="Z72">
        <f>AVERAGE(G72:G73)</f>
        <v>380.28962278824014</v>
      </c>
      <c r="AA72">
        <f>AVERAGE(H72:H73)</f>
        <v>22.000000000000064</v>
      </c>
      <c r="AB72">
        <f t="shared" si="55"/>
        <v>1.9999999999999929</v>
      </c>
      <c r="AC72">
        <f t="shared" si="56"/>
        <v>-7.5858835341365403</v>
      </c>
      <c r="AD72" s="4">
        <f t="shared" si="57"/>
        <v>0.67218477364034612</v>
      </c>
      <c r="AE72" s="4">
        <f t="shared" si="58"/>
        <v>0.21261838763684704</v>
      </c>
      <c r="AF72" s="5">
        <f t="shared" si="59"/>
        <v>9.0909090909090329E-2</v>
      </c>
      <c r="AG72" s="5">
        <f t="shared" si="49"/>
        <v>-0.38059760887940502</v>
      </c>
      <c r="AH72" s="5">
        <f t="shared" si="48"/>
        <v>0.67218477364034612</v>
      </c>
      <c r="AI72" s="5">
        <f t="shared" si="48"/>
        <v>0.21261838763684704</v>
      </c>
      <c r="AJ72" s="5">
        <f t="shared" si="60"/>
        <v>0.92985942529681864</v>
      </c>
      <c r="AK72">
        <f t="shared" si="50"/>
        <v>8.7011376989629283E-2</v>
      </c>
      <c r="AL72">
        <f t="shared" si="50"/>
        <v>-0.47900015106851135</v>
      </c>
      <c r="AM72">
        <f t="shared" si="51"/>
        <v>2.2692542171044079</v>
      </c>
      <c r="AN72">
        <f t="shared" si="52"/>
        <v>1.4380843991736258</v>
      </c>
      <c r="AO72">
        <f t="shared" si="61"/>
        <v>0.65744716363030509</v>
      </c>
    </row>
    <row r="73" spans="1:41" x14ac:dyDescent="0.2">
      <c r="A73" t="s">
        <v>124</v>
      </c>
      <c r="B73">
        <v>0</v>
      </c>
      <c r="C73">
        <v>249</v>
      </c>
      <c r="D73">
        <v>305634504.04858297</v>
      </c>
      <c r="E73">
        <v>3273073.299231349</v>
      </c>
      <c r="F73">
        <v>27.517389558232921</v>
      </c>
      <c r="G73">
        <v>290.19424229875551</v>
      </c>
      <c r="H73">
        <v>20.000000000000068</v>
      </c>
      <c r="I73">
        <v>1431.7991967871485</v>
      </c>
      <c r="J73">
        <v>0.11921283787608948</v>
      </c>
      <c r="K73">
        <v>8.8248594377510051E-2</v>
      </c>
      <c r="L73">
        <v>2.7517389558232921E-3</v>
      </c>
      <c r="M73">
        <v>1.4732172303794082E-3</v>
      </c>
      <c r="N73">
        <v>0.20000000000000068</v>
      </c>
      <c r="P73" s="1">
        <v>40441</v>
      </c>
      <c r="Q73" s="18">
        <v>2</v>
      </c>
      <c r="R73" t="s">
        <v>123</v>
      </c>
      <c r="S73">
        <v>1</v>
      </c>
      <c r="U73">
        <f>D73/(D72+D73)</f>
        <v>3.5070287351590679E-2</v>
      </c>
      <c r="V73">
        <v>0.5</v>
      </c>
      <c r="W73">
        <f t="shared" si="53"/>
        <v>-0.46492971264840932</v>
      </c>
      <c r="X73">
        <f>X72</f>
        <v>78891200.64789106</v>
      </c>
      <c r="Y73">
        <f t="shared" ref="Y73:AA73" si="64">Y72</f>
        <v>19.931506024096382</v>
      </c>
      <c r="Z73">
        <f t="shared" si="64"/>
        <v>380.28962278824014</v>
      </c>
      <c r="AA73">
        <f t="shared" si="64"/>
        <v>22.000000000000064</v>
      </c>
      <c r="AB73">
        <f t="shared" si="55"/>
        <v>-1.9999999999999964</v>
      </c>
      <c r="AC73">
        <f t="shared" si="56"/>
        <v>7.5858835341365385</v>
      </c>
      <c r="AD73" s="4">
        <f t="shared" si="57"/>
        <v>-3.1823403058677684</v>
      </c>
      <c r="AE73" s="4">
        <f t="shared" si="58"/>
        <v>-0.27038262785810119</v>
      </c>
      <c r="AF73" s="5">
        <f t="shared" si="59"/>
        <v>-9.0909090909090481E-2</v>
      </c>
      <c r="AG73" s="5">
        <f t="shared" si="49"/>
        <v>0.38059760887940497</v>
      </c>
      <c r="AH73" s="5">
        <f t="shared" si="48"/>
        <v>-3.1823403058677684</v>
      </c>
      <c r="AI73" s="5">
        <f t="shared" si="48"/>
        <v>-0.27038262785810119</v>
      </c>
      <c r="AJ73" s="5">
        <f t="shared" si="60"/>
        <v>-0.92985942529681864</v>
      </c>
      <c r="AK73">
        <f t="shared" si="50"/>
        <v>-9.5310179804324408E-2</v>
      </c>
      <c r="AL73">
        <f t="shared" si="50"/>
        <v>0.3225164553426737</v>
      </c>
      <c r="AM73">
        <f t="shared" si="51"/>
        <v>1.7608980664633975</v>
      </c>
      <c r="AN73">
        <f t="shared" si="52"/>
        <v>1.3163056471987122</v>
      </c>
      <c r="AO73">
        <f t="shared" si="61"/>
        <v>-2.657253840645541</v>
      </c>
    </row>
    <row r="74" spans="1:41" x14ac:dyDescent="0.2">
      <c r="A74" t="s">
        <v>125</v>
      </c>
      <c r="B74">
        <v>0</v>
      </c>
      <c r="C74">
        <v>249</v>
      </c>
      <c r="D74">
        <v>9600370070.7153873</v>
      </c>
      <c r="E74">
        <v>58955473.840999126</v>
      </c>
      <c r="F74">
        <v>22.373293172690758</v>
      </c>
      <c r="G74">
        <v>161.49372298966554</v>
      </c>
      <c r="H74">
        <v>20.000000000000068</v>
      </c>
      <c r="I74">
        <v>2857.8313253012047</v>
      </c>
      <c r="J74">
        <v>0.12178845853475201</v>
      </c>
      <c r="K74">
        <v>8.5669076305220901E-2</v>
      </c>
      <c r="L74">
        <v>2.2373293172690757E-3</v>
      </c>
      <c r="M74">
        <v>4.1314291655103567E-4</v>
      </c>
      <c r="N74">
        <v>0.20000000000000068</v>
      </c>
      <c r="P74" s="1">
        <v>36668</v>
      </c>
      <c r="Q74" s="18">
        <v>1</v>
      </c>
      <c r="R74" t="s">
        <v>126</v>
      </c>
      <c r="S74">
        <v>1</v>
      </c>
      <c r="U74">
        <f>D74/(D74+D75)</f>
        <v>0.94021241523850574</v>
      </c>
      <c r="V74">
        <v>0.5</v>
      </c>
      <c r="W74">
        <f t="shared" si="53"/>
        <v>0.44021241523850574</v>
      </c>
      <c r="X74">
        <f>AVERAGE(E74:E75)</f>
        <v>31171643.228556588</v>
      </c>
      <c r="Y74">
        <f>AVERAGE(F74:F75)</f>
        <v>20.413634538152607</v>
      </c>
      <c r="Z74">
        <f>AVERAGE(G74:G75)</f>
        <v>158.12039419935635</v>
      </c>
      <c r="AA74">
        <f>AVERAGE(H74:H75)</f>
        <v>17.5</v>
      </c>
      <c r="AB74">
        <f t="shared" si="55"/>
        <v>2.5000000000000675</v>
      </c>
      <c r="AC74">
        <f t="shared" si="56"/>
        <v>1.959658634538151</v>
      </c>
      <c r="AD74" s="4">
        <f t="shared" si="57"/>
        <v>0.63727366766760696</v>
      </c>
      <c r="AE74" s="4">
        <f t="shared" si="58"/>
        <v>2.110954350575156E-2</v>
      </c>
      <c r="AF74" s="5">
        <f t="shared" si="59"/>
        <v>0.14285714285714671</v>
      </c>
      <c r="AG74" s="5">
        <f t="shared" si="49"/>
        <v>9.5997536885241805E-2</v>
      </c>
      <c r="AH74" s="5">
        <f t="shared" si="48"/>
        <v>0.63727366766760696</v>
      </c>
      <c r="AI74" s="5">
        <f t="shared" si="48"/>
        <v>2.110954350575156E-2</v>
      </c>
      <c r="AJ74" s="5">
        <f t="shared" si="60"/>
        <v>0.88042483047701148</v>
      </c>
      <c r="AK74">
        <f t="shared" si="50"/>
        <v>0.13353139262452607</v>
      </c>
      <c r="AL74">
        <f t="shared" si="50"/>
        <v>9.1664941155818261E-2</v>
      </c>
      <c r="AM74">
        <f t="shared" si="51"/>
        <v>2.2656382540655735</v>
      </c>
      <c r="AN74">
        <f t="shared" si="52"/>
        <v>1.3915578703955249</v>
      </c>
      <c r="AO74">
        <f t="shared" si="61"/>
        <v>0.63149772497164136</v>
      </c>
    </row>
    <row r="75" spans="1:41" x14ac:dyDescent="0.2">
      <c r="A75" t="s">
        <v>127</v>
      </c>
      <c r="B75">
        <v>0</v>
      </c>
      <c r="C75">
        <v>249</v>
      </c>
      <c r="D75">
        <v>610482195.34412956</v>
      </c>
      <c r="E75">
        <v>3387812.6161140534</v>
      </c>
      <c r="F75">
        <v>18.453975903614456</v>
      </c>
      <c r="G75">
        <v>154.74706540904717</v>
      </c>
      <c r="H75">
        <v>14.999999999999931</v>
      </c>
      <c r="I75">
        <v>2944.7630522088352</v>
      </c>
      <c r="J75">
        <v>0.25771538332491128</v>
      </c>
      <c r="K75">
        <v>0.15299277108433745</v>
      </c>
      <c r="L75">
        <v>1.8453975903614456E-3</v>
      </c>
      <c r="M75">
        <v>1.1929601978998439E-3</v>
      </c>
      <c r="N75">
        <v>0.1499999999999993</v>
      </c>
      <c r="P75" s="1">
        <v>40441</v>
      </c>
      <c r="Q75" s="18">
        <v>2</v>
      </c>
      <c r="R75" t="s">
        <v>126</v>
      </c>
      <c r="S75">
        <v>1</v>
      </c>
      <c r="U75">
        <f>D75/(D74+D75)</f>
        <v>5.9787584761494303E-2</v>
      </c>
      <c r="V75">
        <v>0.5</v>
      </c>
      <c r="W75">
        <f t="shared" si="53"/>
        <v>-0.44021241523850568</v>
      </c>
      <c r="X75">
        <f>X74</f>
        <v>31171643.228556588</v>
      </c>
      <c r="Y75">
        <f t="shared" ref="Y75:AA75" si="65">Y74</f>
        <v>20.413634538152607</v>
      </c>
      <c r="Z75">
        <f t="shared" si="65"/>
        <v>158.12039419935635</v>
      </c>
      <c r="AA75">
        <f t="shared" si="65"/>
        <v>17.5</v>
      </c>
      <c r="AB75">
        <f t="shared" si="55"/>
        <v>-2.5000000000000693</v>
      </c>
      <c r="AC75">
        <f t="shared" si="56"/>
        <v>-1.959658634538151</v>
      </c>
      <c r="AD75" s="4">
        <f t="shared" si="57"/>
        <v>-2.2193243435147512</v>
      </c>
      <c r="AE75" s="4">
        <f t="shared" si="58"/>
        <v>-2.1564783510704011E-2</v>
      </c>
      <c r="AF75" s="5">
        <f t="shared" si="59"/>
        <v>-0.14285714285714682</v>
      </c>
      <c r="AG75" s="5">
        <f t="shared" si="49"/>
        <v>-9.5997536885241805E-2</v>
      </c>
      <c r="AH75" s="5">
        <f t="shared" si="48"/>
        <v>-2.2193243435147512</v>
      </c>
      <c r="AI75" s="5">
        <f t="shared" si="48"/>
        <v>-2.1564783510704011E-2</v>
      </c>
      <c r="AJ75" s="5">
        <f t="shared" si="60"/>
        <v>-0.88042483047701137</v>
      </c>
      <c r="AK75">
        <f t="shared" si="50"/>
        <v>-0.15415067982726288</v>
      </c>
      <c r="AL75">
        <f t="shared" si="50"/>
        <v>-0.10092319390920548</v>
      </c>
      <c r="AM75">
        <f t="shared" si="51"/>
        <v>1.9140767513359962</v>
      </c>
      <c r="AN75">
        <f t="shared" si="52"/>
        <v>1.3808885803019204</v>
      </c>
      <c r="AO75">
        <f t="shared" si="61"/>
        <v>-2.1238100717041437</v>
      </c>
    </row>
    <row r="76" spans="1:41" x14ac:dyDescent="0.2">
      <c r="A76" t="s">
        <v>128</v>
      </c>
      <c r="B76">
        <v>0</v>
      </c>
      <c r="C76">
        <v>249</v>
      </c>
      <c r="D76">
        <v>1084933274.095772</v>
      </c>
      <c r="E76">
        <v>132070887.22107473</v>
      </c>
      <c r="F76">
        <v>5.629076305220881</v>
      </c>
      <c r="G76">
        <v>3263.3316886452872</v>
      </c>
      <c r="H76">
        <v>65.000000000000298</v>
      </c>
      <c r="I76">
        <v>29.25506072874494</v>
      </c>
      <c r="J76">
        <v>0.12678089600192724</v>
      </c>
      <c r="K76">
        <v>9.0920240963855481E-2</v>
      </c>
      <c r="L76">
        <v>5.6290763052208807E-4</v>
      </c>
      <c r="M76">
        <v>5.3943582105146564E-4</v>
      </c>
      <c r="N76">
        <v>0.65000000000000302</v>
      </c>
      <c r="P76" s="1">
        <v>39196</v>
      </c>
      <c r="Q76" s="18">
        <v>1</v>
      </c>
      <c r="R76" t="s">
        <v>129</v>
      </c>
      <c r="S76">
        <v>0</v>
      </c>
      <c r="U76">
        <f>D76/(D76+D77)</f>
        <v>0.69786526138262561</v>
      </c>
      <c r="V76">
        <v>0.5</v>
      </c>
      <c r="W76">
        <f t="shared" si="53"/>
        <v>0.19786526138262561</v>
      </c>
      <c r="X76">
        <f>AVERAGE(E76:E77)</f>
        <v>69994447.153518155</v>
      </c>
      <c r="Y76">
        <f>AVERAGE(F76:F77)</f>
        <v>13.133514056224902</v>
      </c>
      <c r="Z76">
        <f>AVERAGE(G76:G77)</f>
        <v>1847.112145611979</v>
      </c>
      <c r="AA76">
        <f>AVERAGE(H76:H77)</f>
        <v>63.500000000000256</v>
      </c>
      <c r="AB76">
        <f t="shared" si="55"/>
        <v>1.5000000000000426</v>
      </c>
      <c r="AC76">
        <f t="shared" si="56"/>
        <v>-7.504437751004021</v>
      </c>
      <c r="AD76" s="4">
        <f t="shared" si="57"/>
        <v>0.63492289031790961</v>
      </c>
      <c r="AE76" s="4">
        <f t="shared" si="58"/>
        <v>0.5691252467992447</v>
      </c>
      <c r="AF76" s="5">
        <f t="shared" si="59"/>
        <v>2.3622047244095064E-2</v>
      </c>
      <c r="AG76" s="5">
        <f t="shared" si="49"/>
        <v>-0.57139602690318336</v>
      </c>
      <c r="AH76" s="5">
        <f t="shared" si="48"/>
        <v>0.63492289031790961</v>
      </c>
      <c r="AI76" s="5">
        <f t="shared" si="48"/>
        <v>0.5691252467992447</v>
      </c>
      <c r="AJ76" s="5">
        <f t="shared" si="60"/>
        <v>0.39573052276525122</v>
      </c>
      <c r="AK76">
        <f t="shared" si="50"/>
        <v>2.3347363996991756E-2</v>
      </c>
      <c r="AL76">
        <f t="shared" si="50"/>
        <v>-0.84722192604438329</v>
      </c>
      <c r="AM76">
        <f t="shared" si="51"/>
        <v>2.2653942987536522</v>
      </c>
      <c r="AN76">
        <f t="shared" si="52"/>
        <v>1.5193217745055434</v>
      </c>
      <c r="AO76">
        <f t="shared" si="61"/>
        <v>0.33341795043803063</v>
      </c>
    </row>
    <row r="77" spans="1:41" x14ac:dyDescent="0.2">
      <c r="A77" t="s">
        <v>130</v>
      </c>
      <c r="B77">
        <v>0</v>
      </c>
      <c r="C77">
        <v>249</v>
      </c>
      <c r="D77">
        <v>469712492.26072896</v>
      </c>
      <c r="E77">
        <v>7918007.0859615756</v>
      </c>
      <c r="F77">
        <v>20.637951807228923</v>
      </c>
      <c r="G77">
        <v>430.89260257867096</v>
      </c>
      <c r="H77">
        <v>62.000000000000213</v>
      </c>
      <c r="I77">
        <v>28.867469879518072</v>
      </c>
      <c r="J77">
        <v>0.37128643815861945</v>
      </c>
      <c r="K77">
        <v>0.25377148594377502</v>
      </c>
      <c r="L77">
        <v>2.0637951807228922E-3</v>
      </c>
      <c r="M77">
        <v>2.215404312250608E-3</v>
      </c>
      <c r="N77">
        <v>0.6200000000000021</v>
      </c>
      <c r="P77" s="1">
        <v>40491</v>
      </c>
      <c r="Q77" s="18">
        <v>2</v>
      </c>
      <c r="R77" t="s">
        <v>129</v>
      </c>
      <c r="S77">
        <v>0</v>
      </c>
      <c r="U77">
        <f>D77/(D76+D77)</f>
        <v>0.30213473861737428</v>
      </c>
      <c r="V77">
        <v>0.5</v>
      </c>
      <c r="W77">
        <f t="shared" si="53"/>
        <v>-0.19786526138262572</v>
      </c>
      <c r="X77">
        <f t="shared" ref="X77:AA77" si="66">X76</f>
        <v>69994447.153518155</v>
      </c>
      <c r="Y77">
        <f t="shared" si="66"/>
        <v>13.133514056224902</v>
      </c>
      <c r="Z77">
        <f t="shared" si="66"/>
        <v>1847.112145611979</v>
      </c>
      <c r="AA77">
        <f t="shared" si="66"/>
        <v>63.500000000000256</v>
      </c>
      <c r="AB77">
        <f t="shared" si="55"/>
        <v>-1.5000000000000426</v>
      </c>
      <c r="AC77">
        <f t="shared" si="56"/>
        <v>7.504437751004021</v>
      </c>
      <c r="AD77" s="4">
        <f t="shared" si="57"/>
        <v>-2.1792763689228956</v>
      </c>
      <c r="AE77" s="4">
        <f t="shared" si="58"/>
        <v>-1.4555198189661382</v>
      </c>
      <c r="AF77" s="5">
        <f t="shared" si="59"/>
        <v>-2.3622047244095064E-2</v>
      </c>
      <c r="AG77" s="5">
        <f t="shared" si="49"/>
        <v>0.57139602690318336</v>
      </c>
      <c r="AH77" s="5">
        <f t="shared" si="48"/>
        <v>-2.1792763689228956</v>
      </c>
      <c r="AI77" s="5">
        <f t="shared" si="48"/>
        <v>-1.4555198189661382</v>
      </c>
      <c r="AJ77" s="5">
        <f t="shared" si="60"/>
        <v>-0.39573052276525145</v>
      </c>
      <c r="AK77">
        <f t="shared" si="50"/>
        <v>-2.3905520853555049E-2</v>
      </c>
      <c r="AL77">
        <f t="shared" si="50"/>
        <v>0.45196441337607934</v>
      </c>
      <c r="AM77">
        <f t="shared" si="51"/>
        <v>1.9199655704902165</v>
      </c>
      <c r="AN77">
        <f t="shared" si="52"/>
        <v>0.93392637807315115</v>
      </c>
      <c r="AO77">
        <f t="shared" si="61"/>
        <v>-0.50373502618242005</v>
      </c>
    </row>
    <row r="78" spans="1:41" x14ac:dyDescent="0.2">
      <c r="A78" t="s">
        <v>131</v>
      </c>
      <c r="B78">
        <v>0</v>
      </c>
      <c r="C78">
        <v>249</v>
      </c>
      <c r="D78">
        <v>6147149677.9555874</v>
      </c>
      <c r="E78">
        <v>57960829.278914161</v>
      </c>
      <c r="F78">
        <v>8.0897188755020064</v>
      </c>
      <c r="G78">
        <v>245.68625444116392</v>
      </c>
      <c r="H78">
        <v>34.999999999999922</v>
      </c>
      <c r="I78">
        <v>70.393574297188749</v>
      </c>
      <c r="J78">
        <v>4.6846923210350326E-2</v>
      </c>
      <c r="K78">
        <v>3.45293172690763E-2</v>
      </c>
      <c r="L78">
        <v>8.0897188755020056E-4</v>
      </c>
      <c r="M78">
        <v>5.2191869762157033E-4</v>
      </c>
      <c r="N78">
        <v>0.3499999999999992</v>
      </c>
      <c r="P78" s="1">
        <v>41556</v>
      </c>
      <c r="Q78" s="18">
        <v>1</v>
      </c>
      <c r="R78" t="s">
        <v>132</v>
      </c>
      <c r="S78">
        <v>1</v>
      </c>
      <c r="U78">
        <f>D78/(D78+D79)</f>
        <v>0.99034165183577227</v>
      </c>
      <c r="V78">
        <v>0.5</v>
      </c>
      <c r="W78">
        <f t="shared" si="53"/>
        <v>0.49034165183577227</v>
      </c>
      <c r="X78">
        <f>AVERAGE(E78:E79)</f>
        <v>29216398.215081263</v>
      </c>
      <c r="Y78">
        <f>AVERAGE(F78:F79)</f>
        <v>25.582670682730935</v>
      </c>
      <c r="Z78">
        <f>AVERAGE(G78:G79)</f>
        <v>225.83911106265799</v>
      </c>
      <c r="AA78">
        <f>AVERAGE(H78:H79)</f>
        <v>54.999999999999957</v>
      </c>
      <c r="AB78">
        <f t="shared" si="55"/>
        <v>-20.000000000000036</v>
      </c>
      <c r="AC78">
        <f t="shared" si="56"/>
        <v>-17.492951807228927</v>
      </c>
      <c r="AD78" s="4">
        <f t="shared" si="57"/>
        <v>0.68503729077593079</v>
      </c>
      <c r="AE78" s="4">
        <f t="shared" si="58"/>
        <v>8.4232485682005809E-2</v>
      </c>
      <c r="AF78" s="5">
        <f t="shared" si="59"/>
        <v>-0.36363636363636459</v>
      </c>
      <c r="AG78" s="5">
        <f t="shared" si="49"/>
        <v>-0.68378129962159073</v>
      </c>
      <c r="AH78" s="5">
        <f t="shared" si="48"/>
        <v>0.68503729077593079</v>
      </c>
      <c r="AI78" s="5">
        <f t="shared" si="48"/>
        <v>8.4232485682005809E-2</v>
      </c>
      <c r="AJ78" s="5">
        <f t="shared" si="60"/>
        <v>0.98068330367154455</v>
      </c>
      <c r="AK78">
        <f t="shared" si="50"/>
        <v>-0.45198512374305883</v>
      </c>
      <c r="AL78">
        <f t="shared" si="50"/>
        <v>-1.1513212149738379</v>
      </c>
      <c r="AM78">
        <f t="shared" si="51"/>
        <v>2.2705821472156074</v>
      </c>
      <c r="AN78">
        <f t="shared" si="52"/>
        <v>1.4071338246572231</v>
      </c>
      <c r="AO78">
        <f t="shared" si="61"/>
        <v>0.68344188803656336</v>
      </c>
    </row>
    <row r="79" spans="1:41" x14ac:dyDescent="0.2">
      <c r="A79" t="s">
        <v>133</v>
      </c>
      <c r="B79">
        <v>0</v>
      </c>
      <c r="C79">
        <v>249</v>
      </c>
      <c r="D79">
        <v>59950332.995951414</v>
      </c>
      <c r="E79">
        <v>471967.15124836506</v>
      </c>
      <c r="F79">
        <v>43.075622489959862</v>
      </c>
      <c r="G79">
        <v>205.99196768415203</v>
      </c>
      <c r="H79">
        <v>75</v>
      </c>
      <c r="I79">
        <v>124.79919678714859</v>
      </c>
      <c r="J79">
        <v>9.5992169146446885E-2</v>
      </c>
      <c r="K79">
        <v>5.6534538152610427E-2</v>
      </c>
      <c r="L79">
        <v>4.3075622489959862E-3</v>
      </c>
      <c r="M79">
        <v>1.3239745433927246E-3</v>
      </c>
      <c r="N79">
        <v>0.75</v>
      </c>
      <c r="P79" s="1">
        <v>43185</v>
      </c>
      <c r="Q79" s="18">
        <v>2</v>
      </c>
      <c r="R79" t="s">
        <v>132</v>
      </c>
      <c r="S79">
        <v>1</v>
      </c>
      <c r="U79">
        <f>D79/(D78+D79)</f>
        <v>9.6583481642276807E-3</v>
      </c>
      <c r="V79">
        <v>0.5</v>
      </c>
      <c r="W79">
        <f t="shared" si="53"/>
        <v>-0.49034165183577233</v>
      </c>
      <c r="X79">
        <f>X78</f>
        <v>29216398.215081263</v>
      </c>
      <c r="Y79">
        <f t="shared" ref="Y79:AA79" si="67">Y78</f>
        <v>25.582670682730935</v>
      </c>
      <c r="Z79">
        <f t="shared" si="67"/>
        <v>225.83911106265799</v>
      </c>
      <c r="AA79">
        <f t="shared" si="67"/>
        <v>54.999999999999957</v>
      </c>
      <c r="AB79">
        <f t="shared" si="55"/>
        <v>20.000000000000043</v>
      </c>
      <c r="AC79">
        <f t="shared" si="56"/>
        <v>17.492951807228927</v>
      </c>
      <c r="AD79" s="4">
        <f t="shared" si="57"/>
        <v>-4.1255760249851416</v>
      </c>
      <c r="AE79" s="4">
        <f t="shared" si="58"/>
        <v>-9.1985671594894569E-2</v>
      </c>
      <c r="AF79" s="5">
        <f t="shared" si="59"/>
        <v>0.3636363636363647</v>
      </c>
      <c r="AG79" s="5">
        <f t="shared" si="49"/>
        <v>0.68378129962159073</v>
      </c>
      <c r="AH79" s="5">
        <f t="shared" si="48"/>
        <v>-4.1255760249851416</v>
      </c>
      <c r="AI79" s="5">
        <f t="shared" si="48"/>
        <v>-9.1985671594894569E-2</v>
      </c>
      <c r="AJ79" s="5">
        <f t="shared" si="60"/>
        <v>-0.98068330367154466</v>
      </c>
      <c r="AK79">
        <f t="shared" si="50"/>
        <v>0.31015492830384028</v>
      </c>
      <c r="AL79">
        <f t="shared" si="50"/>
        <v>0.52104203780297209</v>
      </c>
      <c r="AM79">
        <f t="shared" si="51"/>
        <v>1.5840019384971782</v>
      </c>
      <c r="AN79">
        <f t="shared" si="52"/>
        <v>1.3630294006029617</v>
      </c>
      <c r="AO79">
        <f t="shared" si="61"/>
        <v>-3.9467854623114627</v>
      </c>
    </row>
    <row r="80" spans="1:41" x14ac:dyDescent="0.2">
      <c r="A80" t="s">
        <v>134</v>
      </c>
      <c r="B80">
        <v>0</v>
      </c>
      <c r="C80">
        <v>249</v>
      </c>
      <c r="D80">
        <v>27805816341.169228</v>
      </c>
      <c r="E80">
        <v>146829214.50490749</v>
      </c>
      <c r="F80">
        <v>5.8212449799196753</v>
      </c>
      <c r="G80">
        <v>142.42321927746463</v>
      </c>
      <c r="H80">
        <v>17.999999999999979</v>
      </c>
      <c r="I80">
        <v>279.24096385542168</v>
      </c>
      <c r="J80">
        <v>0.12440177729152138</v>
      </c>
      <c r="K80">
        <v>7.5769477911646524E-2</v>
      </c>
      <c r="L80">
        <v>5.8212449799196749E-4</v>
      </c>
      <c r="M80">
        <v>4.3329741492516207E-4</v>
      </c>
      <c r="N80">
        <v>0.17999999999999977</v>
      </c>
      <c r="P80" s="1">
        <v>36668</v>
      </c>
      <c r="Q80" s="18">
        <v>1</v>
      </c>
      <c r="R80" t="s">
        <v>135</v>
      </c>
      <c r="S80">
        <v>1</v>
      </c>
      <c r="U80">
        <f>D80/(D80+D81+D82)</f>
        <v>0.7032394804151787</v>
      </c>
      <c r="V80">
        <v>0.5</v>
      </c>
      <c r="W80">
        <f t="shared" si="53"/>
        <v>0.2032394804151787</v>
      </c>
      <c r="X80">
        <f>AVERAGE(E80:E82)</f>
        <v>102405388.66756843</v>
      </c>
      <c r="Y80">
        <f>AVERAGE(F80:F82)</f>
        <v>5.1851583754372337</v>
      </c>
      <c r="Z80">
        <f>AVERAGE(G80:G82)</f>
        <v>272.14624805675606</v>
      </c>
      <c r="AA80">
        <f>AVERAGE(H80:H82)</f>
        <v>12.333333333333298</v>
      </c>
      <c r="AB80">
        <f t="shared" si="55"/>
        <v>5.6666666666666803</v>
      </c>
      <c r="AC80">
        <f t="shared" si="56"/>
        <v>0.63608660448244159</v>
      </c>
      <c r="AD80" s="4">
        <f t="shared" si="57"/>
        <v>0.36033077034223737</v>
      </c>
      <c r="AE80" s="4">
        <f t="shared" si="58"/>
        <v>-0.64753655606959271</v>
      </c>
      <c r="AF80" s="5">
        <f t="shared" si="59"/>
        <v>0.45945945945946187</v>
      </c>
      <c r="AG80" s="5">
        <f t="shared" si="49"/>
        <v>0.12267447943261794</v>
      </c>
      <c r="AH80" s="5">
        <f t="shared" si="48"/>
        <v>0.36033077034223737</v>
      </c>
      <c r="AI80" s="5">
        <f t="shared" si="48"/>
        <v>-0.64753655606959271</v>
      </c>
      <c r="AJ80" s="5">
        <f t="shared" si="60"/>
        <v>0.40647896083035739</v>
      </c>
      <c r="AK80">
        <f t="shared" si="50"/>
        <v>0.37806613392005162</v>
      </c>
      <c r="AL80">
        <f t="shared" si="50"/>
        <v>0.1157137668023208</v>
      </c>
      <c r="AM80">
        <f t="shared" si="51"/>
        <v>2.2364806285768806</v>
      </c>
      <c r="AN80">
        <f t="shared" si="52"/>
        <v>1.209695431992071</v>
      </c>
      <c r="AO80">
        <f t="shared" si="61"/>
        <v>0.34108939030788704</v>
      </c>
    </row>
    <row r="81" spans="1:41" x14ac:dyDescent="0.2">
      <c r="A81" t="s">
        <v>136</v>
      </c>
      <c r="B81">
        <v>0</v>
      </c>
      <c r="C81">
        <v>248</v>
      </c>
      <c r="D81">
        <v>7914996224.7841864</v>
      </c>
      <c r="E81">
        <v>126147130.58941592</v>
      </c>
      <c r="F81">
        <v>3.593306451612905</v>
      </c>
      <c r="G81">
        <v>427.37127295667972</v>
      </c>
      <c r="H81">
        <v>3.9999999999999853</v>
      </c>
      <c r="I81">
        <v>276.630081300813</v>
      </c>
      <c r="J81">
        <v>2.4168851426375454E-2</v>
      </c>
      <c r="K81">
        <v>1.7822024193548367E-2</v>
      </c>
      <c r="L81">
        <v>3.5933064516129048E-4</v>
      </c>
      <c r="M81">
        <v>4.4008708316315765E-4</v>
      </c>
      <c r="N81">
        <v>3.9999999999999855E-2</v>
      </c>
      <c r="P81" s="1">
        <v>36794</v>
      </c>
      <c r="Q81" s="18">
        <v>2</v>
      </c>
      <c r="R81" t="s">
        <v>135</v>
      </c>
      <c r="S81">
        <v>1</v>
      </c>
      <c r="U81">
        <f>D81/(D80+D81+D82)</f>
        <v>0.20017890373404076</v>
      </c>
      <c r="V81">
        <v>0.5</v>
      </c>
      <c r="W81">
        <f t="shared" si="53"/>
        <v>-0.29982109626595921</v>
      </c>
      <c r="X81">
        <f>X80</f>
        <v>102405388.66756843</v>
      </c>
      <c r="Y81">
        <f t="shared" ref="Y81:AA82" si="68">Y80</f>
        <v>5.1851583754372337</v>
      </c>
      <c r="Z81">
        <f t="shared" si="68"/>
        <v>272.14624805675606</v>
      </c>
      <c r="AA81">
        <f t="shared" si="68"/>
        <v>12.333333333333298</v>
      </c>
      <c r="AB81">
        <f t="shared" si="55"/>
        <v>-8.3333333333333126</v>
      </c>
      <c r="AC81">
        <f t="shared" si="56"/>
        <v>-1.5918519238243287</v>
      </c>
      <c r="AD81" s="4">
        <f t="shared" si="57"/>
        <v>0.20850959387954404</v>
      </c>
      <c r="AE81" s="4">
        <f t="shared" si="58"/>
        <v>0.45131352866258023</v>
      </c>
      <c r="AF81" s="5">
        <f t="shared" si="59"/>
        <v>-0.67567567567567588</v>
      </c>
      <c r="AG81" s="5">
        <f t="shared" si="49"/>
        <v>-0.30700160121726222</v>
      </c>
      <c r="AH81" s="5">
        <f t="shared" si="48"/>
        <v>0.20850959387954404</v>
      </c>
      <c r="AI81" s="5">
        <f t="shared" si="48"/>
        <v>0.45131352866258023</v>
      </c>
      <c r="AJ81" s="5">
        <f t="shared" si="60"/>
        <v>-0.59964219253191842</v>
      </c>
      <c r="AK81">
        <f t="shared" si="50"/>
        <v>-1.1260112628562247</v>
      </c>
      <c r="AL81">
        <f t="shared" si="50"/>
        <v>-0.36672759035372321</v>
      </c>
      <c r="AM81">
        <f t="shared" si="51"/>
        <v>2.2201280124033955</v>
      </c>
      <c r="AN81">
        <f t="shared" si="52"/>
        <v>1.4931992276029402</v>
      </c>
      <c r="AO81">
        <f t="shared" si="61"/>
        <v>-0.91539661304734965</v>
      </c>
    </row>
    <row r="82" spans="1:41" x14ac:dyDescent="0.2">
      <c r="A82" t="s">
        <v>137</v>
      </c>
      <c r="B82">
        <v>0</v>
      </c>
      <c r="C82">
        <v>249</v>
      </c>
      <c r="D82">
        <v>3818799636.6396761</v>
      </c>
      <c r="E82">
        <v>34239820.908381879</v>
      </c>
      <c r="F82">
        <v>6.1409236947791213</v>
      </c>
      <c r="G82">
        <v>246.64425193612368</v>
      </c>
      <c r="H82">
        <v>14.999999999999931</v>
      </c>
      <c r="I82">
        <v>288.55823293172693</v>
      </c>
      <c r="J82">
        <v>0.12189378918848059</v>
      </c>
      <c r="K82">
        <v>8.5461445783132556E-2</v>
      </c>
      <c r="L82">
        <v>6.1409236947791213E-4</v>
      </c>
      <c r="M82">
        <v>4.6727356684424579E-4</v>
      </c>
      <c r="N82">
        <v>0.1499999999999993</v>
      </c>
      <c r="P82" s="1">
        <v>40428</v>
      </c>
      <c r="Q82" s="18">
        <v>3</v>
      </c>
      <c r="R82" t="s">
        <v>135</v>
      </c>
      <c r="S82">
        <v>1</v>
      </c>
      <c r="U82">
        <f>D82/(D82+D81+D80)</f>
        <v>9.6581615850780414E-2</v>
      </c>
      <c r="V82">
        <v>0.5</v>
      </c>
      <c r="W82">
        <f t="shared" si="53"/>
        <v>-0.4034183841492196</v>
      </c>
      <c r="X82">
        <f>X81</f>
        <v>102405388.66756843</v>
      </c>
      <c r="Y82">
        <f t="shared" si="68"/>
        <v>5.1851583754372337</v>
      </c>
      <c r="Z82">
        <f t="shared" si="68"/>
        <v>272.14624805675606</v>
      </c>
      <c r="AA82">
        <f t="shared" si="68"/>
        <v>12.333333333333298</v>
      </c>
      <c r="AB82">
        <f t="shared" si="55"/>
        <v>2.6666666666666323</v>
      </c>
      <c r="AC82">
        <f t="shared" si="56"/>
        <v>0.95576531934188758</v>
      </c>
      <c r="AD82" s="4">
        <f t="shared" si="57"/>
        <v>-1.0955500141471894</v>
      </c>
      <c r="AE82" s="4">
        <f t="shared" si="58"/>
        <v>-9.8392575607033628E-2</v>
      </c>
      <c r="AF82" s="5">
        <f t="shared" si="59"/>
        <v>0.21621621621621404</v>
      </c>
      <c r="AG82" s="5">
        <f t="shared" si="49"/>
        <v>0.18432712178464433</v>
      </c>
      <c r="AH82" s="5">
        <f t="shared" si="48"/>
        <v>-1.0955500141471894</v>
      </c>
      <c r="AI82" s="5">
        <f t="shared" si="48"/>
        <v>-9.8392575607033628E-2</v>
      </c>
      <c r="AJ82" s="5">
        <f t="shared" si="60"/>
        <v>-0.8068367682984392</v>
      </c>
      <c r="AK82">
        <f t="shared" si="50"/>
        <v>0.1957445771260935</v>
      </c>
      <c r="AL82">
        <f t="shared" si="50"/>
        <v>0.16917478359314608</v>
      </c>
      <c r="AM82">
        <f t="shared" si="51"/>
        <v>2.067425890233539</v>
      </c>
      <c r="AN82">
        <f t="shared" si="52"/>
        <v>1.3613886283217185</v>
      </c>
      <c r="AO82">
        <f t="shared" si="61"/>
        <v>-1.6442196874190884</v>
      </c>
    </row>
    <row r="83" spans="1:41" x14ac:dyDescent="0.2">
      <c r="A83" t="s">
        <v>138</v>
      </c>
      <c r="B83">
        <v>0</v>
      </c>
      <c r="C83">
        <v>241</v>
      </c>
      <c r="D83">
        <v>289366424543.9823</v>
      </c>
      <c r="E83">
        <v>30476573624.61404</v>
      </c>
      <c r="F83">
        <v>0.4443568464730292</v>
      </c>
      <c r="G83">
        <v>2764.106010309973</v>
      </c>
      <c r="H83">
        <v>9.4000000000000199</v>
      </c>
      <c r="I83">
        <v>506.32217573221754</v>
      </c>
      <c r="J83">
        <v>0.21740540207197984</v>
      </c>
      <c r="K83">
        <v>0.12685072614107878</v>
      </c>
      <c r="L83">
        <v>4.4435684647302919E-5</v>
      </c>
      <c r="M83">
        <v>3.4873979552344941E-5</v>
      </c>
      <c r="N83">
        <v>9.4000000000000195E-2</v>
      </c>
      <c r="P83" s="1">
        <v>33991</v>
      </c>
      <c r="Q83" s="18">
        <v>1</v>
      </c>
      <c r="R83" t="s">
        <v>139</v>
      </c>
      <c r="S83">
        <v>1</v>
      </c>
      <c r="U83">
        <f>D83/(D83+D84+D85)</f>
        <v>0.44996562898216436</v>
      </c>
      <c r="V83">
        <v>0.5</v>
      </c>
      <c r="W83">
        <f t="shared" si="53"/>
        <v>-5.0034371017835644E-2</v>
      </c>
      <c r="X83" s="8">
        <f>AVERAGE(E83:E85)</f>
        <v>11167258385.957773</v>
      </c>
      <c r="Y83" s="8">
        <f>AVERAGE(F83:F85)</f>
        <v>1.0040212123004193</v>
      </c>
      <c r="Z83" s="8">
        <f>AVERAGE(G83:G85)</f>
        <v>1073.8887435017073</v>
      </c>
      <c r="AA83" s="8">
        <f>AVERAGE(H83:H85)</f>
        <v>5.2912280701754497</v>
      </c>
      <c r="AB83">
        <f t="shared" si="55"/>
        <v>4.1087719298245702</v>
      </c>
      <c r="AC83">
        <f t="shared" si="56"/>
        <v>-0.5596643658273901</v>
      </c>
      <c r="AD83" s="4">
        <f t="shared" si="57"/>
        <v>1.0039721720626495</v>
      </c>
      <c r="AE83" s="4">
        <f t="shared" si="58"/>
        <v>0.9454308591768541</v>
      </c>
      <c r="AF83" s="5">
        <f t="shared" si="59"/>
        <v>0.77652519893899208</v>
      </c>
      <c r="AG83" s="5">
        <f t="shared" si="49"/>
        <v>-0.55742285020560856</v>
      </c>
      <c r="AH83" s="5">
        <f t="shared" si="48"/>
        <v>1.0039721720626495</v>
      </c>
      <c r="AI83" s="5">
        <f t="shared" si="48"/>
        <v>0.9454308591768541</v>
      </c>
      <c r="AJ83" s="5">
        <f t="shared" si="60"/>
        <v>-0.10006874203567129</v>
      </c>
      <c r="AK83">
        <f t="shared" si="50"/>
        <v>0.57465932097670736</v>
      </c>
      <c r="AL83">
        <f t="shared" si="50"/>
        <v>-0.81514047991348215</v>
      </c>
      <c r="AM83">
        <f t="shared" si="51"/>
        <v>2.3029822313304411</v>
      </c>
      <c r="AN83">
        <f t="shared" si="52"/>
        <v>1.5984640915473765</v>
      </c>
      <c r="AO83">
        <f t="shared" si="61"/>
        <v>-0.10543689861456483</v>
      </c>
    </row>
    <row r="84" spans="1:41" x14ac:dyDescent="0.2">
      <c r="A84" t="s">
        <v>140</v>
      </c>
      <c r="B84">
        <v>0</v>
      </c>
      <c r="C84">
        <v>247</v>
      </c>
      <c r="D84">
        <v>204829655688.89389</v>
      </c>
      <c r="E84">
        <v>1711806389.7013092</v>
      </c>
      <c r="F84">
        <v>1.2641295546558702</v>
      </c>
      <c r="G84">
        <v>220.39353486092315</v>
      </c>
      <c r="H84">
        <v>3.473684210526323</v>
      </c>
      <c r="I84">
        <v>509.33603238866397</v>
      </c>
      <c r="J84">
        <v>0.18871941467968134</v>
      </c>
      <c r="K84">
        <v>0.11869919028340084</v>
      </c>
      <c r="L84">
        <v>1.2641295546558703E-4</v>
      </c>
      <c r="M84">
        <v>8.246697053521668E-5</v>
      </c>
      <c r="N84">
        <v>3.4736842105263233E-2</v>
      </c>
      <c r="P84" s="1">
        <v>36661</v>
      </c>
      <c r="Q84" s="18">
        <v>2</v>
      </c>
      <c r="R84" t="s">
        <v>139</v>
      </c>
      <c r="S84">
        <v>1</v>
      </c>
      <c r="U84">
        <f>D84/(D83+D84+D85)</f>
        <v>0.31851070835705908</v>
      </c>
      <c r="V84">
        <v>0.5</v>
      </c>
      <c r="W84">
        <f t="shared" si="53"/>
        <v>-0.18148929164294092</v>
      </c>
      <c r="X84" s="8">
        <f>X83</f>
        <v>11167258385.957773</v>
      </c>
      <c r="Y84" s="8">
        <f t="shared" ref="Y84:AA85" si="69">Y83</f>
        <v>1.0040212123004193</v>
      </c>
      <c r="Z84" s="8">
        <f t="shared" si="69"/>
        <v>1073.8887435017073</v>
      </c>
      <c r="AA84" s="8">
        <f t="shared" si="69"/>
        <v>5.2912280701754497</v>
      </c>
      <c r="AB84">
        <f t="shared" si="55"/>
        <v>-1.8175438596491267</v>
      </c>
      <c r="AC84">
        <f t="shared" si="56"/>
        <v>0.26010834235545088</v>
      </c>
      <c r="AD84" s="4">
        <f t="shared" si="57"/>
        <v>-1.8754369573496241</v>
      </c>
      <c r="AE84" s="4">
        <f t="shared" si="58"/>
        <v>-1.5836269357357349</v>
      </c>
      <c r="AF84" s="5">
        <f t="shared" si="59"/>
        <v>-0.34350132625994695</v>
      </c>
      <c r="AG84" s="5">
        <f t="shared" si="49"/>
        <v>0.25906658063477478</v>
      </c>
      <c r="AH84" s="5">
        <f t="shared" si="48"/>
        <v>-1.8754369573496241</v>
      </c>
      <c r="AI84" s="5">
        <f t="shared" si="48"/>
        <v>-1.5836269357357349</v>
      </c>
      <c r="AJ84" s="5">
        <f t="shared" si="60"/>
        <v>-0.36297858328588184</v>
      </c>
      <c r="AK84">
        <f t="shared" si="50"/>
        <v>-0.42083460543926571</v>
      </c>
      <c r="AL84">
        <f t="shared" si="50"/>
        <v>0.23037063740877098</v>
      </c>
      <c r="AM84">
        <f t="shared" si="51"/>
        <v>1.9635483969267999</v>
      </c>
      <c r="AN84">
        <f t="shared" si="52"/>
        <v>0.8822676821686174</v>
      </c>
      <c r="AO84">
        <f t="shared" si="61"/>
        <v>-0.45095200275989794</v>
      </c>
    </row>
    <row r="85" spans="1:41" x14ac:dyDescent="0.2">
      <c r="A85" t="s">
        <v>141</v>
      </c>
      <c r="B85">
        <v>0</v>
      </c>
      <c r="C85">
        <v>246</v>
      </c>
      <c r="D85">
        <v>148889537658.73422</v>
      </c>
      <c r="E85">
        <v>1313395143.5579724</v>
      </c>
      <c r="F85">
        <v>1.3035772357723585</v>
      </c>
      <c r="G85">
        <v>237.16668533422569</v>
      </c>
      <c r="H85">
        <v>3.0000000000000067</v>
      </c>
      <c r="I85">
        <v>514.73577235772359</v>
      </c>
      <c r="J85">
        <v>0.15132719087852967</v>
      </c>
      <c r="K85">
        <v>0.10410569105691063</v>
      </c>
      <c r="L85">
        <v>1.3035772357723586E-4</v>
      </c>
      <c r="M85">
        <v>8.2419179906246365E-5</v>
      </c>
      <c r="N85">
        <v>3.0000000000000068E-2</v>
      </c>
      <c r="P85" s="1">
        <v>40428</v>
      </c>
      <c r="Q85" s="18">
        <v>3</v>
      </c>
      <c r="R85" t="s">
        <v>139</v>
      </c>
      <c r="S85">
        <v>1</v>
      </c>
      <c r="U85">
        <f>D85/(D85+D84+D83)</f>
        <v>0.23152366266077651</v>
      </c>
      <c r="V85">
        <v>0.5</v>
      </c>
      <c r="W85">
        <f t="shared" si="53"/>
        <v>-0.26847633733922349</v>
      </c>
      <c r="X85" s="8">
        <f>X84</f>
        <v>11167258385.957773</v>
      </c>
      <c r="Y85" s="8">
        <f t="shared" si="69"/>
        <v>1.0040212123004193</v>
      </c>
      <c r="Z85" s="8">
        <f t="shared" si="69"/>
        <v>1073.8887435017073</v>
      </c>
      <c r="AA85" s="8">
        <f t="shared" si="69"/>
        <v>5.2912280701754497</v>
      </c>
      <c r="AB85">
        <f t="shared" si="55"/>
        <v>-2.2912280701754431</v>
      </c>
      <c r="AC85">
        <f t="shared" si="56"/>
        <v>0.29955602347193921</v>
      </c>
      <c r="AD85" s="4">
        <f t="shared" si="57"/>
        <v>-2.1403706413891683</v>
      </c>
      <c r="AE85" s="4">
        <f t="shared" si="58"/>
        <v>-1.5102784713498671</v>
      </c>
      <c r="AF85" s="5">
        <f t="shared" si="59"/>
        <v>-0.43302387267904502</v>
      </c>
      <c r="AG85" s="5">
        <f t="shared" si="49"/>
        <v>0.29835626957083378</v>
      </c>
      <c r="AH85" s="5">
        <f t="shared" si="48"/>
        <v>-2.1403706413891683</v>
      </c>
      <c r="AI85" s="5">
        <f t="shared" si="48"/>
        <v>-1.5102784713498671</v>
      </c>
      <c r="AJ85" s="5">
        <f t="shared" si="60"/>
        <v>-0.53695267467844698</v>
      </c>
      <c r="AK85">
        <f t="shared" si="50"/>
        <v>-0.5674380796311409</v>
      </c>
      <c r="AL85">
        <f t="shared" si="50"/>
        <v>0.26109905640677755</v>
      </c>
      <c r="AM85">
        <f t="shared" si="51"/>
        <v>1.9256534109211338</v>
      </c>
      <c r="AN85">
        <f t="shared" si="52"/>
        <v>0.91217086833903671</v>
      </c>
      <c r="AO85">
        <f t="shared" si="61"/>
        <v>-0.76992601560205765</v>
      </c>
    </row>
    <row r="86" spans="1:41" x14ac:dyDescent="0.2">
      <c r="A86" t="s">
        <v>142</v>
      </c>
      <c r="B86">
        <v>0</v>
      </c>
      <c r="C86">
        <v>249</v>
      </c>
      <c r="D86">
        <v>16166263756.540087</v>
      </c>
      <c r="E86">
        <v>138894121.54397482</v>
      </c>
      <c r="F86">
        <v>4.9748192771084341</v>
      </c>
      <c r="G86">
        <v>226.17457316907701</v>
      </c>
      <c r="H86">
        <v>17.999999999999979</v>
      </c>
      <c r="I86">
        <v>397.10040160642569</v>
      </c>
      <c r="J86">
        <v>6.012862909510832E-2</v>
      </c>
      <c r="K86">
        <v>4.2048192771084347E-2</v>
      </c>
      <c r="L86">
        <v>4.974819277108434E-4</v>
      </c>
      <c r="M86">
        <v>3.3667152679850356E-4</v>
      </c>
      <c r="N86">
        <v>0.17999999999999977</v>
      </c>
      <c r="P86" s="1">
        <v>36668</v>
      </c>
      <c r="Q86" s="18">
        <v>1</v>
      </c>
      <c r="R86" t="s">
        <v>143</v>
      </c>
      <c r="S86">
        <v>1</v>
      </c>
      <c r="U86">
        <f>D86/(D86+D87+D88)</f>
        <v>0.72036961646057385</v>
      </c>
      <c r="V86">
        <v>0.5</v>
      </c>
      <c r="W86">
        <f t="shared" si="53"/>
        <v>0.22036961646057385</v>
      </c>
      <c r="X86" s="9">
        <f>AVERAGE(E86:E88)</f>
        <v>77150692.046748161</v>
      </c>
      <c r="Y86" s="9">
        <f>AVERAGE(F86:F88)</f>
        <v>7.0136412315930379</v>
      </c>
      <c r="Z86" s="9">
        <f>AVERAGE(G86:G88)</f>
        <v>299.53169729155479</v>
      </c>
      <c r="AA86" s="9">
        <f>AVERAGE(H86:H88)</f>
        <v>12.333333333333298</v>
      </c>
      <c r="AB86">
        <f t="shared" si="55"/>
        <v>5.6666666666666803</v>
      </c>
      <c r="AC86">
        <f t="shared" si="56"/>
        <v>-2.0388219544846038</v>
      </c>
      <c r="AD86" s="4">
        <f t="shared" si="57"/>
        <v>0.58795137845232048</v>
      </c>
      <c r="AE86" s="4">
        <f t="shared" si="58"/>
        <v>-0.28091309724511504</v>
      </c>
      <c r="AF86" s="5">
        <f t="shared" si="59"/>
        <v>0.45945945945946187</v>
      </c>
      <c r="AG86" s="5">
        <f t="shared" si="49"/>
        <v>-0.29069379045234078</v>
      </c>
      <c r="AH86" s="5">
        <f t="shared" si="48"/>
        <v>0.58795137845232048</v>
      </c>
      <c r="AI86" s="5">
        <f t="shared" si="48"/>
        <v>-0.28091309724511504</v>
      </c>
      <c r="AJ86" s="5">
        <f t="shared" si="60"/>
        <v>0.44073923292114769</v>
      </c>
      <c r="AK86">
        <f t="shared" si="50"/>
        <v>0.37806613392005162</v>
      </c>
      <c r="AL86">
        <f t="shared" si="50"/>
        <v>-0.34346795633947208</v>
      </c>
      <c r="AM86">
        <f t="shared" si="51"/>
        <v>2.2605072454758757</v>
      </c>
      <c r="AN86">
        <f t="shared" si="52"/>
        <v>1.3134781819070529</v>
      </c>
      <c r="AO86">
        <f t="shared" si="61"/>
        <v>0.36515633806093745</v>
      </c>
    </row>
    <row r="87" spans="1:41" x14ac:dyDescent="0.2">
      <c r="A87" t="s">
        <v>144</v>
      </c>
      <c r="B87">
        <v>0</v>
      </c>
      <c r="C87">
        <v>249</v>
      </c>
      <c r="D87">
        <v>5041621274.9397984</v>
      </c>
      <c r="E87">
        <v>81869565.787893996</v>
      </c>
      <c r="F87">
        <v>6.3248995983935687</v>
      </c>
      <c r="G87">
        <v>444.10023679739561</v>
      </c>
      <c r="H87">
        <v>3.9999999999999853</v>
      </c>
      <c r="I87">
        <v>394.21457489878543</v>
      </c>
      <c r="J87">
        <v>1.7168455105871956E-2</v>
      </c>
      <c r="K87">
        <v>1.26460562248996E-2</v>
      </c>
      <c r="L87">
        <v>6.3248995983935683E-4</v>
      </c>
      <c r="M87">
        <v>5.7446100180221686E-4</v>
      </c>
      <c r="N87">
        <v>3.9999999999999855E-2</v>
      </c>
      <c r="P87" s="1">
        <v>36794</v>
      </c>
      <c r="Q87" s="18">
        <v>2</v>
      </c>
      <c r="R87" t="s">
        <v>143</v>
      </c>
      <c r="S87">
        <v>1</v>
      </c>
      <c r="U87">
        <f>D87/(D86+D87+D88)</f>
        <v>0.22465492576777918</v>
      </c>
      <c r="V87">
        <v>0.5</v>
      </c>
      <c r="W87">
        <f t="shared" si="53"/>
        <v>-0.27534507423222082</v>
      </c>
      <c r="X87" s="9">
        <f>X86</f>
        <v>77150692.046748161</v>
      </c>
      <c r="Y87" s="9">
        <f t="shared" ref="Y87:AA88" si="70">Y86</f>
        <v>7.0136412315930379</v>
      </c>
      <c r="Z87" s="9">
        <f t="shared" si="70"/>
        <v>299.53169729155479</v>
      </c>
      <c r="AA87" s="9">
        <f t="shared" si="70"/>
        <v>12.333333333333298</v>
      </c>
      <c r="AB87">
        <f t="shared" si="55"/>
        <v>-8.3333333333333126</v>
      </c>
      <c r="AC87">
        <f t="shared" si="56"/>
        <v>-0.68874163319946913</v>
      </c>
      <c r="AD87" s="4">
        <f t="shared" si="57"/>
        <v>5.9366770781700495E-2</v>
      </c>
      <c r="AE87" s="4">
        <f t="shared" si="58"/>
        <v>0.39383004952124878</v>
      </c>
      <c r="AF87" s="5">
        <f t="shared" si="59"/>
        <v>-0.67567567567567588</v>
      </c>
      <c r="AG87" s="5">
        <f t="shared" si="49"/>
        <v>-9.8200294320305914E-2</v>
      </c>
      <c r="AH87" s="5">
        <f t="shared" si="48"/>
        <v>5.9366770781700495E-2</v>
      </c>
      <c r="AI87" s="5">
        <f t="shared" si="48"/>
        <v>0.39383004952124878</v>
      </c>
      <c r="AJ87" s="5">
        <f t="shared" si="60"/>
        <v>-0.55069014846444164</v>
      </c>
      <c r="AK87">
        <f t="shared" si="50"/>
        <v>-1.1260112628562247</v>
      </c>
      <c r="AL87">
        <f t="shared" si="50"/>
        <v>-0.10336283936502905</v>
      </c>
      <c r="AM87">
        <f t="shared" si="51"/>
        <v>2.2037992247625668</v>
      </c>
      <c r="AN87">
        <f t="shared" si="52"/>
        <v>1.4802012953630794</v>
      </c>
      <c r="AO87">
        <f t="shared" si="61"/>
        <v>-0.80004253673741488</v>
      </c>
    </row>
    <row r="88" spans="1:41" x14ac:dyDescent="0.2">
      <c r="A88" t="s">
        <v>145</v>
      </c>
      <c r="B88">
        <v>0</v>
      </c>
      <c r="C88">
        <v>249</v>
      </c>
      <c r="D88">
        <v>1233738528.340081</v>
      </c>
      <c r="E88">
        <v>10688388.808375653</v>
      </c>
      <c r="F88">
        <v>9.7412048192771117</v>
      </c>
      <c r="G88">
        <v>228.3202819081917</v>
      </c>
      <c r="H88">
        <v>14.999999999999931</v>
      </c>
      <c r="I88">
        <v>403.08032128514054</v>
      </c>
      <c r="J88">
        <v>0.12105458684752919</v>
      </c>
      <c r="K88">
        <v>6.3121686746987912E-2</v>
      </c>
      <c r="L88">
        <v>9.7412048192771115E-4</v>
      </c>
      <c r="M88">
        <v>7.2024229905619372E-4</v>
      </c>
      <c r="N88">
        <v>0.1499999999999993</v>
      </c>
      <c r="P88" s="1">
        <v>40428</v>
      </c>
      <c r="Q88" s="18">
        <v>3</v>
      </c>
      <c r="R88" t="s">
        <v>143</v>
      </c>
      <c r="S88">
        <v>1</v>
      </c>
      <c r="U88">
        <f>D88/(D88+D87+D86)</f>
        <v>5.4975457771647002E-2</v>
      </c>
      <c r="V88">
        <v>0.5</v>
      </c>
      <c r="W88">
        <f t="shared" si="53"/>
        <v>-0.44502454222835297</v>
      </c>
      <c r="X88" s="9">
        <f t="shared" ref="X88" si="71">X87</f>
        <v>77150692.046748161</v>
      </c>
      <c r="Y88" s="9">
        <f t="shared" si="70"/>
        <v>7.0136412315930379</v>
      </c>
      <c r="Z88" s="9">
        <f t="shared" si="70"/>
        <v>299.53169729155479</v>
      </c>
      <c r="AA88" s="9">
        <f t="shared" si="70"/>
        <v>12.333333333333298</v>
      </c>
      <c r="AB88">
        <f t="shared" si="55"/>
        <v>2.6666666666666323</v>
      </c>
      <c r="AC88">
        <f t="shared" si="56"/>
        <v>2.7275635876840738</v>
      </c>
      <c r="AD88" s="4">
        <f t="shared" si="57"/>
        <v>-1.9766025547529509</v>
      </c>
      <c r="AE88" s="4">
        <f t="shared" si="58"/>
        <v>-0.27147085754976175</v>
      </c>
      <c r="AF88" s="5">
        <f t="shared" si="59"/>
        <v>0.21621621621621404</v>
      </c>
      <c r="AG88" s="5">
        <f t="shared" si="49"/>
        <v>0.38889408477264681</v>
      </c>
      <c r="AH88" s="5">
        <f t="shared" si="48"/>
        <v>-1.9766025547529509</v>
      </c>
      <c r="AI88" s="5">
        <f t="shared" si="48"/>
        <v>-0.27147085754976175</v>
      </c>
      <c r="AJ88" s="5">
        <f t="shared" si="60"/>
        <v>-0.89004908445670594</v>
      </c>
      <c r="AK88">
        <f t="shared" si="50"/>
        <v>0.1957445771260935</v>
      </c>
      <c r="AL88">
        <f t="shared" si="50"/>
        <v>0.32850780800134405</v>
      </c>
      <c r="AM88">
        <f t="shared" si="51"/>
        <v>1.9492470675230849</v>
      </c>
      <c r="AN88">
        <f t="shared" si="52"/>
        <v>1.3160138241037236</v>
      </c>
      <c r="AO88">
        <f t="shared" si="61"/>
        <v>-2.2077212351102231</v>
      </c>
    </row>
    <row r="89" spans="1:41" x14ac:dyDescent="0.2">
      <c r="A89" t="s">
        <v>146</v>
      </c>
      <c r="B89">
        <v>0</v>
      </c>
      <c r="C89">
        <v>249</v>
      </c>
      <c r="D89">
        <v>357548800.17097145</v>
      </c>
      <c r="E89">
        <v>1645326.2101367353</v>
      </c>
      <c r="F89">
        <v>27.473493975903612</v>
      </c>
      <c r="G89">
        <v>120.13613741902465</v>
      </c>
      <c r="H89">
        <v>40.000000000000135</v>
      </c>
      <c r="I89">
        <v>87.655870445344135</v>
      </c>
      <c r="J89">
        <v>0.17312903313083558</v>
      </c>
      <c r="K89">
        <v>0.12784097188755031</v>
      </c>
      <c r="L89">
        <v>2.7473493975903613E-3</v>
      </c>
      <c r="M89">
        <v>1.9706823246855563E-3</v>
      </c>
      <c r="N89">
        <v>0.40000000000000135</v>
      </c>
      <c r="P89" s="1">
        <v>39107</v>
      </c>
      <c r="Q89" s="18">
        <v>1</v>
      </c>
      <c r="R89" t="s">
        <v>147</v>
      </c>
      <c r="S89">
        <v>1</v>
      </c>
      <c r="U89">
        <f>D89/(D89+D90)</f>
        <v>0.10195086989274822</v>
      </c>
      <c r="V89">
        <v>0.5</v>
      </c>
      <c r="W89">
        <f t="shared" si="53"/>
        <v>-0.39804913010725179</v>
      </c>
      <c r="X89">
        <f>AVERAGE(E89:E90)</f>
        <v>10432594.544714449</v>
      </c>
      <c r="Y89">
        <f>AVERAGE(F89:F90)</f>
        <v>22.711305220883528</v>
      </c>
      <c r="Z89">
        <f>AVERAGE(G89:G90)</f>
        <v>138.02574245964868</v>
      </c>
      <c r="AA89">
        <f>AVERAGE(H89:H90)</f>
        <v>44.000000000000128</v>
      </c>
      <c r="AB89">
        <f t="shared" si="55"/>
        <v>-3.9999999999999929</v>
      </c>
      <c r="AC89">
        <f t="shared" si="56"/>
        <v>4.7621887550200839</v>
      </c>
      <c r="AD89" s="4">
        <f t="shared" si="57"/>
        <v>-1.8469963273678882</v>
      </c>
      <c r="AE89" s="4">
        <f t="shared" si="58"/>
        <v>-0.13881462908404796</v>
      </c>
      <c r="AF89" s="5">
        <f t="shared" si="59"/>
        <v>-9.0909090909090481E-2</v>
      </c>
      <c r="AG89" s="5">
        <f t="shared" si="49"/>
        <v>0.20968362270263313</v>
      </c>
      <c r="AH89" s="5">
        <f t="shared" si="48"/>
        <v>-1.8469963273678882</v>
      </c>
      <c r="AI89" s="5">
        <f t="shared" si="48"/>
        <v>-0.13881462908404796</v>
      </c>
      <c r="AJ89" s="5">
        <f t="shared" si="60"/>
        <v>-0.79609826021450358</v>
      </c>
      <c r="AK89">
        <f t="shared" si="50"/>
        <v>-9.5310179804324408E-2</v>
      </c>
      <c r="AL89">
        <f t="shared" si="50"/>
        <v>0.19035885657891358</v>
      </c>
      <c r="AM89">
        <f t="shared" si="51"/>
        <v>1.9675323625655265</v>
      </c>
      <c r="AN89">
        <f t="shared" si="52"/>
        <v>1.3509742272448453</v>
      </c>
      <c r="AO89">
        <f t="shared" si="61"/>
        <v>-1.590117068895234</v>
      </c>
    </row>
    <row r="90" spans="1:41" x14ac:dyDescent="0.2">
      <c r="A90" t="s">
        <v>148</v>
      </c>
      <c r="B90">
        <v>0</v>
      </c>
      <c r="C90">
        <v>249</v>
      </c>
      <c r="D90">
        <v>3149520835.8910937</v>
      </c>
      <c r="E90">
        <v>19219862.879292164</v>
      </c>
      <c r="F90">
        <v>17.949116465863444</v>
      </c>
      <c r="G90">
        <v>155.91534750027273</v>
      </c>
      <c r="H90">
        <v>48.000000000000114</v>
      </c>
      <c r="I90">
        <v>95.192771084337352</v>
      </c>
      <c r="J90">
        <v>0.14812447714572011</v>
      </c>
      <c r="K90">
        <v>0.11227751004016066</v>
      </c>
      <c r="L90">
        <v>1.7949116465863445E-3</v>
      </c>
      <c r="M90">
        <v>1.5052710190829363E-3</v>
      </c>
      <c r="N90">
        <v>0.48000000000000115</v>
      </c>
      <c r="P90" s="1">
        <v>39426</v>
      </c>
      <c r="Q90" s="18">
        <v>2</v>
      </c>
      <c r="R90" t="s">
        <v>147</v>
      </c>
      <c r="S90">
        <v>1</v>
      </c>
      <c r="U90">
        <f>D90/(D89+D90)</f>
        <v>0.89804913010725185</v>
      </c>
      <c r="V90">
        <v>0.5</v>
      </c>
      <c r="W90">
        <f t="shared" si="53"/>
        <v>0.39804913010725185</v>
      </c>
      <c r="X90">
        <f>X89</f>
        <v>10432594.544714449</v>
      </c>
      <c r="Y90">
        <f t="shared" ref="Y90:AA90" si="72">Y89</f>
        <v>22.711305220883528</v>
      </c>
      <c r="Z90">
        <f t="shared" si="72"/>
        <v>138.02574245964868</v>
      </c>
      <c r="AA90">
        <f t="shared" si="72"/>
        <v>44.000000000000128</v>
      </c>
      <c r="AB90">
        <f t="shared" si="55"/>
        <v>3.9999999999999858</v>
      </c>
      <c r="AC90">
        <f t="shared" si="56"/>
        <v>-4.7621887550200839</v>
      </c>
      <c r="AD90" s="4">
        <f t="shared" si="57"/>
        <v>0.61100927328462973</v>
      </c>
      <c r="AE90" s="4">
        <f t="shared" si="58"/>
        <v>0.12187300841231696</v>
      </c>
      <c r="AF90" s="5">
        <f t="shared" si="59"/>
        <v>9.0909090909090329E-2</v>
      </c>
      <c r="AG90" s="5">
        <f t="shared" si="49"/>
        <v>-0.20968362270263313</v>
      </c>
      <c r="AH90" s="5">
        <f t="shared" si="48"/>
        <v>0.61100927328462973</v>
      </c>
      <c r="AI90" s="5">
        <f t="shared" si="48"/>
        <v>0.12187300841231696</v>
      </c>
      <c r="AJ90" s="5">
        <f t="shared" si="60"/>
        <v>0.79609826021450369</v>
      </c>
      <c r="AK90">
        <f t="shared" si="50"/>
        <v>8.7011376989629283E-2</v>
      </c>
      <c r="AL90">
        <f t="shared" si="50"/>
        <v>-0.23532193609921345</v>
      </c>
      <c r="AM90">
        <f t="shared" si="51"/>
        <v>2.2629092407022604</v>
      </c>
      <c r="AN90">
        <f t="shared" si="52"/>
        <v>1.4163076737482485</v>
      </c>
      <c r="AO90">
        <f t="shared" si="61"/>
        <v>0.58561667897057845</v>
      </c>
    </row>
    <row r="91" spans="1:41" x14ac:dyDescent="0.2">
      <c r="A91" t="s">
        <v>149</v>
      </c>
      <c r="B91">
        <v>0</v>
      </c>
      <c r="C91">
        <v>249</v>
      </c>
      <c r="D91">
        <v>6693114848.2445374</v>
      </c>
      <c r="E91">
        <v>24813060.85935792</v>
      </c>
      <c r="F91">
        <v>22.56437751004016</v>
      </c>
      <c r="G91">
        <v>99.029164879577237</v>
      </c>
      <c r="H91">
        <v>23.746987951807256</v>
      </c>
      <c r="I91">
        <v>241.90361445783134</v>
      </c>
      <c r="J91">
        <v>0.17628642915702813</v>
      </c>
      <c r="K91">
        <v>0.12071927710843383</v>
      </c>
      <c r="L91">
        <v>2.2564377510040159E-3</v>
      </c>
      <c r="M91">
        <v>7.6898478262194274E-4</v>
      </c>
      <c r="N91">
        <v>0.23746987951807255</v>
      </c>
      <c r="P91" s="1">
        <v>36731</v>
      </c>
      <c r="Q91" s="18">
        <v>1</v>
      </c>
      <c r="R91" t="s">
        <v>150</v>
      </c>
      <c r="S91">
        <v>1</v>
      </c>
      <c r="U91">
        <f>D91/(D91+D92+D93)</f>
        <v>0.73755027278973384</v>
      </c>
      <c r="V91">
        <v>0.5</v>
      </c>
      <c r="W91">
        <f t="shared" si="53"/>
        <v>0.23755027278973384</v>
      </c>
      <c r="X91">
        <f>AVERAGE(E91:E93)</f>
        <v>15612230.481608773</v>
      </c>
      <c r="Y91">
        <f>AVERAGE(F91:F93)</f>
        <v>24.131673360107087</v>
      </c>
      <c r="Z91">
        <f>AVERAGE(G91:G93)</f>
        <v>170.13695057426673</v>
      </c>
      <c r="AA91">
        <f>AVERAGE(H91:H93)</f>
        <v>19.582329317269085</v>
      </c>
      <c r="AB91">
        <f t="shared" si="55"/>
        <v>4.1646586345381706</v>
      </c>
      <c r="AC91">
        <f t="shared" si="56"/>
        <v>-1.5672958500669267</v>
      </c>
      <c r="AD91" s="4">
        <f t="shared" si="57"/>
        <v>0.46331554978027611</v>
      </c>
      <c r="AE91" s="4">
        <f t="shared" si="58"/>
        <v>-0.54118930285555411</v>
      </c>
      <c r="AF91" s="5">
        <f t="shared" si="59"/>
        <v>0.21267432321575144</v>
      </c>
      <c r="AG91" s="5">
        <f t="shared" si="49"/>
        <v>-6.4947665529812709E-2</v>
      </c>
      <c r="AH91" s="5">
        <f t="shared" si="48"/>
        <v>0.46331554978027611</v>
      </c>
      <c r="AI91" s="5">
        <f t="shared" si="48"/>
        <v>-0.54118930285555411</v>
      </c>
      <c r="AJ91" s="5">
        <f t="shared" si="60"/>
        <v>0.47510054557946768</v>
      </c>
      <c r="AK91">
        <f t="shared" si="50"/>
        <v>0.19282810521966851</v>
      </c>
      <c r="AL91">
        <f t="shared" si="50"/>
        <v>-6.7152778564475407E-2</v>
      </c>
      <c r="AM91">
        <f t="shared" si="51"/>
        <v>2.2474228026089751</v>
      </c>
      <c r="AN91">
        <f t="shared" si="52"/>
        <v>1.2409248008322242</v>
      </c>
      <c r="AO91">
        <f t="shared" si="61"/>
        <v>0.38872615396310761</v>
      </c>
    </row>
    <row r="92" spans="1:41" x14ac:dyDescent="0.2">
      <c r="A92" t="s">
        <v>151</v>
      </c>
      <c r="B92">
        <v>0</v>
      </c>
      <c r="C92">
        <v>249</v>
      </c>
      <c r="D92">
        <v>1668649554.1856694</v>
      </c>
      <c r="E92">
        <v>19075927.424241431</v>
      </c>
      <c r="F92">
        <v>25.020080321285121</v>
      </c>
      <c r="G92">
        <v>301.97548788557935</v>
      </c>
      <c r="H92">
        <v>14.999999999999931</v>
      </c>
      <c r="I92">
        <v>239.25506072874495</v>
      </c>
      <c r="J92">
        <v>3.7139735401911421E-2</v>
      </c>
      <c r="K92">
        <v>3.0184012048192758E-2</v>
      </c>
      <c r="L92">
        <v>2.5020080321285121E-3</v>
      </c>
      <c r="M92">
        <v>9.1351133811480513E-4</v>
      </c>
      <c r="N92">
        <v>0.1499999999999993</v>
      </c>
      <c r="P92" s="1">
        <v>38664</v>
      </c>
      <c r="Q92" s="18">
        <v>2</v>
      </c>
      <c r="R92" t="s">
        <v>150</v>
      </c>
      <c r="S92">
        <v>1</v>
      </c>
      <c r="U92">
        <f>D92/(D91+D92+D93)</f>
        <v>0.18387745642866091</v>
      </c>
      <c r="V92">
        <v>0.5</v>
      </c>
      <c r="W92">
        <f t="shared" si="53"/>
        <v>-0.31612254357133907</v>
      </c>
      <c r="X92">
        <f>X91</f>
        <v>15612230.481608773</v>
      </c>
      <c r="Y92">
        <f t="shared" ref="Y92:AA93" si="73">Y91</f>
        <v>24.131673360107087</v>
      </c>
      <c r="Z92">
        <f t="shared" si="73"/>
        <v>170.13695057426673</v>
      </c>
      <c r="AA92">
        <f t="shared" si="73"/>
        <v>19.582329317269085</v>
      </c>
      <c r="AB92">
        <f t="shared" si="55"/>
        <v>-4.5823293172691546</v>
      </c>
      <c r="AC92">
        <f t="shared" si="56"/>
        <v>0.88840696117803475</v>
      </c>
      <c r="AD92" s="4">
        <f t="shared" si="57"/>
        <v>0.20037258355494814</v>
      </c>
      <c r="AE92" s="4">
        <f t="shared" si="58"/>
        <v>0.5737421437901089</v>
      </c>
      <c r="AF92" s="5">
        <f t="shared" si="59"/>
        <v>-0.23400328137818271</v>
      </c>
      <c r="AG92" s="5">
        <f t="shared" si="49"/>
        <v>3.6814975402687633E-2</v>
      </c>
      <c r="AH92" s="5">
        <f t="shared" si="48"/>
        <v>0.20037258355494814</v>
      </c>
      <c r="AI92" s="5">
        <f t="shared" si="48"/>
        <v>0.5737421437901089</v>
      </c>
      <c r="AJ92" s="5">
        <f t="shared" si="60"/>
        <v>-0.63224508714267813</v>
      </c>
      <c r="AK92">
        <f t="shared" si="50"/>
        <v>-0.26657739303424954</v>
      </c>
      <c r="AL92">
        <f t="shared" si="50"/>
        <v>3.6153490379894515E-2</v>
      </c>
      <c r="AM92">
        <f t="shared" si="51"/>
        <v>2.2192439814474585</v>
      </c>
      <c r="AN92">
        <f t="shared" si="52"/>
        <v>1.5203317196761468</v>
      </c>
      <c r="AO92">
        <f t="shared" si="61"/>
        <v>-1.0003385603584931</v>
      </c>
    </row>
    <row r="93" spans="1:41" x14ac:dyDescent="0.2">
      <c r="A93" t="s">
        <v>152</v>
      </c>
      <c r="B93">
        <v>0</v>
      </c>
      <c r="C93">
        <v>249</v>
      </c>
      <c r="D93">
        <v>713026964.57489884</v>
      </c>
      <c r="E93">
        <v>2947703.1612269697</v>
      </c>
      <c r="F93">
        <v>24.810562248995975</v>
      </c>
      <c r="G93">
        <v>109.40619895764358</v>
      </c>
      <c r="H93">
        <v>20.000000000000068</v>
      </c>
      <c r="I93">
        <v>240.41365461847388</v>
      </c>
      <c r="J93">
        <v>0.13111365033184902</v>
      </c>
      <c r="K93">
        <v>9.5846987951807225E-2</v>
      </c>
      <c r="L93">
        <v>2.4810562248995974E-3</v>
      </c>
      <c r="M93">
        <v>9.8062210354667623E-4</v>
      </c>
      <c r="N93">
        <v>0.20000000000000068</v>
      </c>
      <c r="P93" s="1">
        <v>40428</v>
      </c>
      <c r="Q93" s="18">
        <v>3</v>
      </c>
      <c r="R93" t="s">
        <v>150</v>
      </c>
      <c r="S93">
        <v>1</v>
      </c>
      <c r="U93">
        <f>D93/(D93+D92+D91)</f>
        <v>7.8572270781605252E-2</v>
      </c>
      <c r="V93">
        <v>0.5</v>
      </c>
      <c r="W93">
        <f t="shared" si="53"/>
        <v>-0.42142772921839478</v>
      </c>
      <c r="X93">
        <f>X92</f>
        <v>15612230.481608773</v>
      </c>
      <c r="Y93">
        <f t="shared" si="73"/>
        <v>24.131673360107087</v>
      </c>
      <c r="Z93">
        <f t="shared" si="73"/>
        <v>170.13695057426673</v>
      </c>
      <c r="AA93">
        <f t="shared" si="73"/>
        <v>19.582329317269085</v>
      </c>
      <c r="AB93">
        <f t="shared" si="55"/>
        <v>0.41767068273098218</v>
      </c>
      <c r="AC93">
        <f t="shared" si="56"/>
        <v>0.67888888888888843</v>
      </c>
      <c r="AD93" s="4">
        <f t="shared" si="57"/>
        <v>-1.6670283346362762</v>
      </c>
      <c r="AE93" s="4">
        <f t="shared" si="58"/>
        <v>-0.44153615273368274</v>
      </c>
      <c r="AF93" s="5">
        <f t="shared" si="59"/>
        <v>2.1328958162431196E-2</v>
      </c>
      <c r="AG93" s="5">
        <f t="shared" si="49"/>
        <v>2.8132690127124934E-2</v>
      </c>
      <c r="AH93" s="5">
        <f t="shared" si="48"/>
        <v>-1.6670283346362762</v>
      </c>
      <c r="AI93" s="5">
        <f t="shared" si="48"/>
        <v>-0.44153615273368274</v>
      </c>
      <c r="AJ93" s="5">
        <f t="shared" si="60"/>
        <v>-0.84285545843678955</v>
      </c>
      <c r="AK93">
        <f t="shared" si="50"/>
        <v>2.1104679417539372E-2</v>
      </c>
      <c r="AL93">
        <f t="shared" si="50"/>
        <v>2.7744234702532011E-2</v>
      </c>
      <c r="AM93">
        <f t="shared" si="51"/>
        <v>1.9923808451145237</v>
      </c>
      <c r="AN93">
        <f t="shared" si="52"/>
        <v>1.2693289481626036</v>
      </c>
      <c r="AO93">
        <f t="shared" si="61"/>
        <v>-1.8505892502698249</v>
      </c>
    </row>
    <row r="94" spans="1:41" x14ac:dyDescent="0.2">
      <c r="A94" t="s">
        <v>153</v>
      </c>
      <c r="B94">
        <v>0</v>
      </c>
      <c r="C94">
        <v>249</v>
      </c>
      <c r="D94">
        <v>15422171389.882915</v>
      </c>
      <c r="E94">
        <v>417058649.10050601</v>
      </c>
      <c r="F94">
        <v>3.9917269076305204</v>
      </c>
      <c r="G94">
        <v>708.54501218795008</v>
      </c>
      <c r="H94">
        <v>24.000000000000057</v>
      </c>
      <c r="I94">
        <v>402.92712550607285</v>
      </c>
      <c r="J94">
        <v>0.24225783789328278</v>
      </c>
      <c r="K94">
        <v>0.16969477911646591</v>
      </c>
      <c r="L94">
        <v>3.9917269076305206E-4</v>
      </c>
      <c r="M94">
        <v>2.4241259100894164E-4</v>
      </c>
      <c r="N94">
        <v>0.24000000000000057</v>
      </c>
      <c r="P94" s="1">
        <v>34823</v>
      </c>
      <c r="Q94" s="18">
        <v>1</v>
      </c>
      <c r="R94" t="s">
        <v>154</v>
      </c>
      <c r="S94">
        <v>1</v>
      </c>
      <c r="U94">
        <f>D94/(D94+D95+D96)</f>
        <v>0.24981296654073831</v>
      </c>
      <c r="V94">
        <v>0.5</v>
      </c>
      <c r="W94">
        <f t="shared" si="53"/>
        <v>-0.25018703345926169</v>
      </c>
      <c r="X94">
        <f>AVERAGE(E94:E96)</f>
        <v>235489798.53649533</v>
      </c>
      <c r="Y94">
        <f>AVERAGE(F94:F96)</f>
        <v>7.3874484497128314</v>
      </c>
      <c r="Z94">
        <f>AVERAGE(G94:G96)</f>
        <v>352.52679532826113</v>
      </c>
      <c r="AA94">
        <f>AVERAGE(H94:H96)</f>
        <v>14.981182795698935</v>
      </c>
      <c r="AB94">
        <f t="shared" si="55"/>
        <v>9.0188172043011221</v>
      </c>
      <c r="AC94">
        <f t="shared" si="56"/>
        <v>-3.395721542082311</v>
      </c>
      <c r="AD94" s="4">
        <f t="shared" si="57"/>
        <v>0.57155926303229165</v>
      </c>
      <c r="AE94" s="4">
        <f t="shared" si="58"/>
        <v>0.69808695430338297</v>
      </c>
      <c r="AF94" s="5">
        <f t="shared" si="59"/>
        <v>0.6020096895747381</v>
      </c>
      <c r="AG94" s="5">
        <f t="shared" si="49"/>
        <v>-0.45966094588643946</v>
      </c>
      <c r="AH94" s="5">
        <f t="shared" si="48"/>
        <v>0.57155926303229165</v>
      </c>
      <c r="AI94" s="5">
        <f t="shared" si="48"/>
        <v>0.69808695430338297</v>
      </c>
      <c r="AJ94" s="5">
        <f t="shared" si="60"/>
        <v>-0.50037406691852337</v>
      </c>
      <c r="AK94">
        <f t="shared" si="50"/>
        <v>0.47125889705155749</v>
      </c>
      <c r="AL94">
        <f t="shared" si="50"/>
        <v>-0.61555845846865509</v>
      </c>
      <c r="AM94">
        <f t="shared" si="51"/>
        <v>2.2587961245890904</v>
      </c>
      <c r="AN94">
        <f t="shared" si="52"/>
        <v>1.5471553948571304</v>
      </c>
      <c r="AO94">
        <f t="shared" si="61"/>
        <v>-0.69389559438876736</v>
      </c>
    </row>
    <row r="95" spans="1:41" x14ac:dyDescent="0.2">
      <c r="A95" t="s">
        <v>155</v>
      </c>
      <c r="B95">
        <v>0</v>
      </c>
      <c r="C95">
        <v>248</v>
      </c>
      <c r="D95">
        <v>45414546526.630913</v>
      </c>
      <c r="E95">
        <v>283436689.00203454</v>
      </c>
      <c r="F95">
        <v>4.7639919354838689</v>
      </c>
      <c r="G95">
        <v>166.07828207597427</v>
      </c>
      <c r="H95">
        <v>5.9435483870968167</v>
      </c>
      <c r="I95">
        <v>404.02016129032256</v>
      </c>
      <c r="J95">
        <v>0.14941301009136765</v>
      </c>
      <c r="K95">
        <v>8.6042741935483835E-2</v>
      </c>
      <c r="L95">
        <v>4.7639919354838686E-4</v>
      </c>
      <c r="M95">
        <v>2.0426935866981152E-4</v>
      </c>
      <c r="N95">
        <v>5.943548387096817E-2</v>
      </c>
      <c r="P95" s="1">
        <v>36668</v>
      </c>
      <c r="Q95" s="18">
        <v>2</v>
      </c>
      <c r="R95" t="s">
        <v>154</v>
      </c>
      <c r="S95">
        <v>1</v>
      </c>
      <c r="U95">
        <f>D95/(D94+D95+D96)</f>
        <v>0.73563847172406394</v>
      </c>
      <c r="V95">
        <v>0.5</v>
      </c>
      <c r="W95">
        <f t="shared" si="53"/>
        <v>0.23563847172406394</v>
      </c>
      <c r="X95">
        <f>X94</f>
        <v>235489798.53649533</v>
      </c>
      <c r="Y95">
        <f t="shared" ref="Y95:AA96" si="74">Y94</f>
        <v>7.3874484497128314</v>
      </c>
      <c r="Z95">
        <f t="shared" si="74"/>
        <v>352.52679532826113</v>
      </c>
      <c r="AA95">
        <f t="shared" si="74"/>
        <v>14.981182795698935</v>
      </c>
      <c r="AB95">
        <f t="shared" si="55"/>
        <v>-9.0376344086021181</v>
      </c>
      <c r="AC95">
        <f t="shared" si="56"/>
        <v>-2.6234565142289625</v>
      </c>
      <c r="AD95" s="4">
        <f t="shared" si="57"/>
        <v>0.18532118480970894</v>
      </c>
      <c r="AE95" s="4">
        <f t="shared" si="58"/>
        <v>-0.75266737850980636</v>
      </c>
      <c r="AF95" s="5">
        <f t="shared" si="59"/>
        <v>-0.6032657455589423</v>
      </c>
      <c r="AG95" s="5">
        <f t="shared" si="49"/>
        <v>-0.35512349522126857</v>
      </c>
      <c r="AH95" s="5">
        <f t="shared" si="48"/>
        <v>0.18532118480970894</v>
      </c>
      <c r="AI95" s="5">
        <f t="shared" si="48"/>
        <v>-0.75266737850980636</v>
      </c>
      <c r="AJ95" s="5">
        <f t="shared" si="60"/>
        <v>0.47127694344812787</v>
      </c>
      <c r="AK95">
        <f t="shared" si="50"/>
        <v>-0.92448860671208344</v>
      </c>
      <c r="AL95">
        <f t="shared" si="50"/>
        <v>-0.43869644597754665</v>
      </c>
      <c r="AM95">
        <f t="shared" si="51"/>
        <v>2.2176066864617736</v>
      </c>
      <c r="AN95">
        <f t="shared" si="52"/>
        <v>1.1778339275076954</v>
      </c>
      <c r="AO95">
        <f t="shared" si="61"/>
        <v>0.38613069272840317</v>
      </c>
    </row>
    <row r="96" spans="1:41" x14ac:dyDescent="0.2">
      <c r="A96" t="s">
        <v>156</v>
      </c>
      <c r="B96">
        <v>0</v>
      </c>
      <c r="C96">
        <v>249</v>
      </c>
      <c r="D96">
        <v>898153589.31708419</v>
      </c>
      <c r="E96">
        <v>5974057.5069454452</v>
      </c>
      <c r="F96">
        <v>13.406626506024105</v>
      </c>
      <c r="G96">
        <v>182.95709172085907</v>
      </c>
      <c r="H96">
        <v>14.999999999999931</v>
      </c>
      <c r="I96">
        <v>403.40562248995985</v>
      </c>
      <c r="J96">
        <v>0.10205350340703631</v>
      </c>
      <c r="K96">
        <v>6.7457028112449705E-2</v>
      </c>
      <c r="L96">
        <v>1.3406626506024105E-3</v>
      </c>
      <c r="M96">
        <v>6.0293276455235863E-4</v>
      </c>
      <c r="N96">
        <v>0.1499999999999993</v>
      </c>
      <c r="P96" s="1">
        <v>40428</v>
      </c>
      <c r="Q96" s="18">
        <v>3</v>
      </c>
      <c r="R96" t="s">
        <v>154</v>
      </c>
      <c r="S96">
        <v>1</v>
      </c>
      <c r="U96">
        <f>D96/(D96+D95+D94)</f>
        <v>1.4548561735197793E-2</v>
      </c>
      <c r="V96">
        <v>0.5</v>
      </c>
      <c r="W96">
        <f t="shared" si="53"/>
        <v>-0.48545143826480219</v>
      </c>
      <c r="X96">
        <f>X95</f>
        <v>235489798.53649533</v>
      </c>
      <c r="Y96">
        <f t="shared" si="74"/>
        <v>7.3874484497128314</v>
      </c>
      <c r="Z96">
        <f t="shared" si="74"/>
        <v>352.52679532826113</v>
      </c>
      <c r="AA96">
        <f t="shared" si="74"/>
        <v>14.981182795698935</v>
      </c>
      <c r="AB96">
        <f t="shared" si="55"/>
        <v>1.8817204300995982E-2</v>
      </c>
      <c r="AC96">
        <f t="shared" si="56"/>
        <v>6.019178056311274</v>
      </c>
      <c r="AD96" s="4">
        <f t="shared" si="57"/>
        <v>-3.6742412482497908</v>
      </c>
      <c r="AE96" s="4">
        <f t="shared" si="58"/>
        <v>-0.65587498060098337</v>
      </c>
      <c r="AF96" s="5">
        <f t="shared" si="59"/>
        <v>1.2560559842042887E-3</v>
      </c>
      <c r="AG96" s="5">
        <f t="shared" si="49"/>
        <v>0.81478444110770809</v>
      </c>
      <c r="AH96" s="5">
        <f t="shared" si="48"/>
        <v>-3.6742412482497908</v>
      </c>
      <c r="AI96" s="5">
        <f t="shared" si="48"/>
        <v>-0.65587498060098337</v>
      </c>
      <c r="AJ96" s="5">
        <f t="shared" si="60"/>
        <v>-0.97090287652960439</v>
      </c>
      <c r="AK96">
        <f t="shared" si="50"/>
        <v>1.2552678058149981E-3</v>
      </c>
      <c r="AL96">
        <f t="shared" si="50"/>
        <v>0.5959666954337528</v>
      </c>
      <c r="AM96">
        <f t="shared" si="51"/>
        <v>1.6725551900365423</v>
      </c>
      <c r="AN96">
        <f t="shared" si="52"/>
        <v>1.2072050807075256</v>
      </c>
      <c r="AO96">
        <f t="shared" si="61"/>
        <v>-3.5371159595052388</v>
      </c>
    </row>
    <row r="97" spans="1:41" x14ac:dyDescent="0.2">
      <c r="A97" t="s">
        <v>157</v>
      </c>
      <c r="B97">
        <v>0</v>
      </c>
      <c r="C97">
        <v>249</v>
      </c>
      <c r="D97">
        <v>4827103341.8696375</v>
      </c>
      <c r="E97">
        <v>23779076.886718292</v>
      </c>
      <c r="F97">
        <v>15.425742971887548</v>
      </c>
      <c r="G97">
        <v>133.98557466706211</v>
      </c>
      <c r="H97">
        <v>23.903614457831321</v>
      </c>
      <c r="I97">
        <v>298.81124497991971</v>
      </c>
      <c r="J97">
        <v>9.9605343375776451E-2</v>
      </c>
      <c r="K97">
        <v>6.8286345381526087E-2</v>
      </c>
      <c r="L97">
        <v>1.5425742971887548E-3</v>
      </c>
      <c r="M97">
        <v>6.5910638697043293E-4</v>
      </c>
      <c r="N97">
        <v>0.23903614457831321</v>
      </c>
      <c r="P97" s="1">
        <v>36731</v>
      </c>
      <c r="Q97" s="18">
        <v>1</v>
      </c>
      <c r="R97" t="s">
        <v>158</v>
      </c>
      <c r="S97">
        <v>1</v>
      </c>
      <c r="U97">
        <f>D97/(D97+D98+D99)</f>
        <v>0.73952819809558046</v>
      </c>
      <c r="V97">
        <v>0.5</v>
      </c>
      <c r="W97">
        <f t="shared" si="53"/>
        <v>0.23952819809558046</v>
      </c>
      <c r="X97">
        <f>AVERAGE(E97:E99)</f>
        <v>13901270.360841036</v>
      </c>
      <c r="Y97">
        <f>AVERAGE(F97:F99)</f>
        <v>21.567871485943773</v>
      </c>
      <c r="Z97">
        <f>AVERAGE(G97:G99)</f>
        <v>206.04302924010764</v>
      </c>
      <c r="AA97">
        <f>AVERAGE(H97:H99)</f>
        <v>19.634538152610443</v>
      </c>
      <c r="AB97">
        <f t="shared" si="55"/>
        <v>4.269076305220878</v>
      </c>
      <c r="AC97">
        <f t="shared" si="56"/>
        <v>-6.1421285140562247</v>
      </c>
      <c r="AD97" s="4">
        <f t="shared" si="57"/>
        <v>0.53682584278907086</v>
      </c>
      <c r="AE97" s="4">
        <f t="shared" si="58"/>
        <v>-0.43035288436587482</v>
      </c>
      <c r="AF97" s="5">
        <f t="shared" si="59"/>
        <v>0.21742687666189375</v>
      </c>
      <c r="AG97" s="5">
        <f t="shared" si="49"/>
        <v>-0.28478139430954869</v>
      </c>
      <c r="AH97" s="5">
        <f t="shared" ref="AH97:AI128" si="75">AD97</f>
        <v>0.53682584278907086</v>
      </c>
      <c r="AI97" s="5">
        <f t="shared" si="75"/>
        <v>-0.43035288436587482</v>
      </c>
      <c r="AJ97" s="5">
        <f t="shared" si="60"/>
        <v>0.47905639619116092</v>
      </c>
      <c r="AK97">
        <f t="shared" si="50"/>
        <v>0.1967395139342821</v>
      </c>
      <c r="AL97">
        <f t="shared" si="50"/>
        <v>-0.33516704079335136</v>
      </c>
      <c r="AM97">
        <f t="shared" si="51"/>
        <v>2.2551607092146728</v>
      </c>
      <c r="AN97">
        <f t="shared" si="52"/>
        <v>1.2724667437445356</v>
      </c>
      <c r="AO97">
        <f t="shared" si="61"/>
        <v>0.3914043143006426</v>
      </c>
    </row>
    <row r="98" spans="1:41" x14ac:dyDescent="0.2">
      <c r="A98" t="s">
        <v>159</v>
      </c>
      <c r="B98">
        <v>0</v>
      </c>
      <c r="C98">
        <v>249</v>
      </c>
      <c r="D98">
        <v>1172829224.5895553</v>
      </c>
      <c r="E98">
        <v>15002136.626324527</v>
      </c>
      <c r="F98">
        <v>20.717831325301212</v>
      </c>
      <c r="G98">
        <v>332.47098438032458</v>
      </c>
      <c r="H98">
        <v>14.999999999999931</v>
      </c>
      <c r="I98">
        <v>296.03643724696354</v>
      </c>
      <c r="J98">
        <v>3.6433168520448103E-2</v>
      </c>
      <c r="K98">
        <v>2.639346586345381E-2</v>
      </c>
      <c r="L98">
        <v>2.0717831325301212E-3</v>
      </c>
      <c r="M98">
        <v>1.0003951693144594E-3</v>
      </c>
      <c r="N98">
        <v>0.1499999999999993</v>
      </c>
      <c r="P98" s="1">
        <v>38664</v>
      </c>
      <c r="Q98" s="18">
        <v>2</v>
      </c>
      <c r="R98" t="s">
        <v>158</v>
      </c>
      <c r="S98">
        <v>1</v>
      </c>
      <c r="U98">
        <f>D98/(D97+D98+D99)</f>
        <v>0.17968131645563895</v>
      </c>
      <c r="V98">
        <v>0.5</v>
      </c>
      <c r="W98">
        <f t="shared" si="53"/>
        <v>-0.32031868354436105</v>
      </c>
      <c r="X98">
        <f>X97</f>
        <v>13901270.360841036</v>
      </c>
      <c r="Y98">
        <f t="shared" ref="Y98:AA99" si="76">Y97</f>
        <v>21.567871485943773</v>
      </c>
      <c r="Z98">
        <f t="shared" si="76"/>
        <v>206.04302924010764</v>
      </c>
      <c r="AA98">
        <f t="shared" si="76"/>
        <v>19.634538152610443</v>
      </c>
      <c r="AB98">
        <f t="shared" si="55"/>
        <v>-4.6345381526105118</v>
      </c>
      <c r="AC98">
        <f t="shared" si="56"/>
        <v>-0.85004016064256049</v>
      </c>
      <c r="AD98" s="4">
        <f t="shared" si="57"/>
        <v>7.6212403886483315E-2</v>
      </c>
      <c r="AE98" s="4">
        <f t="shared" si="58"/>
        <v>0.47846756448293526</v>
      </c>
      <c r="AF98" s="5">
        <f t="shared" si="59"/>
        <v>-0.23604008999795814</v>
      </c>
      <c r="AG98" s="5">
        <f t="shared" si="49"/>
        <v>-3.9412334276775957E-2</v>
      </c>
      <c r="AH98" s="5">
        <f t="shared" si="75"/>
        <v>7.6212403886483315E-2</v>
      </c>
      <c r="AI98" s="5">
        <f t="shared" si="75"/>
        <v>0.47846756448293526</v>
      </c>
      <c r="AJ98" s="5">
        <f t="shared" si="60"/>
        <v>-0.6406373670887221</v>
      </c>
      <c r="AK98">
        <f t="shared" ref="AK98:AL129" si="77">LN(1+AF98)</f>
        <v>-0.26923996501173247</v>
      </c>
      <c r="AL98">
        <f t="shared" si="77"/>
        <v>-4.0210030013711373E-2</v>
      </c>
      <c r="AM98">
        <f t="shared" si="51"/>
        <v>2.2056569694518724</v>
      </c>
      <c r="AN98">
        <f t="shared" si="52"/>
        <v>1.4992809264111697</v>
      </c>
      <c r="AO98">
        <f t="shared" si="61"/>
        <v>-1.0234232807912731</v>
      </c>
    </row>
    <row r="99" spans="1:41" x14ac:dyDescent="0.2">
      <c r="A99" t="s">
        <v>160</v>
      </c>
      <c r="B99">
        <v>0</v>
      </c>
      <c r="C99">
        <v>249</v>
      </c>
      <c r="D99">
        <v>527341652.8340081</v>
      </c>
      <c r="E99">
        <v>2922597.5694802832</v>
      </c>
      <c r="F99">
        <v>28.560040160642558</v>
      </c>
      <c r="G99">
        <v>151.67252867293624</v>
      </c>
      <c r="H99">
        <v>20.000000000000068</v>
      </c>
      <c r="I99">
        <v>297.32128514056222</v>
      </c>
      <c r="J99">
        <v>0.10157071893388737</v>
      </c>
      <c r="K99">
        <v>7.3400401606425691E-2</v>
      </c>
      <c r="L99">
        <v>2.8560040160642559E-3</v>
      </c>
      <c r="M99">
        <v>8.9394375096133155E-4</v>
      </c>
      <c r="N99">
        <v>0.20000000000000068</v>
      </c>
      <c r="P99" s="1">
        <v>40428</v>
      </c>
      <c r="Q99" s="18">
        <v>3</v>
      </c>
      <c r="R99" t="s">
        <v>158</v>
      </c>
      <c r="S99">
        <v>1</v>
      </c>
      <c r="U99">
        <f>D99/(D99+D98+D97)</f>
        <v>8.0790485448780591E-2</v>
      </c>
      <c r="V99">
        <v>0.5</v>
      </c>
      <c r="W99">
        <f t="shared" si="53"/>
        <v>-0.41920951455121941</v>
      </c>
      <c r="X99">
        <f>X98</f>
        <v>13901270.360841036</v>
      </c>
      <c r="Y99">
        <f t="shared" si="76"/>
        <v>21.567871485943773</v>
      </c>
      <c r="Z99">
        <f t="shared" si="76"/>
        <v>206.04302924010764</v>
      </c>
      <c r="AA99">
        <f t="shared" si="76"/>
        <v>19.634538152610443</v>
      </c>
      <c r="AB99">
        <f t="shared" si="55"/>
        <v>0.36546184738962495</v>
      </c>
      <c r="AC99">
        <f t="shared" si="56"/>
        <v>6.9921686746987852</v>
      </c>
      <c r="AD99" s="4">
        <f t="shared" si="57"/>
        <v>-1.5595074293980389</v>
      </c>
      <c r="AE99" s="4">
        <f t="shared" si="58"/>
        <v>-0.30636124665686548</v>
      </c>
      <c r="AF99" s="5">
        <f t="shared" si="59"/>
        <v>1.8613213336063941E-2</v>
      </c>
      <c r="AG99" s="5">
        <f t="shared" si="49"/>
        <v>0.32419372858632461</v>
      </c>
      <c r="AH99" s="5">
        <f t="shared" si="75"/>
        <v>-1.5595074293980389</v>
      </c>
      <c r="AI99" s="5">
        <f t="shared" si="75"/>
        <v>-0.30636124665686548</v>
      </c>
      <c r="AJ99" s="5">
        <f t="shared" si="60"/>
        <v>-0.83841902910243882</v>
      </c>
      <c r="AK99">
        <f t="shared" si="77"/>
        <v>1.8442107440056362E-2</v>
      </c>
      <c r="AL99">
        <f t="shared" si="77"/>
        <v>0.28080376749552438</v>
      </c>
      <c r="AM99">
        <f t="shared" si="51"/>
        <v>2.006937052379568</v>
      </c>
      <c r="AN99">
        <f t="shared" si="52"/>
        <v>1.3066120841804914</v>
      </c>
      <c r="AO99">
        <f t="shared" si="61"/>
        <v>-1.8227488941755043</v>
      </c>
    </row>
    <row r="100" spans="1:41" s="13" customFormat="1" x14ac:dyDescent="0.2">
      <c r="A100" s="13" t="s">
        <v>161</v>
      </c>
      <c r="B100" s="13">
        <v>0</v>
      </c>
      <c r="C100" s="13">
        <v>247</v>
      </c>
      <c r="D100" s="13">
        <v>42686803209.071419</v>
      </c>
      <c r="E100" s="13">
        <v>370502185.43725091</v>
      </c>
      <c r="F100" s="13">
        <v>3.6874493927125536</v>
      </c>
      <c r="G100" s="13">
        <v>232.22417602292674</v>
      </c>
      <c r="H100" s="13">
        <v>6.4696356275303959</v>
      </c>
      <c r="I100" s="13">
        <v>610.14979757085018</v>
      </c>
      <c r="J100" s="13">
        <v>6.4581419418005256E-2</v>
      </c>
      <c r="K100" s="13">
        <v>4.5888663967611328E-2</v>
      </c>
      <c r="L100" s="13">
        <v>3.6874493927125534E-4</v>
      </c>
      <c r="M100" s="13">
        <v>3.6876464049656057E-4</v>
      </c>
      <c r="N100" s="13">
        <v>6.4696356275303957E-2</v>
      </c>
      <c r="P100" s="14">
        <v>36668</v>
      </c>
      <c r="Q100" s="18">
        <v>1</v>
      </c>
      <c r="R100" s="13" t="s">
        <v>162</v>
      </c>
      <c r="S100" s="13">
        <v>1</v>
      </c>
      <c r="U100">
        <f>D100/(D100+D101+D102)</f>
        <v>0.95420305368063496</v>
      </c>
      <c r="V100">
        <v>0.5</v>
      </c>
      <c r="W100">
        <f t="shared" si="53"/>
        <v>0.45420305368063496</v>
      </c>
      <c r="X100" s="13">
        <f>AVERAGE(E100:E102)</f>
        <v>128294797.46966332</v>
      </c>
      <c r="Y100" s="13">
        <f>AVERAGE(F100:F102)</f>
        <v>19.836418873876067</v>
      </c>
      <c r="Z100" s="13">
        <f>AVERAGE(G100:G102)</f>
        <v>205.47087455051494</v>
      </c>
      <c r="AA100" s="13">
        <f>AVERAGE(H100:H102)</f>
        <v>12.156545209176754</v>
      </c>
      <c r="AB100" s="13">
        <f t="shared" si="55"/>
        <v>-5.6869095816463577</v>
      </c>
      <c r="AC100" s="13">
        <f t="shared" si="56"/>
        <v>-16.148969481163512</v>
      </c>
      <c r="AD100" s="15">
        <f t="shared" si="57"/>
        <v>1.0605286222652062</v>
      </c>
      <c r="AE100" s="15">
        <f t="shared" si="58"/>
        <v>0.12239888687260514</v>
      </c>
      <c r="AF100" s="16">
        <f t="shared" si="59"/>
        <v>-0.46780639431615928</v>
      </c>
      <c r="AG100" s="16">
        <f t="shared" si="49"/>
        <v>-0.81410710188375746</v>
      </c>
      <c r="AH100" s="16">
        <f t="shared" si="75"/>
        <v>1.0605286222652062</v>
      </c>
      <c r="AI100" s="16">
        <f t="shared" si="75"/>
        <v>0.12239888687260514</v>
      </c>
      <c r="AJ100" s="5">
        <f t="shared" si="60"/>
        <v>0.90840610736126992</v>
      </c>
      <c r="AK100" s="13">
        <f t="shared" si="77"/>
        <v>-0.63074793538513407</v>
      </c>
      <c r="AL100" s="13">
        <f t="shared" si="77"/>
        <v>-1.6825845876943111</v>
      </c>
      <c r="AM100" s="13">
        <f t="shared" si="51"/>
        <v>2.3086197102359023</v>
      </c>
      <c r="AN100" s="13">
        <f t="shared" si="52"/>
        <v>1.4164352480125817</v>
      </c>
      <c r="AO100">
        <f t="shared" si="61"/>
        <v>0.64626839490687915</v>
      </c>
    </row>
    <row r="101" spans="1:41" x14ac:dyDescent="0.2">
      <c r="A101" t="s">
        <v>163</v>
      </c>
      <c r="B101">
        <v>0</v>
      </c>
      <c r="C101">
        <v>249</v>
      </c>
      <c r="D101">
        <v>1090201461.6581976</v>
      </c>
      <c r="E101">
        <v>6529689.4602294061</v>
      </c>
      <c r="F101">
        <v>32.462369477911643</v>
      </c>
      <c r="G101">
        <v>162.72405620788274</v>
      </c>
      <c r="H101">
        <v>14.999999999999931</v>
      </c>
      <c r="I101">
        <v>603.29959514170037</v>
      </c>
      <c r="J101">
        <v>7.0104234145752523E-2</v>
      </c>
      <c r="K101">
        <v>4.6467867469879555E-2</v>
      </c>
      <c r="L101">
        <v>3.2462369477911646E-3</v>
      </c>
      <c r="M101">
        <v>1.086323840801632E-3</v>
      </c>
      <c r="N101">
        <v>0.1499999999999993</v>
      </c>
      <c r="P101" s="1">
        <v>38664</v>
      </c>
      <c r="Q101" s="18">
        <v>2</v>
      </c>
      <c r="R101" t="s">
        <v>162</v>
      </c>
      <c r="S101">
        <v>1</v>
      </c>
      <c r="U101">
        <f>D101/(D100+D101+D102)</f>
        <v>2.43699102681991E-2</v>
      </c>
      <c r="V101">
        <v>0.5</v>
      </c>
      <c r="W101">
        <f t="shared" si="53"/>
        <v>-0.47563008973180088</v>
      </c>
      <c r="X101">
        <f>X100</f>
        <v>128294797.46966332</v>
      </c>
      <c r="Y101">
        <f t="shared" ref="Y101:AA102" si="78">Y100</f>
        <v>19.836418873876067</v>
      </c>
      <c r="Z101">
        <f t="shared" si="78"/>
        <v>205.47087455051494</v>
      </c>
      <c r="AA101">
        <f t="shared" si="78"/>
        <v>12.156545209176754</v>
      </c>
      <c r="AB101">
        <f t="shared" si="55"/>
        <v>2.8434547908231771</v>
      </c>
      <c r="AC101">
        <f t="shared" si="56"/>
        <v>12.625950604035577</v>
      </c>
      <c r="AD101" s="4">
        <f t="shared" si="57"/>
        <v>-2.9779713347728105</v>
      </c>
      <c r="AE101" s="4">
        <f t="shared" si="58"/>
        <v>-0.23324843468969547</v>
      </c>
      <c r="AF101" s="5">
        <f t="shared" si="59"/>
        <v>0.2339031971580795</v>
      </c>
      <c r="AG101" s="5">
        <f t="shared" si="49"/>
        <v>0.63650352839965241</v>
      </c>
      <c r="AH101" s="5">
        <f t="shared" si="75"/>
        <v>-2.9779713347728105</v>
      </c>
      <c r="AI101" s="5">
        <f t="shared" si="75"/>
        <v>-0.23324843468969547</v>
      </c>
      <c r="AJ101" s="5">
        <f t="shared" si="60"/>
        <v>-0.95126017946360175</v>
      </c>
      <c r="AK101">
        <f t="shared" si="77"/>
        <v>0.21018247601882345</v>
      </c>
      <c r="AL101">
        <f t="shared" si="77"/>
        <v>0.49256197102133376</v>
      </c>
      <c r="AM101">
        <f t="shared" si="51"/>
        <v>1.7954241901324357</v>
      </c>
      <c r="AN101">
        <f t="shared" si="52"/>
        <v>1.326212976259088</v>
      </c>
      <c r="AO101">
        <f t="shared" si="61"/>
        <v>-3.0212589128518013</v>
      </c>
    </row>
    <row r="102" spans="1:41" x14ac:dyDescent="0.2">
      <c r="A102" t="s">
        <v>164</v>
      </c>
      <c r="B102">
        <v>0</v>
      </c>
      <c r="C102">
        <v>249</v>
      </c>
      <c r="D102">
        <v>958550350.20242918</v>
      </c>
      <c r="E102">
        <v>7852517.5115096308</v>
      </c>
      <c r="F102">
        <v>23.359437751004002</v>
      </c>
      <c r="G102">
        <v>221.46439142073532</v>
      </c>
      <c r="H102">
        <v>14.999999999999931</v>
      </c>
      <c r="I102">
        <v>606.75502008032129</v>
      </c>
      <c r="J102">
        <v>0.12399444101664973</v>
      </c>
      <c r="K102">
        <v>8.8542570281124527E-2</v>
      </c>
      <c r="L102">
        <v>2.3359437751004001E-3</v>
      </c>
      <c r="M102">
        <v>9.1210394711129579E-4</v>
      </c>
      <c r="N102">
        <v>0.1499999999999993</v>
      </c>
      <c r="P102" s="1">
        <v>40428</v>
      </c>
      <c r="Q102" s="18">
        <v>3</v>
      </c>
      <c r="R102" t="s">
        <v>162</v>
      </c>
      <c r="S102">
        <v>1</v>
      </c>
      <c r="U102">
        <f>D102/(D102+D101+D100)</f>
        <v>2.1427036051165957E-2</v>
      </c>
      <c r="V102">
        <v>0.5</v>
      </c>
      <c r="W102">
        <f t="shared" si="53"/>
        <v>-0.47857296394883403</v>
      </c>
      <c r="X102">
        <f>X101</f>
        <v>128294797.46966332</v>
      </c>
      <c r="Y102">
        <f t="shared" si="78"/>
        <v>19.836418873876067</v>
      </c>
      <c r="Z102">
        <f t="shared" si="78"/>
        <v>205.47087455051494</v>
      </c>
      <c r="AA102">
        <f t="shared" si="78"/>
        <v>12.156545209176754</v>
      </c>
      <c r="AB102">
        <f t="shared" si="55"/>
        <v>2.8434547908231771</v>
      </c>
      <c r="AC102">
        <f t="shared" si="56"/>
        <v>3.5230188771279352</v>
      </c>
      <c r="AD102" s="4">
        <f t="shared" si="57"/>
        <v>-2.7934965385860728</v>
      </c>
      <c r="AE102" s="4">
        <f t="shared" si="58"/>
        <v>7.495752127104538E-2</v>
      </c>
      <c r="AF102" s="5">
        <f t="shared" si="59"/>
        <v>0.2339031971580795</v>
      </c>
      <c r="AG102" s="5">
        <f t="shared" si="49"/>
        <v>0.17760357348410499</v>
      </c>
      <c r="AH102" s="5">
        <f t="shared" si="75"/>
        <v>-2.7934965385860728</v>
      </c>
      <c r="AI102" s="5">
        <f t="shared" si="75"/>
        <v>7.495752127104538E-2</v>
      </c>
      <c r="AJ102" s="5">
        <f t="shared" si="60"/>
        <v>-0.95714592789766806</v>
      </c>
      <c r="AK102">
        <f t="shared" si="77"/>
        <v>0.21018247601882345</v>
      </c>
      <c r="AL102">
        <f t="shared" si="77"/>
        <v>0.1634815035361934</v>
      </c>
      <c r="AM102">
        <f t="shared" si="51"/>
        <v>1.8255976876815851</v>
      </c>
      <c r="AN102">
        <f t="shared" si="52"/>
        <v>1.4048603224105292</v>
      </c>
      <c r="AO102">
        <f t="shared" si="61"/>
        <v>-3.1499546068938891</v>
      </c>
    </row>
    <row r="103" spans="1:41" x14ac:dyDescent="0.2">
      <c r="A103" t="s">
        <v>165</v>
      </c>
      <c r="B103">
        <v>0</v>
      </c>
      <c r="C103">
        <v>249</v>
      </c>
      <c r="D103">
        <v>4445345449.8261127</v>
      </c>
      <c r="E103">
        <v>22173930.018426642</v>
      </c>
      <c r="F103">
        <v>28.265903614457837</v>
      </c>
      <c r="G103">
        <v>132.43605799740601</v>
      </c>
      <c r="H103">
        <v>23.903614457831321</v>
      </c>
      <c r="I103">
        <v>342.30522088353416</v>
      </c>
      <c r="J103">
        <v>0.18824716195384369</v>
      </c>
      <c r="K103">
        <v>0.1357136546184739</v>
      </c>
      <c r="L103">
        <v>2.8265903614457838E-3</v>
      </c>
      <c r="M103">
        <v>1.2129333553109103E-3</v>
      </c>
      <c r="N103">
        <v>0.23903614457831321</v>
      </c>
      <c r="P103" s="1">
        <v>36731</v>
      </c>
      <c r="Q103" s="18">
        <v>1</v>
      </c>
      <c r="R103" t="s">
        <v>166</v>
      </c>
      <c r="S103">
        <v>1</v>
      </c>
      <c r="U103">
        <f>D103/(D103+D104+D105)</f>
        <v>0.69224755279788208</v>
      </c>
      <c r="V103">
        <v>0.5</v>
      </c>
      <c r="W103">
        <f t="shared" si="53"/>
        <v>0.19224755279788208</v>
      </c>
      <c r="X103">
        <f>AVERAGE(E103:E105)</f>
        <v>11765670.353255542</v>
      </c>
      <c r="Y103">
        <f>AVERAGE(F103:F105)</f>
        <v>28.008259705488616</v>
      </c>
      <c r="Z103">
        <f>AVERAGE(G103:G105)</f>
        <v>182.11911844770484</v>
      </c>
      <c r="AA103">
        <f>AVERAGE(H103:H105)</f>
        <v>19.634538152610443</v>
      </c>
      <c r="AB103">
        <f t="shared" si="55"/>
        <v>4.269076305220878</v>
      </c>
      <c r="AC103">
        <f t="shared" si="56"/>
        <v>0.25764390896922151</v>
      </c>
      <c r="AD103" s="4">
        <f t="shared" si="57"/>
        <v>0.63373127616745251</v>
      </c>
      <c r="AE103" s="4">
        <f t="shared" si="58"/>
        <v>-0.31856102215761251</v>
      </c>
      <c r="AF103" s="5">
        <f t="shared" si="59"/>
        <v>0.21742687666189375</v>
      </c>
      <c r="AG103" s="5">
        <f t="shared" si="49"/>
        <v>9.1988546121176008E-3</v>
      </c>
      <c r="AH103" s="5">
        <f t="shared" si="75"/>
        <v>0.63373127616745251</v>
      </c>
      <c r="AI103" s="5">
        <f t="shared" si="75"/>
        <v>-0.31856102215761251</v>
      </c>
      <c r="AJ103" s="5">
        <f t="shared" si="60"/>
        <v>0.38449510559576416</v>
      </c>
      <c r="AK103">
        <f t="shared" si="77"/>
        <v>0.1967395139342821</v>
      </c>
      <c r="AL103">
        <f t="shared" si="77"/>
        <v>9.1568028377457915E-3</v>
      </c>
      <c r="AM103">
        <f t="shared" si="51"/>
        <v>2.2652706145418042</v>
      </c>
      <c r="AN103">
        <f t="shared" si="52"/>
        <v>1.3033037023374725</v>
      </c>
      <c r="AO103">
        <f t="shared" si="61"/>
        <v>0.32533552848053204</v>
      </c>
    </row>
    <row r="104" spans="1:41" x14ac:dyDescent="0.2">
      <c r="A104" t="s">
        <v>167</v>
      </c>
      <c r="B104">
        <v>0</v>
      </c>
      <c r="C104">
        <v>249</v>
      </c>
      <c r="D104">
        <v>1644635292.0296361</v>
      </c>
      <c r="E104">
        <v>9833229.8256979641</v>
      </c>
      <c r="F104">
        <v>25.89558232931725</v>
      </c>
      <c r="G104">
        <v>157.62220003518584</v>
      </c>
      <c r="H104">
        <v>14.999999999999931</v>
      </c>
      <c r="I104">
        <v>338.25101214574897</v>
      </c>
      <c r="J104">
        <v>6.0482054612426457E-2</v>
      </c>
      <c r="K104">
        <v>3.9094702811245011E-2</v>
      </c>
      <c r="L104">
        <v>2.5895582329317252E-3</v>
      </c>
      <c r="M104">
        <v>8.5225705565738477E-4</v>
      </c>
      <c r="N104">
        <v>0.1499999999999993</v>
      </c>
      <c r="P104" s="1">
        <v>36794</v>
      </c>
      <c r="Q104" s="18">
        <v>2</v>
      </c>
      <c r="R104" t="s">
        <v>166</v>
      </c>
      <c r="S104">
        <v>1</v>
      </c>
      <c r="U104">
        <f>D104/(D103+D104+D105)</f>
        <v>0.2561094000460819</v>
      </c>
      <c r="V104">
        <v>0.5</v>
      </c>
      <c r="W104">
        <f t="shared" si="53"/>
        <v>-0.2438905999539181</v>
      </c>
      <c r="X104">
        <f>X103</f>
        <v>11765670.353255542</v>
      </c>
      <c r="Y104">
        <f t="shared" ref="Y104:AA105" si="79">Y103</f>
        <v>28.008259705488616</v>
      </c>
      <c r="Z104">
        <f t="shared" si="79"/>
        <v>182.11911844770484</v>
      </c>
      <c r="AA104">
        <f t="shared" si="79"/>
        <v>19.634538152610443</v>
      </c>
      <c r="AB104">
        <f t="shared" si="55"/>
        <v>-4.6345381526105118</v>
      </c>
      <c r="AC104">
        <f t="shared" si="56"/>
        <v>-2.1126773761713658</v>
      </c>
      <c r="AD104" s="4">
        <f t="shared" si="57"/>
        <v>-0.17941855073630819</v>
      </c>
      <c r="AE104" s="4">
        <f t="shared" si="58"/>
        <v>-0.14445993928155954</v>
      </c>
      <c r="AF104" s="5">
        <f t="shared" si="59"/>
        <v>-0.23604008999795814</v>
      </c>
      <c r="AG104" s="5">
        <f t="shared" si="49"/>
        <v>-7.5430512226982688E-2</v>
      </c>
      <c r="AH104" s="5">
        <f t="shared" si="75"/>
        <v>-0.17941855073630819</v>
      </c>
      <c r="AI104" s="5">
        <f t="shared" si="75"/>
        <v>-0.14445993928155954</v>
      </c>
      <c r="AJ104" s="5">
        <f t="shared" si="60"/>
        <v>-0.48778119990783619</v>
      </c>
      <c r="AK104">
        <f t="shared" si="77"/>
        <v>-0.26923996501173247</v>
      </c>
      <c r="AL104">
        <f t="shared" si="77"/>
        <v>-7.8427068434341843E-2</v>
      </c>
      <c r="AM104">
        <f t="shared" si="51"/>
        <v>2.1770877917986113</v>
      </c>
      <c r="AN104">
        <f t="shared" si="52"/>
        <v>1.3495110907746848</v>
      </c>
      <c r="AO104">
        <f t="shared" si="61"/>
        <v>-0.66900340129803315</v>
      </c>
    </row>
    <row r="105" spans="1:41" x14ac:dyDescent="0.2">
      <c r="A105" t="s">
        <v>168</v>
      </c>
      <c r="B105">
        <v>0</v>
      </c>
      <c r="C105">
        <v>249</v>
      </c>
      <c r="D105">
        <v>331631630.56680161</v>
      </c>
      <c r="E105">
        <v>3289851.2156420173</v>
      </c>
      <c r="F105">
        <v>29.86329317269076</v>
      </c>
      <c r="G105">
        <v>256.29909731052254</v>
      </c>
      <c r="H105">
        <v>20.000000000000068</v>
      </c>
      <c r="I105">
        <v>339.90763052208837</v>
      </c>
      <c r="J105">
        <v>0.21003638602427704</v>
      </c>
      <c r="K105">
        <v>0.14244016064257034</v>
      </c>
      <c r="L105">
        <v>2.9863293172690758E-3</v>
      </c>
      <c r="M105">
        <v>1.0463675874582028E-3</v>
      </c>
      <c r="N105">
        <v>0.20000000000000068</v>
      </c>
      <c r="P105" s="1">
        <v>40428</v>
      </c>
      <c r="Q105" s="18">
        <v>3</v>
      </c>
      <c r="R105" t="s">
        <v>166</v>
      </c>
      <c r="S105">
        <v>1</v>
      </c>
      <c r="U105">
        <f>D105/(D105+D104+D103)</f>
        <v>5.1643047156035946E-2</v>
      </c>
      <c r="V105">
        <v>0.5</v>
      </c>
      <c r="W105">
        <f t="shared" si="53"/>
        <v>-0.44835695284396404</v>
      </c>
      <c r="X105">
        <f>X104</f>
        <v>11765670.353255542</v>
      </c>
      <c r="Y105">
        <f t="shared" si="79"/>
        <v>28.008259705488616</v>
      </c>
      <c r="Z105">
        <f t="shared" si="79"/>
        <v>182.11911844770484</v>
      </c>
      <c r="AA105">
        <f t="shared" si="79"/>
        <v>19.634538152610443</v>
      </c>
      <c r="AB105">
        <f t="shared" si="55"/>
        <v>0.36546184738962495</v>
      </c>
      <c r="AC105">
        <f t="shared" si="56"/>
        <v>1.8550334672021442</v>
      </c>
      <c r="AD105" s="4">
        <f t="shared" si="57"/>
        <v>-1.2743436586127981</v>
      </c>
      <c r="AE105" s="4">
        <f t="shared" si="58"/>
        <v>0.34168414140792258</v>
      </c>
      <c r="AF105" s="5">
        <f t="shared" si="59"/>
        <v>1.8613213336063941E-2</v>
      </c>
      <c r="AG105" s="5">
        <f t="shared" si="49"/>
        <v>6.6231657614865089E-2</v>
      </c>
      <c r="AH105" s="5">
        <f t="shared" si="75"/>
        <v>-1.2743436586127981</v>
      </c>
      <c r="AI105" s="5">
        <f t="shared" si="75"/>
        <v>0.34168414140792258</v>
      </c>
      <c r="AJ105" s="5">
        <f t="shared" si="60"/>
        <v>-0.89671390568792808</v>
      </c>
      <c r="AK105">
        <f t="shared" si="77"/>
        <v>1.8442107440056362E-2</v>
      </c>
      <c r="AL105">
        <f t="shared" si="77"/>
        <v>6.4130616969912679E-2</v>
      </c>
      <c r="AM105">
        <f t="shared" si="51"/>
        <v>2.0445467824610026</v>
      </c>
      <c r="AN105">
        <f t="shared" si="52"/>
        <v>1.4682623238556409</v>
      </c>
      <c r="AO105">
        <f t="shared" si="61"/>
        <v>-2.2702525265154638</v>
      </c>
    </row>
    <row r="106" spans="1:41" x14ac:dyDescent="0.2">
      <c r="A106" t="s">
        <v>169</v>
      </c>
      <c r="B106">
        <v>0</v>
      </c>
      <c r="C106">
        <v>249</v>
      </c>
      <c r="D106">
        <v>5172969370.0583</v>
      </c>
      <c r="E106">
        <v>34999348.453733623</v>
      </c>
      <c r="F106">
        <v>23.558835341365466</v>
      </c>
      <c r="G106">
        <v>181.8707502490374</v>
      </c>
      <c r="H106">
        <v>23.903614457831321</v>
      </c>
      <c r="I106">
        <v>478.45783132530119</v>
      </c>
      <c r="J106">
        <v>0.14981663740035167</v>
      </c>
      <c r="K106">
        <v>9.0954618473895493E-2</v>
      </c>
      <c r="L106">
        <v>2.3558835341365466E-3</v>
      </c>
      <c r="M106">
        <v>7.5265311258570437E-4</v>
      </c>
      <c r="N106">
        <v>0.23903614457831321</v>
      </c>
      <c r="P106" s="1">
        <v>36731</v>
      </c>
      <c r="Q106" s="18">
        <v>1</v>
      </c>
      <c r="R106" t="s">
        <v>170</v>
      </c>
      <c r="S106">
        <v>1</v>
      </c>
      <c r="U106">
        <f>D106/(D106+D107+D108)</f>
        <v>0.66610384713558024</v>
      </c>
      <c r="V106">
        <v>0.5</v>
      </c>
      <c r="W106">
        <f t="shared" si="53"/>
        <v>0.16610384713558024</v>
      </c>
      <c r="X106">
        <f>AVERAGE(E106:E108)</f>
        <v>18772972.035652794</v>
      </c>
      <c r="Y106">
        <f>AVERAGE(F106:F108)</f>
        <v>23.838433734939759</v>
      </c>
      <c r="Z106">
        <f>AVERAGE(G106:G108)</f>
        <v>224.16473848607848</v>
      </c>
      <c r="AA106">
        <f>AVERAGE(H106:H108)</f>
        <v>19.634538152610443</v>
      </c>
      <c r="AB106">
        <f t="shared" si="55"/>
        <v>4.269076305220878</v>
      </c>
      <c r="AC106">
        <f t="shared" si="56"/>
        <v>-0.27959839357429317</v>
      </c>
      <c r="AD106" s="4">
        <f t="shared" si="57"/>
        <v>0.62291126797201812</v>
      </c>
      <c r="AE106" s="4">
        <f t="shared" si="58"/>
        <v>-0.20908494989735527</v>
      </c>
      <c r="AF106" s="5">
        <f t="shared" si="59"/>
        <v>0.21742687666189375</v>
      </c>
      <c r="AG106" s="5">
        <f t="shared" si="49"/>
        <v>-1.1728891112694562E-2</v>
      </c>
      <c r="AH106" s="5">
        <f t="shared" si="75"/>
        <v>0.62291126797201812</v>
      </c>
      <c r="AI106" s="5">
        <f t="shared" si="75"/>
        <v>-0.20908494989735527</v>
      </c>
      <c r="AJ106" s="5">
        <f t="shared" si="60"/>
        <v>0.33220769427116048</v>
      </c>
      <c r="AK106">
        <f t="shared" si="77"/>
        <v>0.1967395139342821</v>
      </c>
      <c r="AL106">
        <f t="shared" si="77"/>
        <v>-1.1798217167733138E-2</v>
      </c>
      <c r="AM106">
        <f t="shared" si="51"/>
        <v>2.2641468455037375</v>
      </c>
      <c r="AN106">
        <f t="shared" si="52"/>
        <v>1.3326074279746722</v>
      </c>
      <c r="AO106">
        <f t="shared" si="61"/>
        <v>0.28683748659290431</v>
      </c>
    </row>
    <row r="107" spans="1:41" x14ac:dyDescent="0.2">
      <c r="A107" t="s">
        <v>171</v>
      </c>
      <c r="B107">
        <v>0</v>
      </c>
      <c r="C107">
        <v>249</v>
      </c>
      <c r="D107">
        <v>2131174852.9772456</v>
      </c>
      <c r="E107">
        <v>16585972.024555206</v>
      </c>
      <c r="F107">
        <v>20.808915662650602</v>
      </c>
      <c r="G107">
        <v>209.82252684795847</v>
      </c>
      <c r="H107">
        <v>14.999999999999931</v>
      </c>
      <c r="I107">
        <v>454.27125506072872</v>
      </c>
      <c r="J107">
        <v>4.5001468498270254E-2</v>
      </c>
      <c r="K107">
        <v>3.4876068273092357E-2</v>
      </c>
      <c r="L107">
        <v>2.0808915662650601E-3</v>
      </c>
      <c r="M107">
        <v>8.2273722329604445E-4</v>
      </c>
      <c r="N107">
        <v>0.1499999999999993</v>
      </c>
      <c r="P107" s="1">
        <v>36794</v>
      </c>
      <c r="Q107" s="18">
        <v>2</v>
      </c>
      <c r="R107" t="s">
        <v>170</v>
      </c>
      <c r="S107">
        <v>1</v>
      </c>
      <c r="U107">
        <f>D107/(D106+D107+D108)</f>
        <v>0.27442338566770769</v>
      </c>
      <c r="V107">
        <v>0.5</v>
      </c>
      <c r="W107">
        <f t="shared" si="53"/>
        <v>-0.22557661433229231</v>
      </c>
      <c r="X107">
        <f>X106</f>
        <v>18772972.035652794</v>
      </c>
      <c r="Y107">
        <f t="shared" ref="Y107:AA108" si="80">Y106</f>
        <v>23.838433734939759</v>
      </c>
      <c r="Z107">
        <f t="shared" si="80"/>
        <v>224.16473848607848</v>
      </c>
      <c r="AA107">
        <f t="shared" si="80"/>
        <v>19.634538152610443</v>
      </c>
      <c r="AB107">
        <f t="shared" si="55"/>
        <v>-4.6345381526105118</v>
      </c>
      <c r="AC107">
        <f t="shared" si="56"/>
        <v>-3.0295180722891573</v>
      </c>
      <c r="AD107" s="4">
        <f t="shared" si="57"/>
        <v>-0.12386089839919023</v>
      </c>
      <c r="AE107" s="4">
        <f t="shared" si="58"/>
        <v>-6.6119158059136041E-2</v>
      </c>
      <c r="AF107" s="5">
        <f t="shared" si="59"/>
        <v>-0.23604008999795814</v>
      </c>
      <c r="AG107" s="5">
        <f t="shared" si="49"/>
        <v>-0.12708544973946095</v>
      </c>
      <c r="AH107" s="5">
        <f t="shared" si="75"/>
        <v>-0.12386089839919023</v>
      </c>
      <c r="AI107" s="5">
        <f t="shared" si="75"/>
        <v>-6.6119158059136041E-2</v>
      </c>
      <c r="AJ107" s="5">
        <f t="shared" si="60"/>
        <v>-0.45115322866458463</v>
      </c>
      <c r="AK107">
        <f t="shared" si="77"/>
        <v>-0.26923996501173247</v>
      </c>
      <c r="AL107">
        <f t="shared" si="77"/>
        <v>-0.13591760850527082</v>
      </c>
      <c r="AM107">
        <f t="shared" si="51"/>
        <v>2.1833666766015378</v>
      </c>
      <c r="AN107">
        <f t="shared" si="52"/>
        <v>1.3696264302201009</v>
      </c>
      <c r="AO107">
        <f t="shared" si="61"/>
        <v>-0.59993598146533911</v>
      </c>
    </row>
    <row r="108" spans="1:41" x14ac:dyDescent="0.2">
      <c r="A108" t="s">
        <v>172</v>
      </c>
      <c r="B108">
        <v>0</v>
      </c>
      <c r="C108">
        <v>249</v>
      </c>
      <c r="D108">
        <v>461866125.50607288</v>
      </c>
      <c r="E108">
        <v>4733595.6286695553</v>
      </c>
      <c r="F108">
        <v>27.147550200803202</v>
      </c>
      <c r="G108">
        <v>280.80093836123956</v>
      </c>
      <c r="H108">
        <v>20.000000000000068</v>
      </c>
      <c r="I108">
        <v>464.00401606425703</v>
      </c>
      <c r="J108">
        <v>0.12736315957919117</v>
      </c>
      <c r="K108">
        <v>9.042008032128511E-2</v>
      </c>
      <c r="L108">
        <v>2.7147550200803203E-3</v>
      </c>
      <c r="M108">
        <v>9.9699604571712561E-4</v>
      </c>
      <c r="N108">
        <v>0.20000000000000068</v>
      </c>
      <c r="P108" s="1">
        <v>40428</v>
      </c>
      <c r="Q108" s="18">
        <v>3</v>
      </c>
      <c r="R108" t="s">
        <v>170</v>
      </c>
      <c r="S108">
        <v>1</v>
      </c>
      <c r="U108">
        <f>D108/(D108+D107+D106)</f>
        <v>5.9472767196712129E-2</v>
      </c>
      <c r="V108">
        <v>0.5</v>
      </c>
      <c r="W108">
        <f t="shared" si="53"/>
        <v>-0.44052723280328787</v>
      </c>
      <c r="X108">
        <f>X107</f>
        <v>18772972.035652794</v>
      </c>
      <c r="Y108">
        <f t="shared" si="80"/>
        <v>23.838433734939759</v>
      </c>
      <c r="Z108">
        <f t="shared" si="80"/>
        <v>224.16473848607848</v>
      </c>
      <c r="AA108">
        <f t="shared" si="80"/>
        <v>19.634538152610443</v>
      </c>
      <c r="AB108">
        <f t="shared" si="55"/>
        <v>0.36546184738962495</v>
      </c>
      <c r="AC108">
        <f t="shared" si="56"/>
        <v>3.3091164658634433</v>
      </c>
      <c r="AD108" s="4">
        <f t="shared" si="57"/>
        <v>-1.3777330888250798</v>
      </c>
      <c r="AE108" s="4">
        <f t="shared" si="58"/>
        <v>0.22526479266657962</v>
      </c>
      <c r="AF108" s="5">
        <f t="shared" si="59"/>
        <v>1.8613213336063941E-2</v>
      </c>
      <c r="AG108" s="5">
        <f t="shared" si="49"/>
        <v>0.13881434085215522</v>
      </c>
      <c r="AH108" s="5">
        <f t="shared" si="75"/>
        <v>-1.3777330888250798</v>
      </c>
      <c r="AI108" s="5">
        <f t="shared" si="75"/>
        <v>0.22526479266657962</v>
      </c>
      <c r="AJ108" s="5">
        <f t="shared" si="60"/>
        <v>-0.88105446560657574</v>
      </c>
      <c r="AK108">
        <f t="shared" si="77"/>
        <v>1.8442107440056362E-2</v>
      </c>
      <c r="AL108">
        <f t="shared" si="77"/>
        <v>0.12998766929306532</v>
      </c>
      <c r="AM108">
        <f t="shared" si="51"/>
        <v>2.0310738203605654</v>
      </c>
      <c r="AN108">
        <f t="shared" si="52"/>
        <v>1.4410819316657701</v>
      </c>
      <c r="AO108">
        <f t="shared" si="61"/>
        <v>-2.129089584817462</v>
      </c>
    </row>
    <row r="109" spans="1:41" x14ac:dyDescent="0.2">
      <c r="A109" t="s">
        <v>173</v>
      </c>
      <c r="B109">
        <v>0</v>
      </c>
      <c r="C109">
        <v>249</v>
      </c>
      <c r="D109">
        <v>316626253.91659909</v>
      </c>
      <c r="E109">
        <v>20948485.517648742</v>
      </c>
      <c r="F109">
        <v>18.505542168674705</v>
      </c>
      <c r="G109">
        <v>1761.2450423767427</v>
      </c>
      <c r="H109">
        <v>62.000000000000213</v>
      </c>
      <c r="I109">
        <v>48.718875502008032</v>
      </c>
      <c r="J109">
        <v>0.40951663762352536</v>
      </c>
      <c r="K109">
        <v>0.30260120481927694</v>
      </c>
      <c r="L109">
        <v>1.8505542168674703E-3</v>
      </c>
      <c r="M109">
        <v>1.1842394519369897E-3</v>
      </c>
      <c r="N109">
        <v>0.6200000000000021</v>
      </c>
      <c r="P109" s="1">
        <v>37655</v>
      </c>
      <c r="Q109" s="18">
        <v>1</v>
      </c>
      <c r="R109" t="s">
        <v>174</v>
      </c>
      <c r="S109">
        <v>0</v>
      </c>
      <c r="U109">
        <f>D109/(D109+D110)</f>
        <v>0.99374072123236479</v>
      </c>
      <c r="V109">
        <v>0.5</v>
      </c>
      <c r="W109">
        <f t="shared" si="53"/>
        <v>0.49374072123236479</v>
      </c>
      <c r="X109">
        <f>AVERAGE(E109:E110)</f>
        <v>10480265.659595188</v>
      </c>
      <c r="Y109">
        <f>AVERAGE(F109:F110)</f>
        <v>60.313459343446695</v>
      </c>
      <c r="Z109">
        <f>AVERAGE(G109:G110)</f>
        <v>959.0207276251964</v>
      </c>
      <c r="AA109">
        <f>AVERAGE(H109:H110)</f>
        <v>40.500000000000085</v>
      </c>
      <c r="AB109">
        <f t="shared" si="55"/>
        <v>21.500000000000128</v>
      </c>
      <c r="AC109">
        <f t="shared" si="56"/>
        <v>-41.807917174771987</v>
      </c>
      <c r="AD109" s="4">
        <f t="shared" si="57"/>
        <v>0.69257232565842131</v>
      </c>
      <c r="AE109" s="4">
        <f t="shared" si="58"/>
        <v>0.60786355993622809</v>
      </c>
      <c r="AF109" s="5">
        <f t="shared" si="59"/>
        <v>0.53086419753086622</v>
      </c>
      <c r="AG109" s="5">
        <f t="shared" si="49"/>
        <v>-0.69317723821315824</v>
      </c>
      <c r="AH109" s="5">
        <f t="shared" si="75"/>
        <v>0.69257232565842131</v>
      </c>
      <c r="AI109" s="5">
        <f t="shared" si="75"/>
        <v>0.60786355993622809</v>
      </c>
      <c r="AJ109" s="5">
        <f t="shared" si="60"/>
        <v>0.98748144246472958</v>
      </c>
      <c r="AK109">
        <f t="shared" si="77"/>
        <v>0.42583241093259933</v>
      </c>
      <c r="AL109">
        <f t="shared" si="77"/>
        <v>-1.1814850212800265</v>
      </c>
      <c r="AM109">
        <f t="shared" si="51"/>
        <v>2.2713598525581573</v>
      </c>
      <c r="AN109">
        <f t="shared" si="52"/>
        <v>1.5277643135663841</v>
      </c>
      <c r="AO109">
        <f t="shared" si="61"/>
        <v>0.6868682303780943</v>
      </c>
    </row>
    <row r="110" spans="1:41" x14ac:dyDescent="0.2">
      <c r="A110" t="s">
        <v>175</v>
      </c>
      <c r="B110">
        <v>0</v>
      </c>
      <c r="C110">
        <v>249</v>
      </c>
      <c r="D110">
        <v>1994335.0876859496</v>
      </c>
      <c r="E110">
        <v>12045.801541634832</v>
      </c>
      <c r="F110">
        <v>102.12137651821868</v>
      </c>
      <c r="G110">
        <v>156.79641287364998</v>
      </c>
      <c r="H110">
        <v>18.999999999999964</v>
      </c>
      <c r="I110">
        <v>67.659919028340084</v>
      </c>
      <c r="J110">
        <v>0.21843278975808331</v>
      </c>
      <c r="K110">
        <v>0.16326561044176705</v>
      </c>
      <c r="L110">
        <v>1.0212137651821869E-2</v>
      </c>
      <c r="M110">
        <v>5.5008133848029666E-3</v>
      </c>
      <c r="N110">
        <v>0.18999999999999964</v>
      </c>
      <c r="P110" s="1">
        <v>43383</v>
      </c>
      <c r="Q110" s="18">
        <v>2</v>
      </c>
      <c r="R110" t="s">
        <v>174</v>
      </c>
      <c r="S110">
        <v>0</v>
      </c>
      <c r="U110">
        <f>D110/(D109+D110)</f>
        <v>6.2592787676352211E-3</v>
      </c>
      <c r="V110">
        <v>0.5</v>
      </c>
      <c r="W110">
        <f t="shared" si="53"/>
        <v>-0.49374072123236479</v>
      </c>
      <c r="X110">
        <f>X109</f>
        <v>10480265.659595188</v>
      </c>
      <c r="Y110">
        <f t="shared" ref="Y110:AA110" si="81">Y109</f>
        <v>60.313459343446695</v>
      </c>
      <c r="Z110">
        <f t="shared" si="81"/>
        <v>959.0207276251964</v>
      </c>
      <c r="AA110">
        <f t="shared" si="81"/>
        <v>40.500000000000085</v>
      </c>
      <c r="AB110">
        <f t="shared" si="55"/>
        <v>-21.500000000000121</v>
      </c>
      <c r="AC110">
        <f t="shared" si="56"/>
        <v>41.807917174771987</v>
      </c>
      <c r="AD110" s="4">
        <f t="shared" si="57"/>
        <v>-6.7685331273087161</v>
      </c>
      <c r="AE110" s="4">
        <f t="shared" si="58"/>
        <v>-1.8109644578671658</v>
      </c>
      <c r="AF110" s="5">
        <f t="shared" si="59"/>
        <v>-0.53086419753086611</v>
      </c>
      <c r="AG110" s="5">
        <f t="shared" si="49"/>
        <v>0.69317723821315824</v>
      </c>
      <c r="AH110" s="5">
        <f t="shared" si="75"/>
        <v>-6.7685331273087161</v>
      </c>
      <c r="AI110" s="5">
        <f t="shared" si="75"/>
        <v>-1.8109644578671658</v>
      </c>
      <c r="AJ110" s="5">
        <f t="shared" si="60"/>
        <v>-0.98748144246472958</v>
      </c>
      <c r="AK110">
        <f t="shared" si="77"/>
        <v>-0.75686299494605702</v>
      </c>
      <c r="AL110">
        <f t="shared" si="77"/>
        <v>0.52660678651566095</v>
      </c>
      <c r="AM110">
        <f t="shared" si="51"/>
        <v>0.80265915966724077</v>
      </c>
      <c r="AN110">
        <f t="shared" si="52"/>
        <v>0.78346105510732889</v>
      </c>
      <c r="AO110">
        <f t="shared" si="61"/>
        <v>-4.3805431327855189</v>
      </c>
    </row>
    <row r="111" spans="1:41" x14ac:dyDescent="0.2">
      <c r="A111" t="s">
        <v>176</v>
      </c>
      <c r="B111">
        <v>0</v>
      </c>
      <c r="C111">
        <v>249</v>
      </c>
      <c r="D111">
        <v>1482911469.1657488</v>
      </c>
      <c r="E111">
        <v>41869421.385710761</v>
      </c>
      <c r="F111">
        <v>7.3742168674698787</v>
      </c>
      <c r="G111">
        <v>759.99500854638495</v>
      </c>
      <c r="H111">
        <v>48.999999999999787</v>
      </c>
      <c r="I111">
        <v>46.381526104417674</v>
      </c>
      <c r="J111">
        <v>0.25918050585121566</v>
      </c>
      <c r="K111">
        <v>0.18576345381526113</v>
      </c>
      <c r="L111">
        <v>7.3742168674698788E-4</v>
      </c>
      <c r="M111">
        <v>5.1178155142887565E-4</v>
      </c>
      <c r="N111">
        <v>0.48999999999999788</v>
      </c>
      <c r="P111" s="1">
        <v>35136</v>
      </c>
      <c r="Q111" s="18">
        <v>1</v>
      </c>
      <c r="R111" t="s">
        <v>177</v>
      </c>
      <c r="S111">
        <v>0</v>
      </c>
      <c r="U111">
        <f>D111/(D111+D112)</f>
        <v>0.98098318474578494</v>
      </c>
      <c r="V111">
        <v>0.5</v>
      </c>
      <c r="W111">
        <f t="shared" si="53"/>
        <v>0.48098318474578494</v>
      </c>
      <c r="X111">
        <f>AVERAGE(E111:E112)</f>
        <v>21123630.297173668</v>
      </c>
      <c r="Y111">
        <f>AVERAGE(F111:F112)</f>
        <v>17.408363752883883</v>
      </c>
      <c r="Z111">
        <f>AVERAGE(G111:G112)</f>
        <v>655.25515239851268</v>
      </c>
      <c r="AA111">
        <f>AVERAGE(H111:H112)</f>
        <v>28.999999999999886</v>
      </c>
      <c r="AB111">
        <f t="shared" si="55"/>
        <v>19.999999999999901</v>
      </c>
      <c r="AC111">
        <f t="shared" si="56"/>
        <v>-10.034146885414003</v>
      </c>
      <c r="AD111" s="4">
        <f t="shared" si="57"/>
        <v>0.68416342749327796</v>
      </c>
      <c r="AE111" s="4">
        <f t="shared" si="58"/>
        <v>0.14828716012805465</v>
      </c>
      <c r="AF111" s="5">
        <f t="shared" si="59"/>
        <v>0.68965517241379237</v>
      </c>
      <c r="AG111" s="5">
        <f t="shared" si="49"/>
        <v>-0.57639804796425731</v>
      </c>
      <c r="AH111" s="5">
        <f t="shared" si="75"/>
        <v>0.68416342749327796</v>
      </c>
      <c r="AI111" s="5">
        <f t="shared" si="75"/>
        <v>0.14828716012805465</v>
      </c>
      <c r="AJ111" s="5">
        <f t="shared" si="60"/>
        <v>0.96196636949156988</v>
      </c>
      <c r="AK111">
        <f t="shared" si="77"/>
        <v>0.5245244681241521</v>
      </c>
      <c r="AL111">
        <f t="shared" si="77"/>
        <v>-0.85896105706025627</v>
      </c>
      <c r="AM111">
        <f t="shared" si="51"/>
        <v>2.2704919149653504</v>
      </c>
      <c r="AN111">
        <f t="shared" si="52"/>
        <v>1.4226955165458417</v>
      </c>
      <c r="AO111">
        <f t="shared" si="61"/>
        <v>0.67394722006434227</v>
      </c>
    </row>
    <row r="112" spans="1:41" x14ac:dyDescent="0.2">
      <c r="A112" t="s">
        <v>178</v>
      </c>
      <c r="B112">
        <v>0</v>
      </c>
      <c r="C112">
        <v>249</v>
      </c>
      <c r="D112">
        <v>28746928.475425113</v>
      </c>
      <c r="E112">
        <v>377839.20863657113</v>
      </c>
      <c r="F112">
        <v>27.442510638297886</v>
      </c>
      <c r="G112">
        <v>550.5152962506404</v>
      </c>
      <c r="H112">
        <v>8.9999999999999893</v>
      </c>
      <c r="I112">
        <v>51.323886639676111</v>
      </c>
      <c r="J112">
        <v>0.16973427580738451</v>
      </c>
      <c r="K112">
        <v>0.12560541767068276</v>
      </c>
      <c r="L112">
        <v>2.7442510638297887E-3</v>
      </c>
      <c r="M112">
        <v>2.8927170391496518E-3</v>
      </c>
      <c r="N112">
        <v>8.9999999999999886E-2</v>
      </c>
      <c r="P112" s="1">
        <v>43137</v>
      </c>
      <c r="Q112" s="18">
        <v>2</v>
      </c>
      <c r="R112" t="s">
        <v>177</v>
      </c>
      <c r="S112">
        <v>0</v>
      </c>
      <c r="U112">
        <f>D112/(D111+D112)</f>
        <v>1.9016815254215155E-2</v>
      </c>
      <c r="V112">
        <v>0.5</v>
      </c>
      <c r="W112">
        <f t="shared" si="53"/>
        <v>-0.48098318474578483</v>
      </c>
      <c r="X112">
        <f>X111</f>
        <v>21123630.297173668</v>
      </c>
      <c r="Y112">
        <f t="shared" ref="Y112:AA112" si="82">Y111</f>
        <v>17.408363752883883</v>
      </c>
      <c r="Z112">
        <f t="shared" si="82"/>
        <v>655.25515239851268</v>
      </c>
      <c r="AA112">
        <f t="shared" si="82"/>
        <v>28.999999999999886</v>
      </c>
      <c r="AB112">
        <f t="shared" si="55"/>
        <v>-19.999999999999897</v>
      </c>
      <c r="AC112">
        <f t="shared" si="56"/>
        <v>10.034146885414003</v>
      </c>
      <c r="AD112" s="4">
        <f t="shared" si="57"/>
        <v>-4.0236788809746002</v>
      </c>
      <c r="AE112" s="4">
        <f t="shared" si="58"/>
        <v>-0.17416996354721626</v>
      </c>
      <c r="AF112" s="5">
        <f t="shared" si="59"/>
        <v>-0.68965517241379226</v>
      </c>
      <c r="AG112" s="5">
        <f t="shared" si="49"/>
        <v>0.57639804796425731</v>
      </c>
      <c r="AH112" s="5">
        <f t="shared" si="75"/>
        <v>-4.0236788809746002</v>
      </c>
      <c r="AI112" s="5">
        <f t="shared" si="75"/>
        <v>-0.17416996354721626</v>
      </c>
      <c r="AJ112" s="5">
        <f t="shared" si="60"/>
        <v>-0.96196636949156966</v>
      </c>
      <c r="AK112">
        <f t="shared" si="77"/>
        <v>-1.1700712526502519</v>
      </c>
      <c r="AL112">
        <f t="shared" si="77"/>
        <v>0.4551425280508713</v>
      </c>
      <c r="AM112">
        <f t="shared" si="51"/>
        <v>1.6046908869208749</v>
      </c>
      <c r="AN112">
        <f t="shared" si="52"/>
        <v>1.3417754467309468</v>
      </c>
      <c r="AO112">
        <f t="shared" si="61"/>
        <v>-3.2692844972694379</v>
      </c>
    </row>
    <row r="113" spans="1:41" x14ac:dyDescent="0.2">
      <c r="A113" t="s">
        <v>179</v>
      </c>
      <c r="B113">
        <v>0</v>
      </c>
      <c r="C113">
        <v>249</v>
      </c>
      <c r="D113">
        <v>4029747484.9178143</v>
      </c>
      <c r="E113">
        <v>215113599.7585465</v>
      </c>
      <c r="F113">
        <v>4.6627309236947792</v>
      </c>
      <c r="G113">
        <v>1401.9998448470653</v>
      </c>
      <c r="H113">
        <v>62.000000000000213</v>
      </c>
      <c r="I113">
        <v>95.658634538152612</v>
      </c>
      <c r="J113">
        <v>0.50182670948528729</v>
      </c>
      <c r="K113">
        <v>0.32609518072289123</v>
      </c>
      <c r="L113">
        <v>4.6627309236947791E-4</v>
      </c>
      <c r="M113">
        <v>2.5875639598506214E-4</v>
      </c>
      <c r="N113">
        <v>0.6200000000000021</v>
      </c>
      <c r="P113" s="1">
        <v>36697</v>
      </c>
      <c r="Q113" s="18">
        <v>1</v>
      </c>
      <c r="R113" t="s">
        <v>180</v>
      </c>
      <c r="S113">
        <v>0</v>
      </c>
      <c r="U113">
        <f>D113/(D113+D114)</f>
        <v>0.99562124801255547</v>
      </c>
      <c r="V113">
        <v>0.5</v>
      </c>
      <c r="W113">
        <f t="shared" si="53"/>
        <v>0.49562124801255547</v>
      </c>
      <c r="X113">
        <f>AVERAGE(E113:E114)</f>
        <v>107596435.3648542</v>
      </c>
      <c r="Y113">
        <f>AVERAGE(F113:F114)</f>
        <v>12.279077326254168</v>
      </c>
      <c r="Z113">
        <f>AVERAGE(G113:G114)</f>
        <v>760.61976064918292</v>
      </c>
      <c r="AA113">
        <f>AVERAGE(H113:H114)</f>
        <v>40.500000000000085</v>
      </c>
      <c r="AB113">
        <f t="shared" si="55"/>
        <v>21.500000000000128</v>
      </c>
      <c r="AC113">
        <f t="shared" si="56"/>
        <v>-7.6163464025593886</v>
      </c>
      <c r="AD113" s="4">
        <f t="shared" si="57"/>
        <v>0.69277874095935488</v>
      </c>
      <c r="AE113" s="4">
        <f t="shared" si="58"/>
        <v>0.61152138142903123</v>
      </c>
      <c r="AF113" s="5">
        <f t="shared" si="59"/>
        <v>0.53086419753086622</v>
      </c>
      <c r="AG113" s="5">
        <f t="shared" si="49"/>
        <v>-0.62027025322779827</v>
      </c>
      <c r="AH113" s="5">
        <f t="shared" si="75"/>
        <v>0.69277874095935488</v>
      </c>
      <c r="AI113" s="5">
        <f t="shared" si="75"/>
        <v>0.61152138142903123</v>
      </c>
      <c r="AJ113" s="5">
        <f t="shared" si="60"/>
        <v>0.99124249602511094</v>
      </c>
      <c r="AK113">
        <f t="shared" si="77"/>
        <v>0.42583241093259933</v>
      </c>
      <c r="AL113">
        <f t="shared" si="77"/>
        <v>-0.96829547198393939</v>
      </c>
      <c r="AM113">
        <f t="shared" si="51"/>
        <v>2.2713811485666984</v>
      </c>
      <c r="AN113">
        <f t="shared" si="52"/>
        <v>1.5285578202282701</v>
      </c>
      <c r="AO113">
        <f t="shared" si="61"/>
        <v>0.68875881376049997</v>
      </c>
    </row>
    <row r="114" spans="1:41" x14ac:dyDescent="0.2">
      <c r="A114" t="s">
        <v>181</v>
      </c>
      <c r="B114">
        <v>0</v>
      </c>
      <c r="C114">
        <v>249</v>
      </c>
      <c r="D114">
        <v>17722868.855708502</v>
      </c>
      <c r="E114">
        <v>79270.971161892143</v>
      </c>
      <c r="F114">
        <v>19.895423728813558</v>
      </c>
      <c r="G114">
        <v>119.23967645130054</v>
      </c>
      <c r="H114">
        <v>18.999999999999964</v>
      </c>
      <c r="I114">
        <v>99.259109311740886</v>
      </c>
      <c r="J114">
        <v>0.32018381737490537</v>
      </c>
      <c r="K114">
        <v>0.21272943373493977</v>
      </c>
      <c r="L114">
        <v>1.989542372881356E-3</v>
      </c>
      <c r="M114">
        <v>1.6145895518254851E-3</v>
      </c>
      <c r="N114">
        <v>0.18999999999999964</v>
      </c>
      <c r="P114" s="1">
        <v>43041</v>
      </c>
      <c r="Q114" s="18">
        <v>2</v>
      </c>
      <c r="R114" t="s">
        <v>180</v>
      </c>
      <c r="S114">
        <v>0</v>
      </c>
      <c r="U114">
        <f>D114/(D113+D114)</f>
        <v>4.3787519874444987E-3</v>
      </c>
      <c r="V114">
        <v>0.5</v>
      </c>
      <c r="W114">
        <f t="shared" si="53"/>
        <v>-0.49562124801255553</v>
      </c>
      <c r="X114">
        <f>X113</f>
        <v>107596435.3648542</v>
      </c>
      <c r="Y114">
        <f t="shared" ref="Y114:AA114" si="83">Y113</f>
        <v>12.279077326254168</v>
      </c>
      <c r="Z114">
        <f t="shared" si="83"/>
        <v>760.61976064918292</v>
      </c>
      <c r="AA114">
        <f t="shared" si="83"/>
        <v>40.500000000000085</v>
      </c>
      <c r="AB114">
        <f t="shared" si="55"/>
        <v>-21.500000000000121</v>
      </c>
      <c r="AC114">
        <f t="shared" si="56"/>
        <v>7.6163464025593903</v>
      </c>
      <c r="AD114" s="4">
        <f t="shared" si="57"/>
        <v>-7.2132707994907008</v>
      </c>
      <c r="AE114" s="4">
        <f t="shared" si="58"/>
        <v>-1.8529980201180596</v>
      </c>
      <c r="AF114" s="5">
        <f t="shared" si="59"/>
        <v>-0.53086419753086611</v>
      </c>
      <c r="AG114" s="5">
        <f t="shared" si="49"/>
        <v>0.62027025322779838</v>
      </c>
      <c r="AH114" s="5">
        <f t="shared" si="75"/>
        <v>-7.2132707994907008</v>
      </c>
      <c r="AI114" s="5">
        <f t="shared" si="75"/>
        <v>-1.8529980201180596</v>
      </c>
      <c r="AJ114" s="5">
        <f t="shared" si="60"/>
        <v>-0.99124249602511105</v>
      </c>
      <c r="AK114">
        <f t="shared" si="77"/>
        <v>-0.75686299494605702</v>
      </c>
      <c r="AL114">
        <f t="shared" si="77"/>
        <v>0.48259295831100918</v>
      </c>
      <c r="AM114">
        <f t="shared" si="51"/>
        <v>0.58038668608716071</v>
      </c>
      <c r="AN114">
        <f t="shared" si="52"/>
        <v>0.76407244105827765</v>
      </c>
      <c r="AO114">
        <f t="shared" si="61"/>
        <v>-4.7378443490087561</v>
      </c>
    </row>
    <row r="115" spans="1:41" x14ac:dyDescent="0.2">
      <c r="A115" t="s">
        <v>182</v>
      </c>
      <c r="B115">
        <v>0</v>
      </c>
      <c r="C115">
        <v>249</v>
      </c>
      <c r="D115">
        <v>2243864692.8995957</v>
      </c>
      <c r="E115">
        <v>99360216.083329484</v>
      </c>
      <c r="F115">
        <v>5.5991967871485997</v>
      </c>
      <c r="G115">
        <v>1144.6045623359037</v>
      </c>
      <c r="H115">
        <v>48.000000000000114</v>
      </c>
      <c r="I115">
        <v>98.690763052208837</v>
      </c>
      <c r="J115">
        <v>0.1952578068125812</v>
      </c>
      <c r="K115">
        <v>0.14323574297188765</v>
      </c>
      <c r="L115">
        <v>5.5991967871486001E-4</v>
      </c>
      <c r="M115">
        <v>4.0199239753368668E-4</v>
      </c>
      <c r="N115">
        <v>0.48000000000000115</v>
      </c>
      <c r="P115" s="1">
        <v>35136</v>
      </c>
      <c r="Q115" s="18">
        <v>1</v>
      </c>
      <c r="R115" t="s">
        <v>183</v>
      </c>
      <c r="S115">
        <v>0</v>
      </c>
      <c r="U115">
        <f>D115/(D115+D116)</f>
        <v>0.96543642255029949</v>
      </c>
      <c r="V115">
        <v>0.5</v>
      </c>
      <c r="W115">
        <f t="shared" si="53"/>
        <v>0.46543642255029949</v>
      </c>
      <c r="X115">
        <f>AVERAGE(E115:E116)</f>
        <v>50204925.635196827</v>
      </c>
      <c r="Y115">
        <f>AVERAGE(F115:F116)</f>
        <v>19.619076305220883</v>
      </c>
      <c r="Z115">
        <f>AVERAGE(G115:G116)</f>
        <v>741.23570859966219</v>
      </c>
      <c r="AA115">
        <f>AVERAGE(H115:H116)</f>
        <v>28.50000000000005</v>
      </c>
      <c r="AB115">
        <f t="shared" si="55"/>
        <v>19.500000000000064</v>
      </c>
      <c r="AC115">
        <f t="shared" si="56"/>
        <v>-14.019879518072283</v>
      </c>
      <c r="AD115" s="4">
        <f t="shared" si="57"/>
        <v>0.68263865082725772</v>
      </c>
      <c r="AE115" s="4">
        <f t="shared" si="58"/>
        <v>0.43449582594166891</v>
      </c>
      <c r="AF115" s="5">
        <f t="shared" si="59"/>
        <v>0.68421052631579049</v>
      </c>
      <c r="AG115" s="5">
        <f t="shared" si="49"/>
        <v>-0.71460446455073001</v>
      </c>
      <c r="AH115" s="5">
        <f t="shared" si="75"/>
        <v>0.68263865082725772</v>
      </c>
      <c r="AI115" s="5">
        <f t="shared" si="75"/>
        <v>0.43449582594166891</v>
      </c>
      <c r="AJ115" s="5">
        <f t="shared" si="60"/>
        <v>0.93087284510059898</v>
      </c>
      <c r="AK115">
        <f t="shared" si="77"/>
        <v>0.52129692363328672</v>
      </c>
      <c r="AL115">
        <f t="shared" si="77"/>
        <v>-1.2538792171967597</v>
      </c>
      <c r="AM115">
        <f t="shared" si="51"/>
        <v>2.2703344520385333</v>
      </c>
      <c r="AN115">
        <f t="shared" si="52"/>
        <v>1.4894139285647126</v>
      </c>
      <c r="AO115">
        <f t="shared" si="61"/>
        <v>0.65797215202943693</v>
      </c>
    </row>
    <row r="116" spans="1:41" x14ac:dyDescent="0.2">
      <c r="A116" t="s">
        <v>184</v>
      </c>
      <c r="B116">
        <v>0</v>
      </c>
      <c r="C116">
        <v>249</v>
      </c>
      <c r="D116">
        <v>80332572.179959521</v>
      </c>
      <c r="E116">
        <v>1049635.1870641746</v>
      </c>
      <c r="F116">
        <v>33.638955823293166</v>
      </c>
      <c r="G116">
        <v>337.86685486342071</v>
      </c>
      <c r="H116">
        <v>8.9999999999999893</v>
      </c>
      <c r="I116">
        <v>130.89068825910931</v>
      </c>
      <c r="J116">
        <v>0.15524280265493148</v>
      </c>
      <c r="K116">
        <v>0.11325718072289163</v>
      </c>
      <c r="L116">
        <v>3.3638955823293163E-3</v>
      </c>
      <c r="M116">
        <v>3.1087714943521532E-3</v>
      </c>
      <c r="N116">
        <v>8.9999999999999886E-2</v>
      </c>
      <c r="P116" s="1">
        <v>43041</v>
      </c>
      <c r="Q116" s="18">
        <v>2</v>
      </c>
      <c r="R116" t="s">
        <v>183</v>
      </c>
      <c r="S116">
        <v>0</v>
      </c>
      <c r="U116">
        <f>D116/(D115+D116)</f>
        <v>3.4563577449700601E-2</v>
      </c>
      <c r="V116">
        <v>0.5</v>
      </c>
      <c r="W116">
        <f t="shared" si="53"/>
        <v>-0.46543642255029938</v>
      </c>
      <c r="X116">
        <f>X115</f>
        <v>50204925.635196827</v>
      </c>
      <c r="Y116">
        <f t="shared" ref="Y116:AA116" si="84">Y115</f>
        <v>19.619076305220883</v>
      </c>
      <c r="Z116">
        <f t="shared" si="84"/>
        <v>741.23570859966219</v>
      </c>
      <c r="AA116">
        <f t="shared" si="84"/>
        <v>28.50000000000005</v>
      </c>
      <c r="AB116">
        <f t="shared" si="55"/>
        <v>-19.50000000000006</v>
      </c>
      <c r="AC116">
        <f t="shared" si="56"/>
        <v>14.019879518072283</v>
      </c>
      <c r="AD116" s="4">
        <f t="shared" si="57"/>
        <v>-3.8676704792006529</v>
      </c>
      <c r="AE116" s="4">
        <f t="shared" si="58"/>
        <v>-0.78566677263718354</v>
      </c>
      <c r="AF116" s="5">
        <f t="shared" si="59"/>
        <v>-0.68421052631579038</v>
      </c>
      <c r="AG116" s="5">
        <f t="shared" si="49"/>
        <v>0.71460446455073001</v>
      </c>
      <c r="AH116" s="5">
        <f t="shared" si="75"/>
        <v>-3.8676704792006529</v>
      </c>
      <c r="AI116" s="5">
        <f t="shared" si="75"/>
        <v>-0.78566677263718354</v>
      </c>
      <c r="AJ116" s="5">
        <f t="shared" si="60"/>
        <v>-0.93087284510059876</v>
      </c>
      <c r="AK116">
        <f t="shared" si="77"/>
        <v>-1.1526795099383884</v>
      </c>
      <c r="AL116">
        <f t="shared" si="77"/>
        <v>0.53918242110301629</v>
      </c>
      <c r="AM116">
        <f t="shared" si="51"/>
        <v>1.63555965373326</v>
      </c>
      <c r="AN116">
        <f t="shared" si="52"/>
        <v>1.1676199418920203</v>
      </c>
      <c r="AO116">
        <f t="shared" si="61"/>
        <v>-2.6718076456739808</v>
      </c>
    </row>
    <row r="117" spans="1:41" x14ac:dyDescent="0.2">
      <c r="A117" t="s">
        <v>185</v>
      </c>
      <c r="B117">
        <v>0</v>
      </c>
      <c r="C117">
        <v>249</v>
      </c>
      <c r="D117">
        <v>2466024127.3647761</v>
      </c>
      <c r="E117">
        <v>22101008.602971856</v>
      </c>
      <c r="F117">
        <v>9.704658634538152</v>
      </c>
      <c r="G117">
        <v>249.15814537986535</v>
      </c>
      <c r="H117">
        <v>10.000000000000034</v>
      </c>
      <c r="I117">
        <v>115.03212851405623</v>
      </c>
      <c r="J117">
        <v>5.126559305442259E-2</v>
      </c>
      <c r="K117">
        <v>4.2570281124497913E-2</v>
      </c>
      <c r="L117">
        <v>9.7046586345381528E-4</v>
      </c>
      <c r="M117">
        <v>6.8337725927325758E-4</v>
      </c>
      <c r="N117">
        <v>0.10000000000000034</v>
      </c>
      <c r="P117" s="1">
        <v>38253</v>
      </c>
      <c r="Q117" s="18">
        <v>1</v>
      </c>
      <c r="R117" t="s">
        <v>186</v>
      </c>
      <c r="S117">
        <v>0</v>
      </c>
      <c r="U117">
        <f>D117/(D117+D118)</f>
        <v>0.21036619569401072</v>
      </c>
      <c r="V117">
        <v>0.5</v>
      </c>
      <c r="W117">
        <f t="shared" si="53"/>
        <v>-0.28963380430598928</v>
      </c>
      <c r="X117">
        <f>AVERAGE(E117:E118)</f>
        <v>120703057.38656317</v>
      </c>
      <c r="Y117">
        <f>AVERAGE(F117:F118)</f>
        <v>6.3250000000000002</v>
      </c>
      <c r="Z117">
        <f>AVERAGE(G117:G118)</f>
        <v>445.84450469183298</v>
      </c>
      <c r="AA117">
        <f>AVERAGE(H117:H118)</f>
        <v>11.500000000000002</v>
      </c>
      <c r="AB117">
        <f t="shared" si="55"/>
        <v>-1.499999999999968</v>
      </c>
      <c r="AC117">
        <f t="shared" si="56"/>
        <v>3.3796586345381519</v>
      </c>
      <c r="AD117" s="4">
        <f t="shared" si="57"/>
        <v>-1.6977102126171744</v>
      </c>
      <c r="AE117" s="4">
        <f t="shared" si="58"/>
        <v>-0.58188243017325902</v>
      </c>
      <c r="AF117" s="5">
        <f t="shared" si="59"/>
        <v>-0.13043478260869285</v>
      </c>
      <c r="AG117" s="5">
        <f t="shared" si="49"/>
        <v>0.53433338095464855</v>
      </c>
      <c r="AH117" s="5">
        <f t="shared" si="75"/>
        <v>-1.6977102126171744</v>
      </c>
      <c r="AI117" s="5">
        <f t="shared" si="75"/>
        <v>-0.58188243017325902</v>
      </c>
      <c r="AJ117" s="5">
        <f t="shared" si="60"/>
        <v>-0.57926760861197857</v>
      </c>
      <c r="AK117">
        <f t="shared" si="77"/>
        <v>-0.13976194237515555</v>
      </c>
      <c r="AL117">
        <f t="shared" si="77"/>
        <v>0.42809600720413199</v>
      </c>
      <c r="AM117">
        <f t="shared" si="51"/>
        <v>1.9881879684748478</v>
      </c>
      <c r="AN117">
        <f t="shared" si="52"/>
        <v>1.2290899813595044</v>
      </c>
      <c r="AO117">
        <f t="shared" si="61"/>
        <v>-0.86575829732049969</v>
      </c>
    </row>
    <row r="118" spans="1:41" x14ac:dyDescent="0.2">
      <c r="A118" t="s">
        <v>187</v>
      </c>
      <c r="B118">
        <v>0</v>
      </c>
      <c r="C118">
        <v>249</v>
      </c>
      <c r="D118">
        <v>9256506287.8914127</v>
      </c>
      <c r="E118">
        <v>219305106.17015448</v>
      </c>
      <c r="F118">
        <v>2.9453413654618479</v>
      </c>
      <c r="G118">
        <v>642.53086400380062</v>
      </c>
      <c r="H118">
        <v>12.99999999999997</v>
      </c>
      <c r="I118">
        <v>27.141700404858298</v>
      </c>
      <c r="J118">
        <v>2.8663727060629255E-2</v>
      </c>
      <c r="K118">
        <v>2.0305959839357436E-2</v>
      </c>
      <c r="L118">
        <v>2.9453413654618478E-4</v>
      </c>
      <c r="M118">
        <v>3.1685285818154146E-4</v>
      </c>
      <c r="N118">
        <v>0.1299999999999997</v>
      </c>
      <c r="P118" s="1">
        <v>43269</v>
      </c>
      <c r="Q118" s="18">
        <v>2</v>
      </c>
      <c r="R118" t="s">
        <v>186</v>
      </c>
      <c r="S118">
        <v>0</v>
      </c>
      <c r="U118">
        <f>D118/(D117+D118)</f>
        <v>0.78963380430598928</v>
      </c>
      <c r="V118">
        <v>0.5</v>
      </c>
      <c r="W118">
        <f t="shared" si="53"/>
        <v>0.28963380430598928</v>
      </c>
      <c r="X118">
        <f>X117</f>
        <v>120703057.38656317</v>
      </c>
      <c r="Y118">
        <f t="shared" ref="Y118:AA118" si="85">Y117</f>
        <v>6.3250000000000002</v>
      </c>
      <c r="Z118">
        <f t="shared" si="85"/>
        <v>445.84450469183298</v>
      </c>
      <c r="AA118">
        <f t="shared" si="85"/>
        <v>11.500000000000002</v>
      </c>
      <c r="AB118">
        <f t="shared" si="55"/>
        <v>1.499999999999968</v>
      </c>
      <c r="AC118">
        <f t="shared" si="56"/>
        <v>-3.3796586345381523</v>
      </c>
      <c r="AD118" s="4">
        <f t="shared" si="57"/>
        <v>0.59713048085939491</v>
      </c>
      <c r="AE118" s="4">
        <f t="shared" si="58"/>
        <v>0.36544460593478512</v>
      </c>
      <c r="AF118" s="5">
        <f t="shared" si="59"/>
        <v>0.13043478260869285</v>
      </c>
      <c r="AG118" s="5">
        <f t="shared" si="49"/>
        <v>-0.53433338095464855</v>
      </c>
      <c r="AH118" s="5">
        <f t="shared" si="75"/>
        <v>0.59713048085939491</v>
      </c>
      <c r="AI118" s="5">
        <f t="shared" si="75"/>
        <v>0.36544460593478512</v>
      </c>
      <c r="AJ118" s="5">
        <f t="shared" si="60"/>
        <v>0.57926760861197857</v>
      </c>
      <c r="AK118">
        <f t="shared" si="77"/>
        <v>0.12260232209232992</v>
      </c>
      <c r="AL118">
        <f t="shared" si="77"/>
        <v>-0.76428531065810446</v>
      </c>
      <c r="AM118">
        <f t="shared" si="51"/>
        <v>2.2614641455480045</v>
      </c>
      <c r="AN118">
        <f t="shared" si="52"/>
        <v>1.4737200411342237</v>
      </c>
      <c r="AO118">
        <f t="shared" si="61"/>
        <v>0.45696120071835161</v>
      </c>
    </row>
    <row r="119" spans="1:41" x14ac:dyDescent="0.2">
      <c r="A119" t="s">
        <v>188</v>
      </c>
      <c r="B119">
        <v>0</v>
      </c>
      <c r="C119">
        <v>249</v>
      </c>
      <c r="D119">
        <v>777511550.52538717</v>
      </c>
      <c r="E119">
        <v>5086668.4847264579</v>
      </c>
      <c r="F119">
        <v>13.166506024096389</v>
      </c>
      <c r="G119">
        <v>164.33012068029643</v>
      </c>
      <c r="H119">
        <v>61.000000000000178</v>
      </c>
      <c r="I119">
        <v>52.76305220883534</v>
      </c>
      <c r="J119">
        <v>4.0252052069701942E-2</v>
      </c>
      <c r="K119">
        <v>3.2142289156626508E-2</v>
      </c>
      <c r="L119">
        <v>1.3166506024096388E-3</v>
      </c>
      <c r="M119">
        <v>8.4535735164005413E-4</v>
      </c>
      <c r="N119">
        <v>0.61000000000000176</v>
      </c>
      <c r="P119" s="1">
        <v>38651</v>
      </c>
      <c r="Q119" s="18">
        <v>1</v>
      </c>
      <c r="R119" t="s">
        <v>189</v>
      </c>
      <c r="S119">
        <v>0</v>
      </c>
      <c r="U119">
        <f>D119/(D119+D120)</f>
        <v>0.18739248494159619</v>
      </c>
      <c r="V119">
        <v>0.5</v>
      </c>
      <c r="W119">
        <f t="shared" si="53"/>
        <v>-0.31260751505840378</v>
      </c>
      <c r="X119">
        <f>AVERAGE(E119:E120)</f>
        <v>24210131.876153301</v>
      </c>
      <c r="Y119">
        <f>AVERAGE(F119:F120)</f>
        <v>11.687530120481931</v>
      </c>
      <c r="Z119">
        <f>AVERAGE(G119:G120)</f>
        <v>247.99893365290777</v>
      </c>
      <c r="AA119">
        <f>AVERAGE(H119:H120)</f>
        <v>52.500000000000014</v>
      </c>
      <c r="AB119">
        <f t="shared" si="55"/>
        <v>8.5000000000001634</v>
      </c>
      <c r="AC119">
        <f t="shared" si="56"/>
        <v>1.4789759036144581</v>
      </c>
      <c r="AD119" s="4">
        <f t="shared" si="57"/>
        <v>-1.5601481235071812</v>
      </c>
      <c r="AE119" s="4">
        <f t="shared" si="58"/>
        <v>-0.41154711079839235</v>
      </c>
      <c r="AF119" s="5">
        <f t="shared" si="59"/>
        <v>0.16190476190476497</v>
      </c>
      <c r="AG119" s="5">
        <f t="shared" si="49"/>
        <v>0.12654306670171586</v>
      </c>
      <c r="AH119" s="5">
        <f t="shared" si="75"/>
        <v>-1.5601481235071812</v>
      </c>
      <c r="AI119" s="5">
        <f t="shared" si="75"/>
        <v>-0.41154711079839235</v>
      </c>
      <c r="AJ119" s="5">
        <f t="shared" si="60"/>
        <v>-0.62521503011680757</v>
      </c>
      <c r="AK119">
        <f t="shared" si="77"/>
        <v>0.15006069457573576</v>
      </c>
      <c r="AL119">
        <f t="shared" si="77"/>
        <v>0.11915371069797846</v>
      </c>
      <c r="AM119">
        <f t="shared" si="51"/>
        <v>2.0068509395732663</v>
      </c>
      <c r="AN119">
        <f t="shared" si="52"/>
        <v>1.2777211595313958</v>
      </c>
      <c r="AO119">
        <f t="shared" si="61"/>
        <v>-0.98140283112102422</v>
      </c>
    </row>
    <row r="120" spans="1:41" x14ac:dyDescent="0.2">
      <c r="A120" t="s">
        <v>190</v>
      </c>
      <c r="B120">
        <v>0</v>
      </c>
      <c r="C120">
        <v>249</v>
      </c>
      <c r="D120">
        <v>3371595873.7542515</v>
      </c>
      <c r="E120">
        <v>43333595.267580144</v>
      </c>
      <c r="F120">
        <v>10.208554216867473</v>
      </c>
      <c r="G120">
        <v>331.6677466255191</v>
      </c>
      <c r="H120">
        <v>43.999999999999858</v>
      </c>
      <c r="I120">
        <v>37.799196787148595</v>
      </c>
      <c r="J120">
        <v>0.10433945377563909</v>
      </c>
      <c r="K120">
        <v>7.6851405622489946E-2</v>
      </c>
      <c r="L120">
        <v>1.0208554216867474E-3</v>
      </c>
      <c r="M120">
        <v>7.5667194207622063E-4</v>
      </c>
      <c r="N120">
        <v>0.43999999999999856</v>
      </c>
      <c r="P120" s="1">
        <v>38838</v>
      </c>
      <c r="Q120" s="18">
        <v>2</v>
      </c>
      <c r="R120" t="s">
        <v>189</v>
      </c>
      <c r="S120">
        <v>0</v>
      </c>
      <c r="U120">
        <f>D120/(D119+D120)</f>
        <v>0.81260751505840378</v>
      </c>
      <c r="V120">
        <v>0.5</v>
      </c>
      <c r="W120">
        <f t="shared" si="53"/>
        <v>0.31260751505840378</v>
      </c>
      <c r="X120">
        <f>X119</f>
        <v>24210131.876153301</v>
      </c>
      <c r="Y120">
        <f t="shared" ref="Y120:AA120" si="86">Y119</f>
        <v>11.687530120481931</v>
      </c>
      <c r="Z120">
        <f t="shared" si="86"/>
        <v>247.99893365290777</v>
      </c>
      <c r="AA120">
        <f t="shared" si="86"/>
        <v>52.500000000000014</v>
      </c>
      <c r="AB120">
        <f t="shared" si="55"/>
        <v>-8.5000000000001563</v>
      </c>
      <c r="AC120">
        <f t="shared" si="56"/>
        <v>-1.4789759036144581</v>
      </c>
      <c r="AD120" s="4">
        <f t="shared" si="57"/>
        <v>0.58215698829361529</v>
      </c>
      <c r="AE120" s="4">
        <f t="shared" si="58"/>
        <v>0.29070925827345029</v>
      </c>
      <c r="AF120" s="5">
        <f t="shared" si="59"/>
        <v>-0.16190476190476483</v>
      </c>
      <c r="AG120" s="5">
        <f t="shared" si="49"/>
        <v>-0.12654306670171586</v>
      </c>
      <c r="AH120" s="5">
        <f t="shared" si="75"/>
        <v>0.58215698829361529</v>
      </c>
      <c r="AI120" s="5">
        <f t="shared" si="75"/>
        <v>0.29070925827345029</v>
      </c>
      <c r="AJ120" s="5">
        <f t="shared" si="60"/>
        <v>0.62521503011680757</v>
      </c>
      <c r="AK120">
        <f t="shared" si="77"/>
        <v>-0.17662353567932046</v>
      </c>
      <c r="AL120">
        <f t="shared" si="77"/>
        <v>-0.13529645423163505</v>
      </c>
      <c r="AM120">
        <f t="shared" si="51"/>
        <v>2.2599027219933463</v>
      </c>
      <c r="AN120">
        <f t="shared" si="52"/>
        <v>1.4564520475435829</v>
      </c>
      <c r="AO120">
        <f t="shared" si="61"/>
        <v>0.4856401332530858</v>
      </c>
    </row>
    <row r="121" spans="1:41" x14ac:dyDescent="0.2">
      <c r="A121" t="s">
        <v>191</v>
      </c>
      <c r="B121">
        <v>0</v>
      </c>
      <c r="C121">
        <v>248</v>
      </c>
      <c r="D121">
        <v>19202541255.887589</v>
      </c>
      <c r="E121">
        <v>1657080621.8429525</v>
      </c>
      <c r="F121">
        <v>4.1128225806451608</v>
      </c>
      <c r="G121">
        <v>2292.8444631626107</v>
      </c>
      <c r="H121">
        <v>12.99999999999997</v>
      </c>
      <c r="I121">
        <v>66.841463414634148</v>
      </c>
      <c r="J121">
        <v>1.5916861677377488E-2</v>
      </c>
      <c r="K121">
        <v>1.2815592741935482E-2</v>
      </c>
      <c r="L121">
        <v>4.1128225806451606E-4</v>
      </c>
      <c r="M121">
        <v>4.1353658588644666E-4</v>
      </c>
      <c r="N121">
        <v>0.1299999999999997</v>
      </c>
      <c r="P121" s="1">
        <v>36145</v>
      </c>
      <c r="Q121" s="18">
        <v>1</v>
      </c>
      <c r="R121" t="s">
        <v>192</v>
      </c>
      <c r="S121">
        <v>0</v>
      </c>
      <c r="U121">
        <f>D121/(D121+D122)</f>
        <v>0.75234120707111296</v>
      </c>
      <c r="V121">
        <v>0.5</v>
      </c>
      <c r="W121">
        <f t="shared" si="53"/>
        <v>0.25234120707111296</v>
      </c>
      <c r="X121">
        <f>AVERAGE(E121:E122)</f>
        <v>853665692.79595613</v>
      </c>
      <c r="Y121">
        <f>AVERAGE(F121:F122)</f>
        <v>6.0230578766679628</v>
      </c>
      <c r="Z121">
        <f>AVERAGE(G121:G122)</f>
        <v>1251.576890824781</v>
      </c>
      <c r="AA121">
        <f>AVERAGE(H121:H122)</f>
        <v>11.500000000000002</v>
      </c>
      <c r="AB121">
        <f t="shared" si="55"/>
        <v>1.499999999999968</v>
      </c>
      <c r="AC121">
        <f t="shared" si="56"/>
        <v>-1.910235296022802</v>
      </c>
      <c r="AD121" s="4">
        <f t="shared" si="57"/>
        <v>0.6632730148278263</v>
      </c>
      <c r="AE121" s="4">
        <f t="shared" si="58"/>
        <v>0.60538890148507551</v>
      </c>
      <c r="AF121" s="5">
        <f t="shared" si="59"/>
        <v>0.13043478260869285</v>
      </c>
      <c r="AG121" s="5">
        <f t="shared" si="49"/>
        <v>-0.31715373405635777</v>
      </c>
      <c r="AH121" s="5">
        <f t="shared" si="75"/>
        <v>0.6632730148278263</v>
      </c>
      <c r="AI121" s="5">
        <f t="shared" si="75"/>
        <v>0.60538890148507551</v>
      </c>
      <c r="AJ121" s="5">
        <f t="shared" si="60"/>
        <v>0.50468241414222592</v>
      </c>
      <c r="AK121">
        <f t="shared" si="77"/>
        <v>0.12260232209232992</v>
      </c>
      <c r="AL121">
        <f t="shared" si="77"/>
        <v>-0.3814855312132242</v>
      </c>
      <c r="AM121">
        <f t="shared" si="51"/>
        <v>2.2683324122481627</v>
      </c>
      <c r="AN121">
        <f t="shared" si="52"/>
        <v>1.5272271181468455</v>
      </c>
      <c r="AO121">
        <f t="shared" si="61"/>
        <v>0.40858185542937553</v>
      </c>
    </row>
    <row r="122" spans="1:41" x14ac:dyDescent="0.2">
      <c r="A122" t="s">
        <v>193</v>
      </c>
      <c r="B122">
        <v>0</v>
      </c>
      <c r="C122">
        <v>249</v>
      </c>
      <c r="D122">
        <v>6321172021.2884169</v>
      </c>
      <c r="E122">
        <v>50250763.748959705</v>
      </c>
      <c r="F122">
        <v>7.9332931726907638</v>
      </c>
      <c r="G122">
        <v>210.30931848695118</v>
      </c>
      <c r="H122">
        <v>10.000000000000034</v>
      </c>
      <c r="I122">
        <v>423.10040160642569</v>
      </c>
      <c r="J122">
        <v>3.9064681730755516E-2</v>
      </c>
      <c r="K122">
        <v>3.0040160642570209E-2</v>
      </c>
      <c r="L122">
        <v>7.9332931726907641E-4</v>
      </c>
      <c r="M122">
        <v>6.8178726392691342E-4</v>
      </c>
      <c r="N122">
        <v>0.10000000000000034</v>
      </c>
      <c r="P122" s="1">
        <v>38012</v>
      </c>
      <c r="Q122" s="18">
        <v>2</v>
      </c>
      <c r="R122" t="s">
        <v>192</v>
      </c>
      <c r="S122">
        <v>0</v>
      </c>
      <c r="U122">
        <f>D122/(D121+D122)</f>
        <v>0.24765879292888701</v>
      </c>
      <c r="V122">
        <v>0.5</v>
      </c>
      <c r="W122">
        <f t="shared" si="53"/>
        <v>-0.25234120707111296</v>
      </c>
      <c r="X122">
        <f>X121</f>
        <v>853665692.79595613</v>
      </c>
      <c r="Y122">
        <f t="shared" ref="Y122:AA122" si="87">Y121</f>
        <v>6.0230578766679628</v>
      </c>
      <c r="Z122">
        <f t="shared" si="87"/>
        <v>1251.576890824781</v>
      </c>
      <c r="AA122">
        <f t="shared" si="87"/>
        <v>11.500000000000002</v>
      </c>
      <c r="AB122">
        <f t="shared" si="55"/>
        <v>-1.499999999999968</v>
      </c>
      <c r="AC122">
        <f t="shared" si="56"/>
        <v>1.9102352960228011</v>
      </c>
      <c r="AD122" s="4">
        <f t="shared" si="57"/>
        <v>-2.8325139109137005</v>
      </c>
      <c r="AE122" s="4">
        <f t="shared" si="58"/>
        <v>-1.7835801557439162</v>
      </c>
      <c r="AF122" s="5">
        <f t="shared" si="59"/>
        <v>-0.13043478260869285</v>
      </c>
      <c r="AG122" s="5">
        <f t="shared" si="49"/>
        <v>0.31715373405635761</v>
      </c>
      <c r="AH122" s="5">
        <f t="shared" si="75"/>
        <v>-2.8325139109137005</v>
      </c>
      <c r="AI122" s="5">
        <f t="shared" si="75"/>
        <v>-1.7835801557439162</v>
      </c>
      <c r="AJ122" s="5">
        <f t="shared" si="60"/>
        <v>-0.50468241414222592</v>
      </c>
      <c r="AK122">
        <f t="shared" si="77"/>
        <v>-0.13976194237515555</v>
      </c>
      <c r="AL122">
        <f t="shared" si="77"/>
        <v>0.27547314643945076</v>
      </c>
      <c r="AM122">
        <f t="shared" si="51"/>
        <v>1.8192913138997875</v>
      </c>
      <c r="AN122">
        <f t="shared" si="52"/>
        <v>0.79589321134405155</v>
      </c>
      <c r="AO122">
        <f t="shared" si="61"/>
        <v>-0.70255613455131183</v>
      </c>
    </row>
    <row r="123" spans="1:41" x14ac:dyDescent="0.2">
      <c r="A123" t="s">
        <v>194</v>
      </c>
      <c r="B123">
        <v>0</v>
      </c>
      <c r="C123">
        <v>249</v>
      </c>
      <c r="D123">
        <v>23000687103.390202</v>
      </c>
      <c r="E123">
        <v>1050515937.1920166</v>
      </c>
      <c r="F123">
        <v>1.3661847389558228</v>
      </c>
      <c r="G123">
        <v>1194.1955234691443</v>
      </c>
      <c r="H123">
        <v>12.99999999999997</v>
      </c>
      <c r="I123">
        <v>62.627530364372468</v>
      </c>
      <c r="J123">
        <v>4.0626174692500287E-2</v>
      </c>
      <c r="K123">
        <v>2.9014208835341365E-2</v>
      </c>
      <c r="L123">
        <v>1.3661847389558228E-4</v>
      </c>
      <c r="M123">
        <v>2.2447551909957251E-4</v>
      </c>
      <c r="N123">
        <v>0.1299999999999997</v>
      </c>
      <c r="P123" s="1">
        <v>36145</v>
      </c>
      <c r="Q123" s="18">
        <v>1</v>
      </c>
      <c r="R123" t="s">
        <v>195</v>
      </c>
      <c r="S123">
        <v>0</v>
      </c>
      <c r="U123">
        <f>D123/(D123+D124)</f>
        <v>0.67841457528758886</v>
      </c>
      <c r="V123">
        <v>0.5</v>
      </c>
      <c r="W123">
        <f t="shared" si="53"/>
        <v>0.17841457528758886</v>
      </c>
      <c r="X123">
        <f>AVERAGE(E123:E124)</f>
        <v>553052819.22449231</v>
      </c>
      <c r="Y123">
        <f>AVERAGE(F123:F124)</f>
        <v>5.3376706827309217</v>
      </c>
      <c r="Z123">
        <f>AVERAGE(G123:G124)</f>
        <v>664.09875346804688</v>
      </c>
      <c r="AA123">
        <f>AVERAGE(H123:H124)</f>
        <v>11.500000000000002</v>
      </c>
      <c r="AB123">
        <f t="shared" si="55"/>
        <v>1.499999999999968</v>
      </c>
      <c r="AC123">
        <f t="shared" si="56"/>
        <v>-3.9714859437750989</v>
      </c>
      <c r="AD123" s="4">
        <f t="shared" si="57"/>
        <v>0.64158318029426908</v>
      </c>
      <c r="AE123" s="4">
        <f t="shared" si="58"/>
        <v>0.5867971720250118</v>
      </c>
      <c r="AF123" s="5">
        <f t="shared" si="59"/>
        <v>0.13043478260869285</v>
      </c>
      <c r="AG123" s="5">
        <f t="shared" si="49"/>
        <v>-0.74404851476209111</v>
      </c>
      <c r="AH123" s="5">
        <f t="shared" si="75"/>
        <v>0.64158318029426908</v>
      </c>
      <c r="AI123" s="5">
        <f t="shared" si="75"/>
        <v>0.5867971720250118</v>
      </c>
      <c r="AJ123" s="5">
        <f t="shared" si="60"/>
        <v>0.35682915057517772</v>
      </c>
      <c r="AK123">
        <f t="shared" si="77"/>
        <v>0.12260232209232992</v>
      </c>
      <c r="AL123">
        <f t="shared" si="77"/>
        <v>-1.3627673632514317</v>
      </c>
      <c r="AM123">
        <f t="shared" si="51"/>
        <v>2.2660853254591138</v>
      </c>
      <c r="AN123">
        <f t="shared" si="52"/>
        <v>1.5231819966354307</v>
      </c>
      <c r="AO123">
        <f t="shared" si="61"/>
        <v>0.30515047062362882</v>
      </c>
    </row>
    <row r="124" spans="1:41" x14ac:dyDescent="0.2">
      <c r="A124" t="s">
        <v>196</v>
      </c>
      <c r="B124">
        <v>0</v>
      </c>
      <c r="C124">
        <v>249</v>
      </c>
      <c r="D124">
        <v>10902899200.957563</v>
      </c>
      <c r="E124">
        <v>55589701.256967999</v>
      </c>
      <c r="F124">
        <v>9.3091566265060202</v>
      </c>
      <c r="G124">
        <v>134.00198346694941</v>
      </c>
      <c r="H124">
        <v>10.000000000000034</v>
      </c>
      <c r="I124">
        <v>413.17269076305223</v>
      </c>
      <c r="J124">
        <v>0.15717662727707699</v>
      </c>
      <c r="K124">
        <v>0.10602409638554219</v>
      </c>
      <c r="L124">
        <v>9.3091566265060197E-4</v>
      </c>
      <c r="M124">
        <v>6.5002498833981008E-4</v>
      </c>
      <c r="N124">
        <v>0.10000000000000034</v>
      </c>
      <c r="P124" s="1">
        <v>38012</v>
      </c>
      <c r="Q124" s="18">
        <v>2</v>
      </c>
      <c r="R124" t="s">
        <v>195</v>
      </c>
      <c r="S124">
        <v>0</v>
      </c>
      <c r="U124">
        <f>D124/(D123+D124)</f>
        <v>0.32158542471241119</v>
      </c>
      <c r="V124">
        <v>0.5</v>
      </c>
      <c r="W124">
        <f t="shared" si="53"/>
        <v>-0.17841457528758881</v>
      </c>
      <c r="X124">
        <f>X123</f>
        <v>553052819.22449231</v>
      </c>
      <c r="Y124">
        <f t="shared" ref="Y124:AA124" si="88">Y123</f>
        <v>5.3376706827309217</v>
      </c>
      <c r="Z124">
        <f t="shared" si="88"/>
        <v>664.09875346804688</v>
      </c>
      <c r="AA124">
        <f t="shared" si="88"/>
        <v>11.500000000000002</v>
      </c>
      <c r="AB124">
        <f t="shared" si="55"/>
        <v>-1.499999999999968</v>
      </c>
      <c r="AC124">
        <f t="shared" si="56"/>
        <v>3.9714859437750984</v>
      </c>
      <c r="AD124" s="4">
        <f t="shared" si="57"/>
        <v>-2.2974555560212409</v>
      </c>
      <c r="AE124" s="4">
        <f t="shared" si="58"/>
        <v>-1.6005762616869097</v>
      </c>
      <c r="AF124" s="5">
        <f t="shared" si="59"/>
        <v>-0.13043478260869285</v>
      </c>
      <c r="AG124" s="5">
        <f t="shared" si="49"/>
        <v>0.744048514762091</v>
      </c>
      <c r="AH124" s="5">
        <f t="shared" si="75"/>
        <v>-2.2974555560212409</v>
      </c>
      <c r="AI124" s="5">
        <f t="shared" si="75"/>
        <v>-1.6005762616869097</v>
      </c>
      <c r="AJ124" s="5">
        <f t="shared" si="60"/>
        <v>-0.35682915057517761</v>
      </c>
      <c r="AK124">
        <f t="shared" si="77"/>
        <v>-0.13976194237515555</v>
      </c>
      <c r="AL124">
        <f t="shared" si="77"/>
        <v>0.556209143197401</v>
      </c>
      <c r="AM124">
        <f t="shared" si="51"/>
        <v>1.9024872220614211</v>
      </c>
      <c r="AN124">
        <f t="shared" si="52"/>
        <v>0.8752285994868978</v>
      </c>
      <c r="AO124">
        <f t="shared" si="61"/>
        <v>-0.44134488331229121</v>
      </c>
    </row>
    <row r="125" spans="1:41" x14ac:dyDescent="0.2">
      <c r="A125" t="s">
        <v>197</v>
      </c>
      <c r="B125">
        <v>0</v>
      </c>
      <c r="C125">
        <v>248</v>
      </c>
      <c r="D125">
        <v>11048382913.103662</v>
      </c>
      <c r="E125">
        <v>1010784677.5580863</v>
      </c>
      <c r="F125">
        <v>1.7568145161290338</v>
      </c>
      <c r="G125">
        <v>2470.655952059557</v>
      </c>
      <c r="H125">
        <v>12.99999999999997</v>
      </c>
      <c r="I125">
        <v>73.300813008130078</v>
      </c>
      <c r="J125">
        <v>2.8102660221501104E-2</v>
      </c>
      <c r="K125">
        <v>2.121987096774192E-2</v>
      </c>
      <c r="L125">
        <v>1.7568145161290339E-4</v>
      </c>
      <c r="M125">
        <v>2.3939156455224595E-4</v>
      </c>
      <c r="N125">
        <v>0.1299999999999997</v>
      </c>
      <c r="P125" s="1">
        <v>36145</v>
      </c>
      <c r="Q125" s="18">
        <v>1</v>
      </c>
      <c r="R125" t="s">
        <v>198</v>
      </c>
      <c r="S125">
        <v>0</v>
      </c>
      <c r="U125">
        <f>D125/(D125+D126)</f>
        <v>0.78109382967788432</v>
      </c>
      <c r="V125">
        <v>0.5</v>
      </c>
      <c r="W125">
        <f t="shared" si="53"/>
        <v>0.28109382967788432</v>
      </c>
      <c r="X125">
        <f>AVERAGE(E125:E126)</f>
        <v>516432887.85723633</v>
      </c>
      <c r="Y125">
        <f>AVERAGE(F125:F126)</f>
        <v>6.3942104709159215</v>
      </c>
      <c r="Z125">
        <f>AVERAGE(G125:G126)</f>
        <v>1329.8256326137434</v>
      </c>
      <c r="AA125">
        <f>AVERAGE(H125:H126)</f>
        <v>11.500000000000002</v>
      </c>
      <c r="AB125">
        <f t="shared" si="55"/>
        <v>1.499999999999968</v>
      </c>
      <c r="AC125">
        <f t="shared" si="56"/>
        <v>-4.6373959547868875</v>
      </c>
      <c r="AD125" s="4">
        <f t="shared" si="57"/>
        <v>0.67153687293908604</v>
      </c>
      <c r="AE125" s="4">
        <f t="shared" si="58"/>
        <v>0.61943585267755452</v>
      </c>
      <c r="AF125" s="5">
        <f t="shared" si="59"/>
        <v>0.13043478260869285</v>
      </c>
      <c r="AG125" s="5">
        <f t="shared" si="49"/>
        <v>-0.72524918844634401</v>
      </c>
      <c r="AH125" s="5">
        <f t="shared" si="75"/>
        <v>0.67153687293908604</v>
      </c>
      <c r="AI125" s="5">
        <f t="shared" si="75"/>
        <v>0.61943585267755452</v>
      </c>
      <c r="AJ125" s="5">
        <f t="shared" si="60"/>
        <v>0.56218765935576864</v>
      </c>
      <c r="AK125">
        <f t="shared" si="77"/>
        <v>0.12260232209232992</v>
      </c>
      <c r="AL125">
        <f t="shared" si="77"/>
        <v>-1.2918907319133019</v>
      </c>
      <c r="AM125">
        <f t="shared" si="51"/>
        <v>2.269187228888454</v>
      </c>
      <c r="AN125">
        <f t="shared" si="52"/>
        <v>1.5302725878275845</v>
      </c>
      <c r="AO125">
        <f t="shared" si="61"/>
        <v>0.44608718463384078</v>
      </c>
    </row>
    <row r="126" spans="1:41" x14ac:dyDescent="0.2">
      <c r="A126" t="s">
        <v>199</v>
      </c>
      <c r="B126">
        <v>0</v>
      </c>
      <c r="C126">
        <v>249</v>
      </c>
      <c r="D126">
        <v>3096374724.6053839</v>
      </c>
      <c r="E126">
        <v>22081098.156386409</v>
      </c>
      <c r="F126">
        <v>11.03160642570281</v>
      </c>
      <c r="G126">
        <v>188.99531316793008</v>
      </c>
      <c r="H126">
        <v>10.000000000000034</v>
      </c>
      <c r="I126">
        <v>353.91967871485946</v>
      </c>
      <c r="J126">
        <v>8.6360947799524732E-2</v>
      </c>
      <c r="K126">
        <v>7.1050200803212796E-2</v>
      </c>
      <c r="L126">
        <v>1.103160642570281E-3</v>
      </c>
      <c r="M126">
        <v>6.9696932996121392E-4</v>
      </c>
      <c r="N126">
        <v>0.10000000000000034</v>
      </c>
      <c r="P126" s="1">
        <v>38253</v>
      </c>
      <c r="Q126" s="18">
        <v>2</v>
      </c>
      <c r="R126" t="s">
        <v>198</v>
      </c>
      <c r="S126">
        <v>0</v>
      </c>
      <c r="U126">
        <f>D126/(D125+D126)</f>
        <v>0.21890617032211573</v>
      </c>
      <c r="V126">
        <v>0.5</v>
      </c>
      <c r="W126">
        <f t="shared" si="53"/>
        <v>-0.28109382967788427</v>
      </c>
      <c r="X126">
        <f>X125</f>
        <v>516432887.85723633</v>
      </c>
      <c r="Y126">
        <f t="shared" ref="Y126:AA126" si="89">Y125</f>
        <v>6.3942104709159215</v>
      </c>
      <c r="Z126">
        <f t="shared" si="89"/>
        <v>1329.8256326137434</v>
      </c>
      <c r="AA126">
        <f t="shared" si="89"/>
        <v>11.500000000000002</v>
      </c>
      <c r="AB126">
        <f t="shared" si="55"/>
        <v>-1.499999999999968</v>
      </c>
      <c r="AC126">
        <f t="shared" si="56"/>
        <v>4.6373959547868884</v>
      </c>
      <c r="AD126" s="4">
        <f t="shared" si="57"/>
        <v>-3.152223388216683</v>
      </c>
      <c r="AE126" s="4">
        <f t="shared" si="58"/>
        <v>-1.951080892624188</v>
      </c>
      <c r="AF126" s="5">
        <f t="shared" si="59"/>
        <v>-0.13043478260869285</v>
      </c>
      <c r="AG126" s="5">
        <f t="shared" si="49"/>
        <v>0.72524918844634423</v>
      </c>
      <c r="AH126" s="5">
        <f t="shared" si="75"/>
        <v>-3.152223388216683</v>
      </c>
      <c r="AI126" s="5">
        <f t="shared" si="75"/>
        <v>-1.951080892624188</v>
      </c>
      <c r="AJ126" s="5">
        <f t="shared" si="60"/>
        <v>-0.56218765935576853</v>
      </c>
      <c r="AK126">
        <f t="shared" si="77"/>
        <v>-0.13976194237515555</v>
      </c>
      <c r="AL126">
        <f t="shared" si="77"/>
        <v>0.54537149712074962</v>
      </c>
      <c r="AM126">
        <f t="shared" si="51"/>
        <v>1.7660615226384138</v>
      </c>
      <c r="AN126">
        <f t="shared" si="52"/>
        <v>0.71731238940268116</v>
      </c>
      <c r="AO126">
        <f t="shared" si="61"/>
        <v>-0.82596490643264686</v>
      </c>
    </row>
    <row r="127" spans="1:41" x14ac:dyDescent="0.2">
      <c r="A127" t="s">
        <v>200</v>
      </c>
      <c r="B127">
        <v>0</v>
      </c>
      <c r="C127">
        <v>249</v>
      </c>
      <c r="D127">
        <v>9164505467.422226</v>
      </c>
      <c r="E127">
        <v>91881530.072602049</v>
      </c>
      <c r="F127">
        <v>6.3339357429718888</v>
      </c>
      <c r="G127">
        <v>260.4181753523041</v>
      </c>
      <c r="H127">
        <v>53.000000000000092</v>
      </c>
      <c r="I127">
        <v>41.570281124497996</v>
      </c>
      <c r="J127">
        <v>8.6020937868303005E-2</v>
      </c>
      <c r="K127">
        <v>6.9729076305220836E-2</v>
      </c>
      <c r="L127">
        <v>6.333935742971889E-4</v>
      </c>
      <c r="M127">
        <v>5.4941557994888453E-4</v>
      </c>
      <c r="N127">
        <v>0.53000000000000091</v>
      </c>
      <c r="P127" s="1">
        <v>38887</v>
      </c>
      <c r="Q127" s="18">
        <v>1</v>
      </c>
      <c r="R127" t="s">
        <v>201</v>
      </c>
      <c r="S127">
        <v>0</v>
      </c>
      <c r="U127">
        <f>D127/(D127+D128)</f>
        <v>0.92661413229938039</v>
      </c>
      <c r="V127">
        <v>0.5</v>
      </c>
      <c r="W127">
        <f t="shared" si="53"/>
        <v>0.42661413229938039</v>
      </c>
      <c r="X127">
        <f>AVERAGE(E127:E128)</f>
        <v>48511393.987024345</v>
      </c>
      <c r="Y127">
        <f>AVERAGE(F127:F128)</f>
        <v>8.8016465863453845</v>
      </c>
      <c r="Z127">
        <f>AVERAGE(G127:G128)</f>
        <v>225.09728747444655</v>
      </c>
      <c r="AA127">
        <f>AVERAGE(H127:H128)</f>
        <v>56.499999999999908</v>
      </c>
      <c r="AB127">
        <f t="shared" si="55"/>
        <v>-3.4999999999998153</v>
      </c>
      <c r="AC127">
        <f t="shared" si="56"/>
        <v>-2.4677108433734958</v>
      </c>
      <c r="AD127" s="4">
        <f t="shared" si="57"/>
        <v>0.63870133270761542</v>
      </c>
      <c r="AE127" s="4">
        <f t="shared" si="58"/>
        <v>0.1457560081919187</v>
      </c>
      <c r="AF127" s="5">
        <f t="shared" si="59"/>
        <v>-6.1946902654864085E-2</v>
      </c>
      <c r="AG127" s="5">
        <f t="shared" si="49"/>
        <v>-0.28036922627657301</v>
      </c>
      <c r="AH127" s="5">
        <f t="shared" si="75"/>
        <v>0.63870133270761542</v>
      </c>
      <c r="AI127" s="5">
        <f t="shared" si="75"/>
        <v>0.1457560081919187</v>
      </c>
      <c r="AJ127" s="5">
        <f t="shared" si="60"/>
        <v>0.85322826459876078</v>
      </c>
      <c r="AK127">
        <f t="shared" si="77"/>
        <v>-6.3948724600270096E-2</v>
      </c>
      <c r="AL127">
        <f t="shared" si="77"/>
        <v>-0.32901701277926376</v>
      </c>
      <c r="AM127">
        <f t="shared" si="51"/>
        <v>2.2657863830232619</v>
      </c>
      <c r="AN127">
        <f t="shared" si="52"/>
        <v>1.4220851623522726</v>
      </c>
      <c r="AO127">
        <f t="shared" si="61"/>
        <v>0.61692912622408402</v>
      </c>
    </row>
    <row r="128" spans="1:41" x14ac:dyDescent="0.2">
      <c r="A128" t="s">
        <v>202</v>
      </c>
      <c r="B128">
        <v>0</v>
      </c>
      <c r="C128">
        <v>249</v>
      </c>
      <c r="D128">
        <v>725809333.4977963</v>
      </c>
      <c r="E128">
        <v>5141257.9014466377</v>
      </c>
      <c r="F128">
        <v>11.269357429718879</v>
      </c>
      <c r="G128">
        <v>189.77639959658899</v>
      </c>
      <c r="H128">
        <v>59.999999999999723</v>
      </c>
      <c r="I128">
        <v>87.835341365461844</v>
      </c>
      <c r="J128">
        <v>0.15510317872639859</v>
      </c>
      <c r="K128">
        <v>0.11517907630522094</v>
      </c>
      <c r="L128">
        <v>1.1269357429718879E-3</v>
      </c>
      <c r="M128">
        <v>1.144763279438181E-3</v>
      </c>
      <c r="N128">
        <v>0.5999999999999972</v>
      </c>
      <c r="P128" s="1">
        <v>39611</v>
      </c>
      <c r="Q128" s="18">
        <v>2</v>
      </c>
      <c r="R128" t="s">
        <v>201</v>
      </c>
      <c r="S128">
        <v>0</v>
      </c>
      <c r="U128">
        <f>D128/(D127+D128)</f>
        <v>7.3385867700619556E-2</v>
      </c>
      <c r="V128">
        <v>0.5</v>
      </c>
      <c r="W128">
        <f t="shared" si="53"/>
        <v>-0.42661413229938044</v>
      </c>
      <c r="X128">
        <f>X127</f>
        <v>48511393.987024345</v>
      </c>
      <c r="Y128">
        <f t="shared" ref="Y128:AA128" si="90">Y127</f>
        <v>8.8016465863453845</v>
      </c>
      <c r="Z128">
        <f t="shared" si="90"/>
        <v>225.09728747444655</v>
      </c>
      <c r="AA128">
        <f t="shared" si="90"/>
        <v>56.499999999999908</v>
      </c>
      <c r="AB128">
        <f t="shared" si="55"/>
        <v>3.4999999999998153</v>
      </c>
      <c r="AC128">
        <f t="shared" si="56"/>
        <v>2.467710843373494</v>
      </c>
      <c r="AD128" s="4">
        <f t="shared" si="57"/>
        <v>-2.2445009204858</v>
      </c>
      <c r="AE128" s="4">
        <f t="shared" si="58"/>
        <v>-0.17068616261958613</v>
      </c>
      <c r="AF128" s="5">
        <f t="shared" si="59"/>
        <v>6.1946902654864085E-2</v>
      </c>
      <c r="AG128" s="5">
        <f t="shared" si="49"/>
        <v>0.28036922627657285</v>
      </c>
      <c r="AH128" s="5">
        <f t="shared" si="75"/>
        <v>-2.2445009204858</v>
      </c>
      <c r="AI128" s="5">
        <f t="shared" si="75"/>
        <v>-0.17068616261958613</v>
      </c>
      <c r="AJ128" s="5">
        <f t="shared" si="60"/>
        <v>-0.85322826459876089</v>
      </c>
      <c r="AK128">
        <f t="shared" si="77"/>
        <v>6.0103924069702379E-2</v>
      </c>
      <c r="AL128">
        <f t="shared" si="77"/>
        <v>0.24714849436408021</v>
      </c>
      <c r="AM128">
        <f t="shared" si="51"/>
        <v>1.9103568516606253</v>
      </c>
      <c r="AN128">
        <f t="shared" si="52"/>
        <v>1.3426856324114664</v>
      </c>
      <c r="AO128">
        <f t="shared" si="61"/>
        <v>-1.918876719478267</v>
      </c>
    </row>
    <row r="129" spans="1:41" x14ac:dyDescent="0.2">
      <c r="A129" t="s">
        <v>203</v>
      </c>
      <c r="B129">
        <v>0</v>
      </c>
      <c r="C129">
        <v>245</v>
      </c>
      <c r="D129">
        <v>4008956848.642386</v>
      </c>
      <c r="E129">
        <v>434148490.71047181</v>
      </c>
      <c r="F129">
        <v>2.3142040816326546</v>
      </c>
      <c r="G129">
        <v>2924.0476814979079</v>
      </c>
      <c r="H129">
        <v>12.99999999999997</v>
      </c>
      <c r="I129">
        <v>29.098765432098766</v>
      </c>
      <c r="J129">
        <v>2.8804050227484099E-2</v>
      </c>
      <c r="K129">
        <v>2.1837142857142857E-2</v>
      </c>
      <c r="L129">
        <v>2.3142040816326548E-4</v>
      </c>
      <c r="M129">
        <v>2.3265588975416438E-4</v>
      </c>
      <c r="N129">
        <v>0.1299999999999997</v>
      </c>
      <c r="P129" s="1">
        <v>36145</v>
      </c>
      <c r="Q129" s="18">
        <v>1</v>
      </c>
      <c r="R129" t="s">
        <v>204</v>
      </c>
      <c r="S129">
        <v>0</v>
      </c>
      <c r="U129">
        <f>D129/(D129+D130)</f>
        <v>0.70020712208466507</v>
      </c>
      <c r="V129">
        <v>0.5</v>
      </c>
      <c r="W129">
        <f t="shared" si="53"/>
        <v>0.20020712208466507</v>
      </c>
      <c r="X129">
        <f>AVERAGE(E129:E130)</f>
        <v>223950965.89574784</v>
      </c>
      <c r="Y129">
        <f>AVERAGE(F129:F130)</f>
        <v>6.8467405950331992</v>
      </c>
      <c r="Z129">
        <f>AVERAGE(G129:G130)</f>
        <v>1570.3341154081409</v>
      </c>
      <c r="AA129">
        <f>AVERAGE(H129:H130)</f>
        <v>11.500000000000002</v>
      </c>
      <c r="AB129">
        <f t="shared" si="55"/>
        <v>1.499999999999968</v>
      </c>
      <c r="AC129">
        <f t="shared" si="56"/>
        <v>-4.5325365134005446</v>
      </c>
      <c r="AD129" s="4">
        <f t="shared" si="57"/>
        <v>0.66195949443518032</v>
      </c>
      <c r="AE129" s="4">
        <f t="shared" si="58"/>
        <v>0.62168043961565278</v>
      </c>
      <c r="AF129" s="5">
        <f t="shared" si="59"/>
        <v>0.13043478260869285</v>
      </c>
      <c r="AG129" s="5">
        <f t="shared" si="49"/>
        <v>-0.66199915864908954</v>
      </c>
      <c r="AH129" s="5">
        <f t="shared" ref="AH129:AI138" si="91">AD129</f>
        <v>0.66195949443518032</v>
      </c>
      <c r="AI129" s="5">
        <f t="shared" si="91"/>
        <v>0.62168043961565278</v>
      </c>
      <c r="AJ129" s="5">
        <f t="shared" si="60"/>
        <v>0.40041424416933014</v>
      </c>
      <c r="AK129">
        <f t="shared" si="77"/>
        <v>0.12260232209232992</v>
      </c>
      <c r="AL129">
        <f t="shared" si="77"/>
        <v>-1.0847068942983393</v>
      </c>
      <c r="AM129">
        <f t="shared" si="51"/>
        <v>2.2681964738687368</v>
      </c>
      <c r="AN129">
        <f t="shared" si="52"/>
        <v>1.5307583704779144</v>
      </c>
      <c r="AO129">
        <f t="shared" si="61"/>
        <v>0.33676808154716559</v>
      </c>
    </row>
    <row r="130" spans="1:41" x14ac:dyDescent="0.2">
      <c r="A130" t="s">
        <v>205</v>
      </c>
      <c r="B130">
        <v>0</v>
      </c>
      <c r="C130">
        <v>249</v>
      </c>
      <c r="D130">
        <v>1716430286.3911331</v>
      </c>
      <c r="E130">
        <v>13753441.081023894</v>
      </c>
      <c r="F130">
        <v>11.379277108433744</v>
      </c>
      <c r="G130">
        <v>216.62054931837363</v>
      </c>
      <c r="H130">
        <v>10.000000000000034</v>
      </c>
      <c r="I130">
        <v>117.22891566265061</v>
      </c>
      <c r="J130">
        <v>8.2251464517502607E-2</v>
      </c>
      <c r="K130">
        <v>6.6369477911646546E-2</v>
      </c>
      <c r="L130">
        <v>1.1379277108433743E-3</v>
      </c>
      <c r="M130">
        <v>7.592195017754916E-4</v>
      </c>
      <c r="N130">
        <v>0.10000000000000034</v>
      </c>
      <c r="P130" s="1">
        <v>38012</v>
      </c>
      <c r="Q130" s="18">
        <v>2</v>
      </c>
      <c r="R130" t="s">
        <v>204</v>
      </c>
      <c r="S130">
        <v>0</v>
      </c>
      <c r="U130">
        <f>D130/(D129+D130)</f>
        <v>0.29979287791533493</v>
      </c>
      <c r="V130">
        <v>0.5</v>
      </c>
      <c r="W130">
        <f t="shared" si="53"/>
        <v>-0.20020712208466507</v>
      </c>
      <c r="X130">
        <f>X129</f>
        <v>223950965.89574784</v>
      </c>
      <c r="Y130">
        <f t="shared" ref="Y130:AA130" si="92">Y129</f>
        <v>6.8467405950331992</v>
      </c>
      <c r="Z130">
        <f t="shared" si="92"/>
        <v>1570.3341154081409</v>
      </c>
      <c r="AA130">
        <f t="shared" si="92"/>
        <v>11.500000000000002</v>
      </c>
      <c r="AB130">
        <f t="shared" si="55"/>
        <v>-1.499999999999968</v>
      </c>
      <c r="AC130">
        <f t="shared" si="56"/>
        <v>4.5325365134005446</v>
      </c>
      <c r="AD130" s="4">
        <f t="shared" si="57"/>
        <v>-2.7901380724005591</v>
      </c>
      <c r="AE130" s="4">
        <f t="shared" si="58"/>
        <v>-1.9808964857967561</v>
      </c>
      <c r="AF130" s="5">
        <f t="shared" si="59"/>
        <v>-0.13043478260869285</v>
      </c>
      <c r="AG130" s="5">
        <f t="shared" ref="AG130:AG138" si="93">AC130/Y130</f>
        <v>0.66199915864908954</v>
      </c>
      <c r="AH130" s="5">
        <f t="shared" si="91"/>
        <v>-2.7901380724005591</v>
      </c>
      <c r="AI130" s="5">
        <f t="shared" si="91"/>
        <v>-1.9808964857967561</v>
      </c>
      <c r="AJ130" s="5">
        <f t="shared" si="60"/>
        <v>-0.40041424416933014</v>
      </c>
      <c r="AK130">
        <f t="shared" ref="AK130:AL138" si="94">LN(1+AF130)</f>
        <v>-0.13976194237515555</v>
      </c>
      <c r="AL130">
        <f t="shared" si="94"/>
        <v>0.5080211902051438</v>
      </c>
      <c r="AM130">
        <f t="shared" ref="AM130:AM138" si="95">LN(9+AH130)</f>
        <v>1.8261386618172837</v>
      </c>
      <c r="AN130">
        <f t="shared" ref="AN130:AN138" si="96">LN(4+AI130)</f>
        <v>0.70265360805271437</v>
      </c>
      <c r="AO130">
        <f t="shared" si="61"/>
        <v>-0.51151626915550552</v>
      </c>
    </row>
    <row r="131" spans="1:41" x14ac:dyDescent="0.2">
      <c r="A131" t="s">
        <v>206</v>
      </c>
      <c r="B131">
        <v>0</v>
      </c>
      <c r="C131">
        <v>249</v>
      </c>
      <c r="D131">
        <v>9342646403.9381828</v>
      </c>
      <c r="E131">
        <v>63517233.975409575</v>
      </c>
      <c r="F131">
        <v>15.981767068273093</v>
      </c>
      <c r="G131">
        <v>169.44982837983679</v>
      </c>
      <c r="H131">
        <v>7.0000000000000204</v>
      </c>
      <c r="I131">
        <v>3233.0160642570281</v>
      </c>
      <c r="J131">
        <v>8.9662904748212438E-2</v>
      </c>
      <c r="K131">
        <v>6.6202811244979898E-2</v>
      </c>
      <c r="L131">
        <v>1.5981767068273093E-3</v>
      </c>
      <c r="M131">
        <v>7.0729371810726528E-4</v>
      </c>
      <c r="N131">
        <v>7.0000000000000201E-2</v>
      </c>
      <c r="P131" s="1">
        <v>37252</v>
      </c>
      <c r="Q131" s="18">
        <v>1</v>
      </c>
      <c r="R131" t="s">
        <v>207</v>
      </c>
      <c r="S131">
        <v>0</v>
      </c>
      <c r="U131">
        <f>D131/(D131+D132)</f>
        <v>0.99093964380354727</v>
      </c>
      <c r="V131">
        <v>0.5</v>
      </c>
      <c r="W131">
        <f t="shared" ref="W131:W138" si="97">U131-V131</f>
        <v>0.49093964380354727</v>
      </c>
      <c r="X131">
        <f>AVERAGE(E131:E132)</f>
        <v>32298059.168371491</v>
      </c>
      <c r="Y131">
        <f>AVERAGE(F131:F132)</f>
        <v>36.349774663168795</v>
      </c>
      <c r="Z131">
        <f>AVERAGE(G131:G132)</f>
        <v>278.37852482911825</v>
      </c>
      <c r="AA131">
        <f>AVERAGE(H131:H132)</f>
        <v>10.999999999999975</v>
      </c>
      <c r="AB131">
        <f t="shared" ref="AB131:AB138" si="98">H131-AA131</f>
        <v>-3.9999999999999547</v>
      </c>
      <c r="AC131">
        <f t="shared" ref="AC131:AC138" si="99">F131-Y131</f>
        <v>-20.368007594895701</v>
      </c>
      <c r="AD131" s="4">
        <f t="shared" ref="AD131:AD138" si="100">LN(E131)-LN(X131)</f>
        <v>0.67630412950679997</v>
      </c>
      <c r="AE131" s="4">
        <f t="shared" ref="AE131:AE138" si="101">LN(G131)-LN(Z131)</f>
        <v>-0.49642490241309911</v>
      </c>
      <c r="AF131" s="5">
        <f t="shared" ref="AF131:AF138" si="102">AB131/AA131</f>
        <v>-0.36363636363636032</v>
      </c>
      <c r="AG131" s="5">
        <f t="shared" si="93"/>
        <v>-0.56033380629271057</v>
      </c>
      <c r="AH131" s="5">
        <f t="shared" si="91"/>
        <v>0.67630412950679997</v>
      </c>
      <c r="AI131" s="5">
        <f t="shared" si="91"/>
        <v>-0.49642490241309911</v>
      </c>
      <c r="AJ131" s="5">
        <f t="shared" ref="AJ131:AJ138" si="103">W131/V131</f>
        <v>0.98187928760709453</v>
      </c>
      <c r="AK131">
        <f t="shared" si="94"/>
        <v>-0.451985123743052</v>
      </c>
      <c r="AL131">
        <f t="shared" si="94"/>
        <v>-0.82173949065612761</v>
      </c>
      <c r="AM131">
        <f t="shared" si="95"/>
        <v>2.2696800235794576</v>
      </c>
      <c r="AN131">
        <f t="shared" si="96"/>
        <v>1.2537839036171068</v>
      </c>
      <c r="AO131">
        <f t="shared" ref="AO131:AO138" si="104">LN(1+AJ131)</f>
        <v>0.68404552971757993</v>
      </c>
    </row>
    <row r="132" spans="1:41" x14ac:dyDescent="0.2">
      <c r="A132" t="s">
        <v>208</v>
      </c>
      <c r="B132">
        <v>0</v>
      </c>
      <c r="C132">
        <v>249</v>
      </c>
      <c r="D132">
        <v>85421654.85708499</v>
      </c>
      <c r="E132">
        <v>1078884.3613334105</v>
      </c>
      <c r="F132">
        <v>56.717782258064496</v>
      </c>
      <c r="G132">
        <v>387.30722127839971</v>
      </c>
      <c r="H132">
        <v>14.999999999999931</v>
      </c>
      <c r="I132">
        <v>505.0883534136546</v>
      </c>
      <c r="J132">
        <v>7.3619137432868825E-2</v>
      </c>
      <c r="K132">
        <v>5.770401606425702E-2</v>
      </c>
      <c r="L132">
        <v>5.6717782258064496E-3</v>
      </c>
      <c r="M132">
        <v>2.5061439426325325E-3</v>
      </c>
      <c r="N132">
        <v>0.1499999999999993</v>
      </c>
      <c r="P132" s="1">
        <v>42922</v>
      </c>
      <c r="Q132" s="18">
        <v>2</v>
      </c>
      <c r="R132" t="s">
        <v>207</v>
      </c>
      <c r="S132">
        <v>0</v>
      </c>
      <c r="U132">
        <f>D132/(D131+D132)</f>
        <v>9.0603561964528612E-3</v>
      </c>
      <c r="V132">
        <v>0.5</v>
      </c>
      <c r="W132">
        <f t="shared" si="97"/>
        <v>-0.49093964380354715</v>
      </c>
      <c r="X132">
        <f>X131</f>
        <v>32298059.168371491</v>
      </c>
      <c r="Y132">
        <f t="shared" ref="Y132:AA132" si="105">Y131</f>
        <v>36.349774663168795</v>
      </c>
      <c r="Z132">
        <f t="shared" si="105"/>
        <v>278.37852482911825</v>
      </c>
      <c r="AA132">
        <f t="shared" si="105"/>
        <v>10.999999999999975</v>
      </c>
      <c r="AB132">
        <f t="shared" si="98"/>
        <v>3.9999999999999556</v>
      </c>
      <c r="AC132">
        <f t="shared" si="99"/>
        <v>20.368007594895701</v>
      </c>
      <c r="AD132" s="4">
        <f t="shared" si="100"/>
        <v>-3.3990796322969334</v>
      </c>
      <c r="AE132" s="4">
        <f t="shared" si="101"/>
        <v>0.33023644386882101</v>
      </c>
      <c r="AF132" s="5">
        <f t="shared" si="102"/>
        <v>0.36363636363636043</v>
      </c>
      <c r="AG132" s="5">
        <f t="shared" si="93"/>
        <v>0.56033380629271057</v>
      </c>
      <c r="AH132" s="5">
        <f t="shared" si="91"/>
        <v>-3.3990796322969334</v>
      </c>
      <c r="AI132" s="5">
        <f t="shared" si="91"/>
        <v>0.33023644386882101</v>
      </c>
      <c r="AJ132" s="5">
        <f t="shared" si="103"/>
        <v>-0.98187928760709431</v>
      </c>
      <c r="AK132">
        <f t="shared" si="94"/>
        <v>0.31015492830383717</v>
      </c>
      <c r="AL132">
        <f t="shared" si="94"/>
        <v>0.44489977676409787</v>
      </c>
      <c r="AM132">
        <f t="shared" si="95"/>
        <v>1.7229309356124434</v>
      </c>
      <c r="AN132">
        <f t="shared" si="96"/>
        <v>1.46562214649787</v>
      </c>
      <c r="AO132">
        <f t="shared" si="104"/>
        <v>-4.0106996638583583</v>
      </c>
    </row>
    <row r="133" spans="1:41" x14ac:dyDescent="0.2">
      <c r="A133" t="s">
        <v>209</v>
      </c>
      <c r="B133">
        <v>0</v>
      </c>
      <c r="C133">
        <v>249</v>
      </c>
      <c r="D133">
        <v>31155156714.882233</v>
      </c>
      <c r="E133">
        <v>1302342894.4800265</v>
      </c>
      <c r="F133">
        <v>1.2657429718875501</v>
      </c>
      <c r="G133">
        <v>1129.9178608867956</v>
      </c>
      <c r="H133">
        <v>12.99999999999997</v>
      </c>
      <c r="I133">
        <v>72.518218623481786</v>
      </c>
      <c r="J133">
        <v>4.5028867152313787E-2</v>
      </c>
      <c r="K133">
        <v>3.3943036144578304E-2</v>
      </c>
      <c r="L133">
        <v>1.2657429718875501E-4</v>
      </c>
      <c r="M133">
        <v>1.9667277020600285E-4</v>
      </c>
      <c r="N133">
        <v>0.1299999999999997</v>
      </c>
      <c r="P133" s="1">
        <v>36145</v>
      </c>
      <c r="Q133" s="18">
        <v>1</v>
      </c>
      <c r="R133" t="s">
        <v>210</v>
      </c>
      <c r="S133">
        <v>0</v>
      </c>
      <c r="U133">
        <f>D133/(D133+D134)</f>
        <v>0.49296002169354408</v>
      </c>
      <c r="V133">
        <v>0.5</v>
      </c>
      <c r="W133">
        <f t="shared" si="97"/>
        <v>-7.0399783064559185E-3</v>
      </c>
      <c r="X133">
        <f>AVERAGE(E133:E134)</f>
        <v>771385569.91581964</v>
      </c>
      <c r="Y133">
        <f>AVERAGE(F133:F134)</f>
        <v>3.9236546184738983</v>
      </c>
      <c r="Z133">
        <f>AVERAGE(G133:G134)</f>
        <v>666.50455396572215</v>
      </c>
      <c r="AA133">
        <f>AVERAGE(H133:H134)</f>
        <v>11.500000000000002</v>
      </c>
      <c r="AB133">
        <f t="shared" si="98"/>
        <v>1.499999999999968</v>
      </c>
      <c r="AC133">
        <f t="shared" si="99"/>
        <v>-2.6579116465863484</v>
      </c>
      <c r="AD133" s="4">
        <f t="shared" si="100"/>
        <v>0.52373180866943869</v>
      </c>
      <c r="AE133" s="4">
        <f t="shared" si="101"/>
        <v>0.52785324733149785</v>
      </c>
      <c r="AF133" s="5">
        <f t="shared" si="102"/>
        <v>0.13043478260869285</v>
      </c>
      <c r="AG133" s="5">
        <f t="shared" si="93"/>
        <v>-0.6774071382511595</v>
      </c>
      <c r="AH133" s="5">
        <f t="shared" si="91"/>
        <v>0.52373180866943869</v>
      </c>
      <c r="AI133" s="5">
        <f t="shared" si="91"/>
        <v>0.52785324733149785</v>
      </c>
      <c r="AJ133" s="5">
        <f t="shared" si="103"/>
        <v>-1.4079956612911837E-2</v>
      </c>
      <c r="AK133">
        <f t="shared" si="94"/>
        <v>0.12260232209232992</v>
      </c>
      <c r="AL133">
        <f t="shared" si="94"/>
        <v>-1.1313642407867992</v>
      </c>
      <c r="AM133">
        <f t="shared" si="95"/>
        <v>2.2537867687016111</v>
      </c>
      <c r="AN133">
        <f t="shared" si="96"/>
        <v>1.5102479303340348</v>
      </c>
      <c r="AO133">
        <f t="shared" si="104"/>
        <v>-1.4180019567132385E-2</v>
      </c>
    </row>
    <row r="134" spans="1:41" x14ac:dyDescent="0.2">
      <c r="A134" t="s">
        <v>211</v>
      </c>
      <c r="B134">
        <v>0</v>
      </c>
      <c r="C134">
        <v>249</v>
      </c>
      <c r="D134">
        <v>32045012353.290802</v>
      </c>
      <c r="E134">
        <v>240428245.35161275</v>
      </c>
      <c r="F134">
        <v>6.5815662650602462</v>
      </c>
      <c r="G134">
        <v>203.09124704464867</v>
      </c>
      <c r="H134">
        <v>10.000000000000034</v>
      </c>
      <c r="I134">
        <v>330.95582329317267</v>
      </c>
      <c r="J134">
        <v>0.1573181773953084</v>
      </c>
      <c r="K134">
        <v>0.11297188755020078</v>
      </c>
      <c r="L134">
        <v>6.581566265060246E-4</v>
      </c>
      <c r="M134">
        <v>4.5187348810492815E-4</v>
      </c>
      <c r="N134">
        <v>0.10000000000000034</v>
      </c>
      <c r="P134" s="1">
        <v>38012</v>
      </c>
      <c r="Q134" s="18">
        <v>2</v>
      </c>
      <c r="R134" t="s">
        <v>210</v>
      </c>
      <c r="S134">
        <v>0</v>
      </c>
      <c r="U134">
        <f>D134/(D133+D134)</f>
        <v>0.50703997830645597</v>
      </c>
      <c r="V134">
        <v>0.5</v>
      </c>
      <c r="W134">
        <f t="shared" si="97"/>
        <v>7.039978306455974E-3</v>
      </c>
      <c r="X134">
        <f>X133</f>
        <v>771385569.91581964</v>
      </c>
      <c r="Y134">
        <f t="shared" ref="Y134:AA134" si="106">Y133</f>
        <v>3.9236546184738983</v>
      </c>
      <c r="Z134">
        <f t="shared" si="106"/>
        <v>666.50455396572215</v>
      </c>
      <c r="AA134">
        <f t="shared" si="106"/>
        <v>11.500000000000002</v>
      </c>
      <c r="AB134">
        <f t="shared" si="98"/>
        <v>-1.499999999999968</v>
      </c>
      <c r="AC134">
        <f t="shared" si="99"/>
        <v>2.6579116465863479</v>
      </c>
      <c r="AD134" s="4">
        <f t="shared" si="100"/>
        <v>-1.1657666503392328</v>
      </c>
      <c r="AE134" s="4">
        <f t="shared" si="101"/>
        <v>-1.1883916013712401</v>
      </c>
      <c r="AF134" s="5">
        <f t="shared" si="102"/>
        <v>-0.13043478260869285</v>
      </c>
      <c r="AG134" s="5">
        <f t="shared" si="93"/>
        <v>0.67740713825115939</v>
      </c>
      <c r="AH134" s="5">
        <f t="shared" si="91"/>
        <v>-1.1657666503392328</v>
      </c>
      <c r="AI134" s="5">
        <f t="shared" si="91"/>
        <v>-1.1883916013712401</v>
      </c>
      <c r="AJ134" s="5">
        <f t="shared" si="103"/>
        <v>1.4079956612911948E-2</v>
      </c>
      <c r="AK134">
        <f t="shared" si="94"/>
        <v>-0.13976194237515555</v>
      </c>
      <c r="AL134">
        <f t="shared" si="94"/>
        <v>0.51724923110410526</v>
      </c>
      <c r="AM134">
        <f t="shared" si="95"/>
        <v>2.0585030215833724</v>
      </c>
      <c r="AN134">
        <f t="shared" si="96"/>
        <v>1.0337567034501496</v>
      </c>
      <c r="AO134">
        <f t="shared" si="104"/>
        <v>1.3981754735738197E-2</v>
      </c>
    </row>
    <row r="135" spans="1:41" x14ac:dyDescent="0.2">
      <c r="A135" t="s">
        <v>212</v>
      </c>
      <c r="B135">
        <v>0</v>
      </c>
      <c r="C135">
        <v>249</v>
      </c>
      <c r="D135">
        <v>152483746142.40909</v>
      </c>
      <c r="E135">
        <v>735983427.93068385</v>
      </c>
      <c r="F135">
        <v>6.7043373493975871</v>
      </c>
      <c r="G135">
        <v>129.70890871924334</v>
      </c>
      <c r="H135">
        <v>3.0000000000000071</v>
      </c>
      <c r="I135">
        <v>3522.5662650602408</v>
      </c>
      <c r="J135">
        <v>9.4588022644115949E-2</v>
      </c>
      <c r="K135">
        <v>6.5060240963855334E-2</v>
      </c>
      <c r="L135">
        <v>6.7043373493975869E-4</v>
      </c>
      <c r="M135">
        <v>2.2674821350295162E-4</v>
      </c>
      <c r="N135">
        <v>3.0000000000000072E-2</v>
      </c>
      <c r="P135" s="1">
        <v>37035</v>
      </c>
      <c r="Q135" s="18">
        <v>1</v>
      </c>
      <c r="R135" t="s">
        <v>213</v>
      </c>
      <c r="S135">
        <v>0</v>
      </c>
      <c r="U135">
        <f>D135/(D135+D136)</f>
        <v>0.85377330515510574</v>
      </c>
      <c r="V135">
        <v>0.5</v>
      </c>
      <c r="W135">
        <f t="shared" si="97"/>
        <v>0.35377330515510574</v>
      </c>
      <c r="X135">
        <f>AVERAGE(E135:E136)</f>
        <v>447843631.94141942</v>
      </c>
      <c r="Y135">
        <f>AVERAGE(F135:F136)</f>
        <v>10.077449799196788</v>
      </c>
      <c r="Z135">
        <f>AVERAGE(G135:G136)</f>
        <v>147.16960494159053</v>
      </c>
      <c r="AA135">
        <f>AVERAGE(H135:H136)</f>
        <v>3.0000000000000071</v>
      </c>
      <c r="AB135">
        <f t="shared" si="98"/>
        <v>0</v>
      </c>
      <c r="AC135">
        <f t="shared" si="99"/>
        <v>-3.3731124497992013</v>
      </c>
      <c r="AD135" s="4">
        <f t="shared" si="100"/>
        <v>0.49676346643409985</v>
      </c>
      <c r="AE135" s="4">
        <f t="shared" si="101"/>
        <v>-0.12629292072277121</v>
      </c>
      <c r="AF135" s="5">
        <f t="shared" si="102"/>
        <v>0</v>
      </c>
      <c r="AG135" s="5">
        <f t="shared" si="93"/>
        <v>-0.33471885417559227</v>
      </c>
      <c r="AH135" s="5">
        <f t="shared" si="91"/>
        <v>0.49676346643409985</v>
      </c>
      <c r="AI135" s="5">
        <f t="shared" si="91"/>
        <v>-0.12629292072277121</v>
      </c>
      <c r="AJ135" s="5">
        <f t="shared" si="103"/>
        <v>0.70754661031021149</v>
      </c>
      <c r="AK135">
        <f t="shared" si="94"/>
        <v>0</v>
      </c>
      <c r="AL135">
        <f t="shared" si="94"/>
        <v>-0.40754555199493703</v>
      </c>
      <c r="AM135">
        <f t="shared" si="95"/>
        <v>2.2509510528154624</v>
      </c>
      <c r="AN135">
        <f t="shared" si="96"/>
        <v>1.3542119501687266</v>
      </c>
      <c r="AO135">
        <f t="shared" si="104"/>
        <v>0.53505760949007186</v>
      </c>
    </row>
    <row r="136" spans="1:41" x14ac:dyDescent="0.2">
      <c r="A136" t="s">
        <v>214</v>
      </c>
      <c r="B136">
        <v>0</v>
      </c>
      <c r="C136">
        <v>249</v>
      </c>
      <c r="D136">
        <v>26116059241.184193</v>
      </c>
      <c r="E136">
        <v>159703835.95215502</v>
      </c>
      <c r="F136">
        <v>13.450562248995992</v>
      </c>
      <c r="G136">
        <v>164.6303011639377</v>
      </c>
      <c r="H136">
        <v>3.0000000000000071</v>
      </c>
      <c r="I136">
        <v>3610.397590361446</v>
      </c>
      <c r="J136">
        <v>6.4648553702727068E-2</v>
      </c>
      <c r="K136">
        <v>4.3865060240963857E-2</v>
      </c>
      <c r="L136">
        <v>1.3450562248995992E-3</v>
      </c>
      <c r="M136">
        <v>6.3172325071461925E-4</v>
      </c>
      <c r="N136">
        <v>3.0000000000000072E-2</v>
      </c>
      <c r="P136" s="1">
        <v>38006</v>
      </c>
      <c r="Q136" s="18">
        <v>2</v>
      </c>
      <c r="R136" t="s">
        <v>213</v>
      </c>
      <c r="S136">
        <v>0</v>
      </c>
      <c r="U136">
        <f>D136/(D135+D136)</f>
        <v>0.14622669484489423</v>
      </c>
      <c r="V136">
        <v>0.5</v>
      </c>
      <c r="W136">
        <f t="shared" si="97"/>
        <v>-0.35377330515510574</v>
      </c>
      <c r="X136">
        <f>X135</f>
        <v>447843631.94141942</v>
      </c>
      <c r="Y136">
        <f t="shared" ref="Y136:AA136" si="107">Y135</f>
        <v>10.077449799196788</v>
      </c>
      <c r="Z136">
        <f t="shared" si="107"/>
        <v>147.16960494159053</v>
      </c>
      <c r="AA136">
        <f t="shared" si="107"/>
        <v>3.0000000000000071</v>
      </c>
      <c r="AB136">
        <f t="shared" si="98"/>
        <v>0</v>
      </c>
      <c r="AC136">
        <f t="shared" si="99"/>
        <v>3.3731124497992031</v>
      </c>
      <c r="AD136" s="4">
        <f t="shared" si="100"/>
        <v>-1.031123060972277</v>
      </c>
      <c r="AE136" s="4">
        <f t="shared" si="101"/>
        <v>0.11211666419177924</v>
      </c>
      <c r="AF136" s="5">
        <f t="shared" si="102"/>
        <v>0</v>
      </c>
      <c r="AG136" s="5">
        <f t="shared" si="93"/>
        <v>0.33471885417559244</v>
      </c>
      <c r="AH136" s="5">
        <f t="shared" si="91"/>
        <v>-1.031123060972277</v>
      </c>
      <c r="AI136" s="5">
        <f t="shared" si="91"/>
        <v>0.11211666419177924</v>
      </c>
      <c r="AJ136" s="5">
        <f t="shared" si="103"/>
        <v>-0.70754661031021149</v>
      </c>
      <c r="AK136">
        <f t="shared" si="94"/>
        <v>0</v>
      </c>
      <c r="AL136">
        <f t="shared" si="94"/>
        <v>0.28872067355058378</v>
      </c>
      <c r="AM136">
        <f t="shared" si="95"/>
        <v>2.0755435718353037</v>
      </c>
      <c r="AN136">
        <f t="shared" si="96"/>
        <v>1.4139378993923661</v>
      </c>
      <c r="AO136">
        <f t="shared" si="104"/>
        <v>-1.2294499764959257</v>
      </c>
    </row>
    <row r="137" spans="1:41" x14ac:dyDescent="0.2">
      <c r="A137" t="s">
        <v>215</v>
      </c>
      <c r="B137">
        <v>0</v>
      </c>
      <c r="C137">
        <v>248</v>
      </c>
      <c r="D137">
        <v>11619936100.775202</v>
      </c>
      <c r="E137">
        <v>1019009382.3039498</v>
      </c>
      <c r="F137">
        <v>1.9903629032258061</v>
      </c>
      <c r="G137">
        <v>2206.8454338823663</v>
      </c>
      <c r="H137">
        <v>12.99999999999997</v>
      </c>
      <c r="I137">
        <v>29.077235772357724</v>
      </c>
      <c r="J137">
        <v>2.6074944596609851E-2</v>
      </c>
      <c r="K137">
        <v>1.932399193548387E-2</v>
      </c>
      <c r="L137">
        <v>1.990362903225806E-4</v>
      </c>
      <c r="M137">
        <v>2.3556602505546084E-4</v>
      </c>
      <c r="N137">
        <v>0.1299999999999997</v>
      </c>
      <c r="P137" s="1">
        <v>36145</v>
      </c>
      <c r="Q137" s="18">
        <v>1</v>
      </c>
      <c r="R137" t="s">
        <v>216</v>
      </c>
      <c r="S137">
        <v>0</v>
      </c>
      <c r="U137">
        <f>D137/(D137+D138)</f>
        <v>0.73627860814103108</v>
      </c>
      <c r="V137">
        <v>0.5</v>
      </c>
      <c r="W137">
        <f t="shared" si="97"/>
        <v>0.23627860814103108</v>
      </c>
      <c r="X137">
        <f>AVERAGE(E137:E138)</f>
        <v>526142950.64487535</v>
      </c>
      <c r="Y137">
        <f>AVERAGE(F137:F138)</f>
        <v>4.525382254825753</v>
      </c>
      <c r="Z137">
        <f>AVERAGE(G137:G138)</f>
        <v>1206.6601240891873</v>
      </c>
      <c r="AA137">
        <f>AVERAGE(H137:H138)</f>
        <v>11.500000000000002</v>
      </c>
      <c r="AB137">
        <f t="shared" si="98"/>
        <v>1.499999999999968</v>
      </c>
      <c r="AC137">
        <f t="shared" si="99"/>
        <v>-2.5350193515999466</v>
      </c>
      <c r="AD137" s="4">
        <f t="shared" si="100"/>
        <v>0.66101329544240883</v>
      </c>
      <c r="AE137" s="4">
        <f t="shared" si="101"/>
        <v>0.60370777520354846</v>
      </c>
      <c r="AF137" s="5">
        <f t="shared" si="102"/>
        <v>0.13043478260869285</v>
      </c>
      <c r="AG137" s="5">
        <f t="shared" si="93"/>
        <v>-0.56017794936475618</v>
      </c>
      <c r="AH137" s="5">
        <f t="shared" si="91"/>
        <v>0.66101329544240883</v>
      </c>
      <c r="AI137" s="5">
        <f t="shared" si="91"/>
        <v>0.60370777520354846</v>
      </c>
      <c r="AJ137" s="5">
        <f t="shared" si="103"/>
        <v>0.47255721628206215</v>
      </c>
      <c r="AK137">
        <f t="shared" si="94"/>
        <v>0.12260232209232992</v>
      </c>
      <c r="AL137">
        <f t="shared" si="94"/>
        <v>-0.82138506424829671</v>
      </c>
      <c r="AM137">
        <f t="shared" si="95"/>
        <v>2.2680985387317558</v>
      </c>
      <c r="AN137">
        <f t="shared" si="96"/>
        <v>1.5268620169085327</v>
      </c>
      <c r="AO137">
        <f t="shared" si="104"/>
        <v>0.38700049234698469</v>
      </c>
    </row>
    <row r="138" spans="1:41" x14ac:dyDescent="0.2">
      <c r="A138" t="s">
        <v>217</v>
      </c>
      <c r="B138">
        <v>0</v>
      </c>
      <c r="C138">
        <v>249</v>
      </c>
      <c r="D138">
        <v>4162046388.317368</v>
      </c>
      <c r="E138">
        <v>33276518.985800806</v>
      </c>
      <c r="F138">
        <v>7.0604016064256996</v>
      </c>
      <c r="G138">
        <v>206.47481429600853</v>
      </c>
      <c r="H138">
        <v>10.000000000000034</v>
      </c>
      <c r="I138">
        <v>68.397590361445779</v>
      </c>
      <c r="J138">
        <v>8.3981566725577425E-2</v>
      </c>
      <c r="K138">
        <v>6.3795180722891531E-2</v>
      </c>
      <c r="L138">
        <v>7.0604016064257E-4</v>
      </c>
      <c r="M138">
        <v>6.0342675339736642E-4</v>
      </c>
      <c r="N138">
        <v>0.10000000000000034</v>
      </c>
      <c r="P138" s="1">
        <v>38012</v>
      </c>
      <c r="Q138" s="18">
        <v>2</v>
      </c>
      <c r="R138" t="s">
        <v>216</v>
      </c>
      <c r="S138">
        <v>0</v>
      </c>
      <c r="U138">
        <f>D138/(D137+D138)</f>
        <v>0.26372139185896898</v>
      </c>
      <c r="V138">
        <v>0.5</v>
      </c>
      <c r="W138">
        <f t="shared" si="97"/>
        <v>-0.23627860814103102</v>
      </c>
      <c r="X138">
        <f>X137</f>
        <v>526142950.64487535</v>
      </c>
      <c r="Y138">
        <f t="shared" ref="Y138:AA138" si="108">Y137</f>
        <v>4.525382254825753</v>
      </c>
      <c r="Z138">
        <f t="shared" si="108"/>
        <v>1206.6601240891873</v>
      </c>
      <c r="AA138">
        <f t="shared" si="108"/>
        <v>11.500000000000002</v>
      </c>
      <c r="AB138">
        <f t="shared" si="98"/>
        <v>-1.499999999999968</v>
      </c>
      <c r="AC138">
        <f t="shared" si="99"/>
        <v>2.5350193515999466</v>
      </c>
      <c r="AD138" s="4">
        <f t="shared" si="100"/>
        <v>-2.760720932402112</v>
      </c>
      <c r="AE138" s="4">
        <f t="shared" si="101"/>
        <v>-1.7654331538169199</v>
      </c>
      <c r="AF138" s="5">
        <f t="shared" si="102"/>
        <v>-0.13043478260869285</v>
      </c>
      <c r="AG138" s="5">
        <f t="shared" si="93"/>
        <v>0.56017794936475618</v>
      </c>
      <c r="AH138" s="5">
        <f t="shared" si="91"/>
        <v>-2.760720932402112</v>
      </c>
      <c r="AI138" s="5">
        <f t="shared" si="91"/>
        <v>-1.7654331538169199</v>
      </c>
      <c r="AJ138" s="5">
        <f t="shared" si="103"/>
        <v>-0.47255721628206204</v>
      </c>
      <c r="AK138">
        <f t="shared" si="94"/>
        <v>-0.13976194237515555</v>
      </c>
      <c r="AL138">
        <f t="shared" si="94"/>
        <v>0.44479988486155875</v>
      </c>
      <c r="AM138">
        <f t="shared" si="95"/>
        <v>1.830864641667965</v>
      </c>
      <c r="AN138">
        <f t="shared" si="96"/>
        <v>0.80404740444316214</v>
      </c>
      <c r="AO138">
        <f t="shared" si="104"/>
        <v>-0.63971488640029917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8"/>
  <sheetViews>
    <sheetView topLeftCell="Q1" workbookViewId="0">
      <selection activeCell="F1" sqref="F1"/>
    </sheetView>
  </sheetViews>
  <sheetFormatPr baseColWidth="10" defaultColWidth="8.83203125" defaultRowHeight="15" x14ac:dyDescent="0.2"/>
  <cols>
    <col min="1" max="5" width="13" customWidth="1"/>
    <col min="6" max="6" width="18.83203125" customWidth="1"/>
    <col min="7" max="10" width="13" customWidth="1"/>
    <col min="11" max="11" width="14" customWidth="1"/>
    <col min="12" max="12" width="15" customWidth="1"/>
    <col min="13" max="13" width="20" customWidth="1"/>
    <col min="14" max="14" width="19" customWidth="1"/>
    <col min="15" max="15" width="13" customWidth="1"/>
    <col min="16" max="16" width="15" customWidth="1"/>
    <col min="17" max="17" width="41" customWidth="1"/>
    <col min="18" max="19" width="13" customWidth="1"/>
    <col min="20" max="20" width="16" customWidth="1"/>
    <col min="21" max="23" width="13" customWidth="1"/>
    <col min="24" max="24" width="18" customWidth="1"/>
  </cols>
  <sheetData>
    <row r="1" spans="1:36" ht="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11</v>
      </c>
      <c r="H1" t="s">
        <v>15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P1" t="s">
        <v>12</v>
      </c>
      <c r="Q1" t="s">
        <v>13</v>
      </c>
      <c r="R1" t="s">
        <v>14</v>
      </c>
      <c r="S1" t="s">
        <v>230</v>
      </c>
      <c r="T1" t="s">
        <v>231</v>
      </c>
      <c r="U1" s="2" t="s">
        <v>218</v>
      </c>
      <c r="V1" s="2" t="s">
        <v>219</v>
      </c>
      <c r="W1" s="2" t="s">
        <v>220</v>
      </c>
      <c r="X1" s="2" t="s">
        <v>221</v>
      </c>
      <c r="Y1" s="2" t="s">
        <v>222</v>
      </c>
      <c r="Z1" s="2" t="s">
        <v>223</v>
      </c>
      <c r="AA1" s="2" t="s">
        <v>224</v>
      </c>
      <c r="AB1" s="2" t="s">
        <v>225</v>
      </c>
      <c r="AC1" s="3" t="str">
        <f>"%"&amp;Y1</f>
        <v>%ExcessMER</v>
      </c>
      <c r="AD1" s="3" t="str">
        <f>"%"&amp;Z1</f>
        <v>%ExcessSpread</v>
      </c>
      <c r="AE1" s="3" t="str">
        <f t="shared" ref="AE1:AF32" si="0">AA1</f>
        <v>ExcessDvol (logs)</v>
      </c>
      <c r="AF1" s="3" t="str">
        <f t="shared" si="0"/>
        <v>ExcessTurnover(logs)</v>
      </c>
      <c r="AG1" s="12" t="s">
        <v>226</v>
      </c>
      <c r="AH1" s="12" t="s">
        <v>227</v>
      </c>
      <c r="AI1" s="12" t="s">
        <v>228</v>
      </c>
      <c r="AJ1" s="12" t="s">
        <v>229</v>
      </c>
    </row>
    <row r="2" spans="1:36" x14ac:dyDescent="0.2">
      <c r="A2" t="s">
        <v>17</v>
      </c>
      <c r="B2">
        <v>0</v>
      </c>
      <c r="C2">
        <v>249</v>
      </c>
      <c r="D2">
        <v>11781549289.685827</v>
      </c>
      <c r="E2">
        <v>308992592.662682</v>
      </c>
      <c r="F2">
        <v>5.9639759036144611</v>
      </c>
      <c r="G2">
        <v>686.60639566691759</v>
      </c>
      <c r="H2">
        <v>31.999999999999883</v>
      </c>
      <c r="I2">
        <v>2330.4618473895584</v>
      </c>
      <c r="J2">
        <v>0.21615614952571227</v>
      </c>
      <c r="K2">
        <v>0.16040682730923705</v>
      </c>
      <c r="L2">
        <v>5.9639759036144606E-4</v>
      </c>
      <c r="M2">
        <v>5.2314105229091495E-4</v>
      </c>
      <c r="N2">
        <v>0.31999999999999884</v>
      </c>
      <c r="P2" s="1">
        <v>39533</v>
      </c>
      <c r="Q2" t="s">
        <v>18</v>
      </c>
      <c r="R2">
        <v>0</v>
      </c>
      <c r="S2">
        <f>E2/1000000</f>
        <v>308.992592662682</v>
      </c>
      <c r="T2">
        <f t="shared" ref="T2:T66" si="1">D2/1000000</f>
        <v>11781.549289685827</v>
      </c>
      <c r="U2">
        <f>AVERAGE(E2:E3)</f>
        <v>233350578.36473167</v>
      </c>
      <c r="V2">
        <f>AVERAGE(F2:F3)</f>
        <v>4.799396858689823</v>
      </c>
      <c r="W2">
        <f t="shared" ref="W2:X2" si="2">AVERAGE(G2:G3)</f>
        <v>495.01535926279837</v>
      </c>
      <c r="X2">
        <f t="shared" si="2"/>
        <v>20.499999999999936</v>
      </c>
      <c r="Y2">
        <f>H2-X2</f>
        <v>11.499999999999947</v>
      </c>
      <c r="Z2">
        <f>F2-V2</f>
        <v>1.164579044924638</v>
      </c>
      <c r="AA2" s="4">
        <f>LN(E2)-LN(U2)</f>
        <v>0.28077535372327489</v>
      </c>
      <c r="AB2" s="4">
        <f>LN(G2)-LN(W2)</f>
        <v>0.32717240506156919</v>
      </c>
      <c r="AC2" s="5">
        <f>Y2/X2</f>
        <v>0.56097560975609673</v>
      </c>
      <c r="AD2" s="5">
        <f t="shared" ref="AD2:AD65" si="3">Z2/V2</f>
        <v>0.24265112455037818</v>
      </c>
      <c r="AE2" s="5">
        <f t="shared" si="0"/>
        <v>0.28077535372327489</v>
      </c>
      <c r="AF2" s="5">
        <f t="shared" si="0"/>
        <v>0.32717240506156919</v>
      </c>
      <c r="AG2">
        <f t="shared" ref="AG2:AH33" si="4">LN(1+AC2)</f>
        <v>0.44531101665536355</v>
      </c>
      <c r="AH2">
        <f t="shared" si="4"/>
        <v>0.21724710100919231</v>
      </c>
      <c r="AI2">
        <f t="shared" ref="AI2:AI65" si="5">LN(9+AE2)</f>
        <v>2.2279450943556816</v>
      </c>
      <c r="AJ2">
        <f t="shared" ref="AJ2:AJ65" si="6">LN(4+AF2)</f>
        <v>1.4649143044659982</v>
      </c>
    </row>
    <row r="3" spans="1:36" x14ac:dyDescent="0.2">
      <c r="A3" t="s">
        <v>19</v>
      </c>
      <c r="B3">
        <v>0</v>
      </c>
      <c r="C3">
        <v>247</v>
      </c>
      <c r="D3">
        <v>13789574545.066328</v>
      </c>
      <c r="E3">
        <v>157708564.06678134</v>
      </c>
      <c r="F3">
        <v>3.6348178137651845</v>
      </c>
      <c r="G3">
        <v>303.42432285867915</v>
      </c>
      <c r="H3">
        <v>8.9999999999999893</v>
      </c>
      <c r="I3">
        <v>8561.6396761133601</v>
      </c>
      <c r="J3">
        <v>9.0424902797750686E-2</v>
      </c>
      <c r="K3">
        <v>7.5708502024291496E-2</v>
      </c>
      <c r="L3">
        <v>3.6348178137651847E-4</v>
      </c>
      <c r="M3">
        <v>3.1399317103580535E-4</v>
      </c>
      <c r="N3">
        <v>8.9999999999999886E-2</v>
      </c>
      <c r="P3" s="1">
        <v>39623</v>
      </c>
      <c r="Q3" t="s">
        <v>18</v>
      </c>
      <c r="R3">
        <v>0</v>
      </c>
      <c r="S3">
        <f t="shared" ref="S3:S66" si="7">E3/1000000</f>
        <v>157.70856406678135</v>
      </c>
      <c r="T3">
        <f t="shared" si="1"/>
        <v>13789.574545066329</v>
      </c>
      <c r="U3">
        <f>U2</f>
        <v>233350578.36473167</v>
      </c>
      <c r="V3">
        <f t="shared" ref="V3:X3" si="8">V2</f>
        <v>4.799396858689823</v>
      </c>
      <c r="W3">
        <f t="shared" si="8"/>
        <v>495.01535926279837</v>
      </c>
      <c r="X3">
        <f t="shared" si="8"/>
        <v>20.499999999999936</v>
      </c>
      <c r="Y3">
        <f t="shared" ref="Y3:Y66" si="9">H3-X3</f>
        <v>-11.499999999999947</v>
      </c>
      <c r="Z3">
        <f t="shared" ref="Z3:Z66" si="10">F3-V3</f>
        <v>-1.1645790449246385</v>
      </c>
      <c r="AA3" s="4">
        <f t="shared" ref="AA3:AA66" si="11">LN(E3)-LN(U3)</f>
        <v>-0.39179315236014034</v>
      </c>
      <c r="AB3" s="4">
        <f t="shared" ref="AB3:AB66" si="12">LN(G3)-LN(W3)</f>
        <v>-0.48945655957072809</v>
      </c>
      <c r="AC3" s="5">
        <f t="shared" ref="AC3:AC66" si="13">Y3/X3</f>
        <v>-0.56097560975609673</v>
      </c>
      <c r="AD3" s="5">
        <f t="shared" si="3"/>
        <v>-0.24265112455037827</v>
      </c>
      <c r="AE3" s="5">
        <f t="shared" si="0"/>
        <v>-0.39179315236014034</v>
      </c>
      <c r="AF3" s="5">
        <f t="shared" si="0"/>
        <v>-0.48945655957072809</v>
      </c>
      <c r="AG3">
        <f t="shared" si="4"/>
        <v>-0.82320030880814121</v>
      </c>
      <c r="AH3">
        <f t="shared" si="4"/>
        <v>-0.27793126585918937</v>
      </c>
      <c r="AI3">
        <f t="shared" si="5"/>
        <v>2.1527160328286592</v>
      </c>
      <c r="AJ3">
        <f t="shared" si="6"/>
        <v>1.2557708518265407</v>
      </c>
    </row>
    <row r="4" spans="1:36" x14ac:dyDescent="0.2">
      <c r="A4" t="s">
        <v>20</v>
      </c>
      <c r="B4">
        <v>0</v>
      </c>
      <c r="C4">
        <v>249</v>
      </c>
      <c r="D4">
        <v>24616208014.979721</v>
      </c>
      <c r="E4">
        <v>209176455.39836168</v>
      </c>
      <c r="F4">
        <v>5.2268273092369482</v>
      </c>
      <c r="G4">
        <v>227.19284909723868</v>
      </c>
      <c r="H4">
        <v>8.9999999999999893</v>
      </c>
      <c r="I4">
        <v>3422.6666666666665</v>
      </c>
      <c r="J4">
        <v>0.10010125719454778</v>
      </c>
      <c r="K4">
        <v>7.514056224899586E-2</v>
      </c>
      <c r="L4">
        <v>5.2268273092369484E-4</v>
      </c>
      <c r="M4">
        <v>2.9431416208225154E-4</v>
      </c>
      <c r="N4">
        <v>8.9999999999999886E-2</v>
      </c>
      <c r="P4" s="1">
        <v>39143</v>
      </c>
      <c r="Q4" t="s">
        <v>21</v>
      </c>
      <c r="R4">
        <v>0</v>
      </c>
      <c r="S4">
        <f t="shared" si="7"/>
        <v>209.1764553983617</v>
      </c>
      <c r="T4">
        <f t="shared" si="1"/>
        <v>24616.208014979722</v>
      </c>
      <c r="U4">
        <f>AVERAGE(E4:E5)</f>
        <v>191056115.898229</v>
      </c>
      <c r="V4">
        <f t="shared" ref="V4:X4" si="14">AVERAGE(F4:F5)</f>
        <v>5.2909338159087955</v>
      </c>
      <c r="W4">
        <f t="shared" si="14"/>
        <v>215.69991886005786</v>
      </c>
      <c r="X4">
        <f t="shared" si="14"/>
        <v>8.9999999999999893</v>
      </c>
      <c r="Y4">
        <f>H4-X4</f>
        <v>0</v>
      </c>
      <c r="Z4">
        <f t="shared" si="10"/>
        <v>-6.4106506671847363E-2</v>
      </c>
      <c r="AA4" s="4">
        <f t="shared" si="11"/>
        <v>9.0610994550072377E-2</v>
      </c>
      <c r="AB4" s="4">
        <f t="shared" si="12"/>
        <v>5.1911035083133328E-2</v>
      </c>
      <c r="AC4" s="5">
        <f t="shared" si="13"/>
        <v>0</v>
      </c>
      <c r="AD4" s="5">
        <f t="shared" si="3"/>
        <v>-1.2116293437482006E-2</v>
      </c>
      <c r="AE4" s="5">
        <f t="shared" si="0"/>
        <v>9.0610994550072377E-2</v>
      </c>
      <c r="AF4" s="5">
        <f t="shared" si="0"/>
        <v>5.1911035083133328E-2</v>
      </c>
      <c r="AG4">
        <f t="shared" si="4"/>
        <v>0</v>
      </c>
      <c r="AH4">
        <f t="shared" si="4"/>
        <v>-1.2190294070535897E-2</v>
      </c>
      <c r="AI4">
        <f t="shared" si="5"/>
        <v>2.2072421220526053</v>
      </c>
      <c r="AJ4">
        <f t="shared" si="6"/>
        <v>1.399188630341637</v>
      </c>
    </row>
    <row r="5" spans="1:36" x14ac:dyDescent="0.2">
      <c r="A5" t="s">
        <v>22</v>
      </c>
      <c r="B5">
        <v>0</v>
      </c>
      <c r="C5">
        <v>248</v>
      </c>
      <c r="D5">
        <v>23448509130.459484</v>
      </c>
      <c r="E5">
        <v>172935776.39809629</v>
      </c>
      <c r="F5">
        <v>5.3550403225806438</v>
      </c>
      <c r="G5">
        <v>204.20698862287705</v>
      </c>
      <c r="H5">
        <v>8.9999999999999893</v>
      </c>
      <c r="I5">
        <v>7427.4314516129034</v>
      </c>
      <c r="J5">
        <v>9.9275741818803886E-2</v>
      </c>
      <c r="K5">
        <v>8.1895161290322538E-2</v>
      </c>
      <c r="L5">
        <v>5.355040322580644E-4</v>
      </c>
      <c r="M5">
        <v>4.4316529413810968E-4</v>
      </c>
      <c r="N5">
        <v>8.9999999999999886E-2</v>
      </c>
      <c r="P5" s="1">
        <v>40569</v>
      </c>
      <c r="Q5" t="s">
        <v>21</v>
      </c>
      <c r="R5">
        <v>0</v>
      </c>
      <c r="S5">
        <f t="shared" si="7"/>
        <v>172.93577639809629</v>
      </c>
      <c r="T5">
        <f t="shared" si="1"/>
        <v>23448.509130459483</v>
      </c>
      <c r="U5">
        <f>U4</f>
        <v>191056115.898229</v>
      </c>
      <c r="V5">
        <f t="shared" ref="V5:X5" si="15">V4</f>
        <v>5.2909338159087955</v>
      </c>
      <c r="W5">
        <f t="shared" si="15"/>
        <v>215.69991886005786</v>
      </c>
      <c r="X5">
        <f t="shared" si="15"/>
        <v>8.9999999999999893</v>
      </c>
      <c r="Y5">
        <f t="shared" si="9"/>
        <v>0</v>
      </c>
      <c r="Z5">
        <f t="shared" si="10"/>
        <v>6.4106506671848251E-2</v>
      </c>
      <c r="AA5" s="4">
        <f t="shared" si="11"/>
        <v>-9.9646894529961116E-2</v>
      </c>
      <c r="AB5" s="4">
        <f t="shared" si="12"/>
        <v>-5.4754047677832318E-2</v>
      </c>
      <c r="AC5" s="5">
        <f t="shared" si="13"/>
        <v>0</v>
      </c>
      <c r="AD5" s="5">
        <f t="shared" si="3"/>
        <v>1.2116293437482172E-2</v>
      </c>
      <c r="AE5" s="5">
        <f t="shared" si="0"/>
        <v>-9.9646894529961116E-2</v>
      </c>
      <c r="AF5" s="5">
        <f t="shared" si="0"/>
        <v>-5.4754047677832318E-2</v>
      </c>
      <c r="AG5">
        <f t="shared" si="4"/>
        <v>0</v>
      </c>
      <c r="AH5">
        <f t="shared" si="4"/>
        <v>1.2043478727027702E-2</v>
      </c>
      <c r="AI5">
        <f t="shared" si="5"/>
        <v>2.1860909507229858</v>
      </c>
      <c r="AJ5">
        <f t="shared" si="6"/>
        <v>1.3725112976832614</v>
      </c>
    </row>
    <row r="6" spans="1:36" x14ac:dyDescent="0.2">
      <c r="A6" t="s">
        <v>23</v>
      </c>
      <c r="B6">
        <v>0</v>
      </c>
      <c r="C6">
        <v>249</v>
      </c>
      <c r="D6">
        <v>4141495142.6607294</v>
      </c>
      <c r="E6">
        <v>101283613.64032361</v>
      </c>
      <c r="F6">
        <v>4.4730522088353393</v>
      </c>
      <c r="G6">
        <v>639.23077264967401</v>
      </c>
      <c r="H6">
        <v>68.000000000000398</v>
      </c>
      <c r="I6">
        <v>1129.7831325301204</v>
      </c>
      <c r="J6">
        <v>0.68558605431307507</v>
      </c>
      <c r="K6">
        <v>0.47374779116465854</v>
      </c>
      <c r="L6">
        <v>4.473052208835339E-4</v>
      </c>
      <c r="M6">
        <v>7.8494922313182601E-4</v>
      </c>
      <c r="N6">
        <v>0.68000000000000405</v>
      </c>
      <c r="P6" s="1">
        <v>39673</v>
      </c>
      <c r="Q6" t="s">
        <v>24</v>
      </c>
      <c r="R6">
        <v>0</v>
      </c>
      <c r="S6">
        <f t="shared" si="7"/>
        <v>101.28361364032361</v>
      </c>
      <c r="T6">
        <f t="shared" si="1"/>
        <v>4141.4951426607295</v>
      </c>
      <c r="U6">
        <f>AVERAGE(E6:E7)</f>
        <v>50683429.23929102</v>
      </c>
      <c r="V6">
        <f t="shared" ref="V6:X6" si="16">AVERAGE(F6:F7)</f>
        <v>17.907143125694272</v>
      </c>
      <c r="W6">
        <f t="shared" si="16"/>
        <v>384.54913374914554</v>
      </c>
      <c r="X6">
        <f t="shared" si="16"/>
        <v>43.500000000000185</v>
      </c>
      <c r="Y6">
        <f t="shared" si="9"/>
        <v>24.500000000000213</v>
      </c>
      <c r="Z6">
        <f t="shared" si="10"/>
        <v>-13.434090916858933</v>
      </c>
      <c r="AA6" s="4">
        <f t="shared" si="11"/>
        <v>0.69232561975063334</v>
      </c>
      <c r="AB6" s="4">
        <f t="shared" si="12"/>
        <v>0.50819396887106905</v>
      </c>
      <c r="AC6" s="5">
        <f t="shared" si="13"/>
        <v>0.56321839080460023</v>
      </c>
      <c r="AD6" s="5">
        <f t="shared" si="3"/>
        <v>-0.75020849627224295</v>
      </c>
      <c r="AE6" s="5">
        <f t="shared" si="0"/>
        <v>0.69232561975063334</v>
      </c>
      <c r="AF6" s="5">
        <f t="shared" si="0"/>
        <v>0.50819396887106905</v>
      </c>
      <c r="AG6">
        <f t="shared" si="4"/>
        <v>0.44674676708146993</v>
      </c>
      <c r="AH6">
        <f t="shared" si="4"/>
        <v>-1.387128694167902</v>
      </c>
      <c r="AI6">
        <f t="shared" si="5"/>
        <v>2.2713343991450419</v>
      </c>
      <c r="AJ6">
        <f t="shared" si="6"/>
        <v>1.5058966229517472</v>
      </c>
    </row>
    <row r="7" spans="1:36" x14ac:dyDescent="0.2">
      <c r="A7" t="s">
        <v>25</v>
      </c>
      <c r="B7">
        <v>0</v>
      </c>
      <c r="C7">
        <v>249</v>
      </c>
      <c r="D7">
        <v>18207258.43676113</v>
      </c>
      <c r="E7">
        <v>83244.838258429227</v>
      </c>
      <c r="F7">
        <v>31.341234042553207</v>
      </c>
      <c r="G7">
        <v>129.86749484861701</v>
      </c>
      <c r="H7">
        <v>18.999999999999964</v>
      </c>
      <c r="I7">
        <v>1518.6437246963562</v>
      </c>
      <c r="J7">
        <v>0.19801164614091571</v>
      </c>
      <c r="K7">
        <v>0.14443077911646585</v>
      </c>
      <c r="L7">
        <v>3.1341234042553206E-3</v>
      </c>
      <c r="M7">
        <v>3.6337933615336708E-3</v>
      </c>
      <c r="N7">
        <v>0.18999999999999964</v>
      </c>
      <c r="P7" s="1">
        <v>43137</v>
      </c>
      <c r="Q7" t="s">
        <v>24</v>
      </c>
      <c r="R7">
        <v>0</v>
      </c>
      <c r="S7">
        <f t="shared" si="7"/>
        <v>8.3244838258429224E-2</v>
      </c>
      <c r="T7">
        <f t="shared" si="1"/>
        <v>18.20725843676113</v>
      </c>
      <c r="U7">
        <f>U6</f>
        <v>50683429.23929102</v>
      </c>
      <c r="V7">
        <f t="shared" ref="V7:X7" si="17">V6</f>
        <v>17.907143125694272</v>
      </c>
      <c r="W7">
        <f t="shared" si="17"/>
        <v>384.54913374914554</v>
      </c>
      <c r="X7">
        <f t="shared" si="17"/>
        <v>43.500000000000185</v>
      </c>
      <c r="Y7">
        <f t="shared" si="9"/>
        <v>-24.50000000000022</v>
      </c>
      <c r="Z7">
        <f t="shared" si="10"/>
        <v>13.434090916858935</v>
      </c>
      <c r="AA7" s="4">
        <f t="shared" si="11"/>
        <v>-6.4115681726573577</v>
      </c>
      <c r="AB7" s="4">
        <f t="shared" si="12"/>
        <v>-1.085556906614344</v>
      </c>
      <c r="AC7" s="5">
        <f t="shared" si="13"/>
        <v>-0.56321839080460034</v>
      </c>
      <c r="AD7" s="5">
        <f t="shared" si="3"/>
        <v>0.75020849627224306</v>
      </c>
      <c r="AE7" s="5">
        <f t="shared" si="0"/>
        <v>-6.4115681726573577</v>
      </c>
      <c r="AF7" s="5">
        <f t="shared" si="0"/>
        <v>-1.085556906614344</v>
      </c>
      <c r="AG7">
        <f t="shared" si="4"/>
        <v>-0.82832195892820404</v>
      </c>
      <c r="AH7">
        <f t="shared" si="4"/>
        <v>0.55973492156572602</v>
      </c>
      <c r="AI7">
        <f t="shared" si="5"/>
        <v>0.95105222027073411</v>
      </c>
      <c r="AJ7">
        <f t="shared" si="6"/>
        <v>1.0696787529691008</v>
      </c>
    </row>
    <row r="8" spans="1:36" x14ac:dyDescent="0.2">
      <c r="A8" t="s">
        <v>26</v>
      </c>
      <c r="B8">
        <v>0</v>
      </c>
      <c r="C8">
        <v>249</v>
      </c>
      <c r="D8">
        <v>1270195782.3862343</v>
      </c>
      <c r="E8">
        <v>65785656.355051517</v>
      </c>
      <c r="F8">
        <v>7.7959839357429734</v>
      </c>
      <c r="G8">
        <v>1353.9963120240041</v>
      </c>
      <c r="H8">
        <v>48.999999999999787</v>
      </c>
      <c r="I8">
        <v>72.807228915662648</v>
      </c>
      <c r="J8">
        <v>0.25323945301221362</v>
      </c>
      <c r="K8">
        <v>0.18059718875502026</v>
      </c>
      <c r="L8">
        <v>7.7959839357429734E-4</v>
      </c>
      <c r="M8">
        <v>5.5885802288643208E-4</v>
      </c>
      <c r="N8">
        <v>0.48999999999999788</v>
      </c>
      <c r="P8" s="1">
        <v>35136</v>
      </c>
      <c r="Q8" t="s">
        <v>27</v>
      </c>
      <c r="R8">
        <v>0</v>
      </c>
      <c r="S8">
        <f t="shared" si="7"/>
        <v>65.785656355051515</v>
      </c>
      <c r="T8">
        <f t="shared" si="1"/>
        <v>1270.1957823862342</v>
      </c>
      <c r="U8">
        <f>AVERAGE(E8:E9)</f>
        <v>32956415.22199589</v>
      </c>
      <c r="V8">
        <f t="shared" ref="V8:X8" si="18">AVERAGE(F8:F9)</f>
        <v>35.742188755020081</v>
      </c>
      <c r="W8">
        <f t="shared" si="18"/>
        <v>814.23090155470095</v>
      </c>
      <c r="X8">
        <f t="shared" si="18"/>
        <v>28.999999999999886</v>
      </c>
      <c r="Y8">
        <f t="shared" si="9"/>
        <v>19.999999999999901</v>
      </c>
      <c r="Z8">
        <f t="shared" si="10"/>
        <v>-27.946204819277106</v>
      </c>
      <c r="AA8" s="4">
        <f t="shared" si="11"/>
        <v>0.69121588838552483</v>
      </c>
      <c r="AB8" s="4">
        <f t="shared" si="12"/>
        <v>0.50857174108339542</v>
      </c>
      <c r="AC8" s="5">
        <f t="shared" si="13"/>
        <v>0.68965517241379237</v>
      </c>
      <c r="AD8" s="5">
        <f t="shared" si="3"/>
        <v>-0.78188286147842556</v>
      </c>
      <c r="AE8" s="5">
        <f t="shared" si="0"/>
        <v>0.69121588838552483</v>
      </c>
      <c r="AF8" s="5">
        <f t="shared" si="0"/>
        <v>0.50857174108339542</v>
      </c>
      <c r="AG8">
        <f t="shared" si="4"/>
        <v>0.5245244681241521</v>
      </c>
      <c r="AH8">
        <f t="shared" si="4"/>
        <v>-1.52272302783678</v>
      </c>
      <c r="AI8">
        <f t="shared" si="5"/>
        <v>2.2712198967084407</v>
      </c>
      <c r="AJ8">
        <f t="shared" si="6"/>
        <v>1.5059804162374328</v>
      </c>
    </row>
    <row r="9" spans="1:36" x14ac:dyDescent="0.2">
      <c r="A9" t="s">
        <v>28</v>
      </c>
      <c r="B9">
        <v>0</v>
      </c>
      <c r="C9">
        <v>249</v>
      </c>
      <c r="D9">
        <v>13362457.034493934</v>
      </c>
      <c r="E9">
        <v>127174.08894026424</v>
      </c>
      <c r="F9">
        <v>63.688393574297194</v>
      </c>
      <c r="G9">
        <v>274.46549108539796</v>
      </c>
      <c r="H9">
        <v>8.9999999999999893</v>
      </c>
      <c r="I9">
        <v>108.26315789473684</v>
      </c>
      <c r="J9">
        <v>0.2727485432615715</v>
      </c>
      <c r="K9">
        <v>0.19926491566265075</v>
      </c>
      <c r="L9">
        <v>6.3688393574297198E-3</v>
      </c>
      <c r="M9">
        <v>4.9965358615633769E-3</v>
      </c>
      <c r="N9">
        <v>8.9999999999999886E-2</v>
      </c>
      <c r="P9" s="1">
        <v>43041</v>
      </c>
      <c r="Q9" t="s">
        <v>27</v>
      </c>
      <c r="R9">
        <v>0</v>
      </c>
      <c r="S9">
        <f t="shared" si="7"/>
        <v>0.12717408894026425</v>
      </c>
      <c r="T9">
        <f t="shared" si="1"/>
        <v>13.362457034493934</v>
      </c>
      <c r="U9">
        <f>U8</f>
        <v>32956415.22199589</v>
      </c>
      <c r="V9">
        <f t="shared" ref="V9:X9" si="19">V8</f>
        <v>35.742188755020081</v>
      </c>
      <c r="W9">
        <f t="shared" si="19"/>
        <v>814.23090155470095</v>
      </c>
      <c r="X9">
        <f t="shared" si="19"/>
        <v>28.999999999999886</v>
      </c>
      <c r="Y9">
        <f t="shared" si="9"/>
        <v>-19.999999999999897</v>
      </c>
      <c r="Z9">
        <f t="shared" si="10"/>
        <v>27.946204819277114</v>
      </c>
      <c r="AA9" s="4">
        <f t="shared" si="11"/>
        <v>-5.5573842897840002</v>
      </c>
      <c r="AB9" s="4">
        <f t="shared" si="12"/>
        <v>-1.0874184511106213</v>
      </c>
      <c r="AC9" s="5">
        <f t="shared" si="13"/>
        <v>-0.68965517241379226</v>
      </c>
      <c r="AD9" s="5">
        <f t="shared" si="3"/>
        <v>0.78188286147842578</v>
      </c>
      <c r="AE9" s="5">
        <f t="shared" si="0"/>
        <v>-5.5573842897840002</v>
      </c>
      <c r="AF9" s="5">
        <f t="shared" si="0"/>
        <v>-1.0874184511106213</v>
      </c>
      <c r="AG9">
        <f t="shared" si="4"/>
        <v>-1.1700712526502519</v>
      </c>
      <c r="AH9">
        <f t="shared" si="4"/>
        <v>0.57767059258859954</v>
      </c>
      <c r="AI9">
        <f t="shared" si="5"/>
        <v>1.2362315633189742</v>
      </c>
      <c r="AJ9">
        <f t="shared" si="6"/>
        <v>1.0690398181185077</v>
      </c>
    </row>
    <row r="10" spans="1:36" x14ac:dyDescent="0.2">
      <c r="A10" t="s">
        <v>29</v>
      </c>
      <c r="B10">
        <v>0</v>
      </c>
      <c r="C10">
        <v>247</v>
      </c>
      <c r="D10">
        <v>6308142297.2993851</v>
      </c>
      <c r="E10">
        <v>918121710.52198195</v>
      </c>
      <c r="F10">
        <v>3.7449797570850172</v>
      </c>
      <c r="G10">
        <v>3760.3253658361327</v>
      </c>
      <c r="H10">
        <v>62.000000000000213</v>
      </c>
      <c r="I10">
        <v>61.38056680161943</v>
      </c>
      <c r="J10">
        <v>0.29224995959371008</v>
      </c>
      <c r="K10">
        <v>0.19853643724696357</v>
      </c>
      <c r="L10">
        <v>3.7449797570850174E-4</v>
      </c>
      <c r="M10">
        <v>3.483792378187481E-4</v>
      </c>
      <c r="N10">
        <v>0.6200000000000021</v>
      </c>
      <c r="P10" s="1">
        <v>36717</v>
      </c>
      <c r="Q10" t="s">
        <v>30</v>
      </c>
      <c r="R10">
        <v>0</v>
      </c>
      <c r="S10">
        <f t="shared" si="7"/>
        <v>918.12171052198198</v>
      </c>
      <c r="T10">
        <f t="shared" si="1"/>
        <v>6308.1422972993851</v>
      </c>
      <c r="U10">
        <f>AVERAGE(E10:E11)</f>
        <v>459237014.62919337</v>
      </c>
      <c r="V10">
        <f t="shared" ref="V10:X10" si="20">AVERAGE(F10:F11)</f>
        <v>26.362449717899946</v>
      </c>
      <c r="W10">
        <f t="shared" si="20"/>
        <v>1917.3749397301685</v>
      </c>
      <c r="X10">
        <f t="shared" si="20"/>
        <v>40.500000000000085</v>
      </c>
      <c r="Y10">
        <f t="shared" si="9"/>
        <v>21.500000000000128</v>
      </c>
      <c r="Z10">
        <f t="shared" si="10"/>
        <v>-22.61746996081493</v>
      </c>
      <c r="AA10" s="4">
        <f t="shared" si="11"/>
        <v>0.69276351557249427</v>
      </c>
      <c r="AB10" s="4">
        <f t="shared" si="12"/>
        <v>0.67354845547243247</v>
      </c>
      <c r="AC10" s="5">
        <f t="shared" si="13"/>
        <v>0.53086419753086622</v>
      </c>
      <c r="AD10" s="5">
        <f t="shared" si="3"/>
        <v>-0.85794264959594413</v>
      </c>
      <c r="AE10" s="5">
        <f t="shared" si="0"/>
        <v>0.69276351557249427</v>
      </c>
      <c r="AF10" s="5">
        <f t="shared" si="0"/>
        <v>0.67354845547243247</v>
      </c>
      <c r="AG10">
        <f t="shared" si="4"/>
        <v>0.42583241093259933</v>
      </c>
      <c r="AH10">
        <f t="shared" si="4"/>
        <v>-1.9515244268319689</v>
      </c>
      <c r="AI10">
        <f t="shared" si="5"/>
        <v>2.2713795777685579</v>
      </c>
      <c r="AJ10">
        <f t="shared" si="6"/>
        <v>1.5419186237203637</v>
      </c>
    </row>
    <row r="11" spans="1:36" x14ac:dyDescent="0.2">
      <c r="A11" t="s">
        <v>31</v>
      </c>
      <c r="B11">
        <v>0</v>
      </c>
      <c r="C11">
        <v>249</v>
      </c>
      <c r="D11">
        <v>124343360.45882599</v>
      </c>
      <c r="E11">
        <v>352318.73640475597</v>
      </c>
      <c r="F11">
        <v>48.979919678714872</v>
      </c>
      <c r="G11">
        <v>74.424513624204536</v>
      </c>
      <c r="H11">
        <v>18.999999999999964</v>
      </c>
      <c r="I11">
        <v>94.562753036437243</v>
      </c>
      <c r="J11">
        <v>0.25063677340358093</v>
      </c>
      <c r="K11">
        <v>0.13260810843373491</v>
      </c>
      <c r="L11">
        <v>4.8979919678714869E-3</v>
      </c>
      <c r="M11">
        <v>4.0266820104347444E-3</v>
      </c>
      <c r="N11">
        <v>0.18999999999999964</v>
      </c>
      <c r="P11" s="1">
        <v>43042</v>
      </c>
      <c r="Q11" t="s">
        <v>30</v>
      </c>
      <c r="R11">
        <v>0</v>
      </c>
      <c r="S11">
        <f t="shared" si="7"/>
        <v>0.35231873640475597</v>
      </c>
      <c r="T11">
        <f t="shared" si="1"/>
        <v>124.34336045882598</v>
      </c>
      <c r="U11">
        <f>U10</f>
        <v>459237014.62919337</v>
      </c>
      <c r="V11">
        <f t="shared" ref="V11:X11" si="21">V10</f>
        <v>26.362449717899946</v>
      </c>
      <c r="W11">
        <f t="shared" si="21"/>
        <v>1917.3749397301685</v>
      </c>
      <c r="X11">
        <f t="shared" si="21"/>
        <v>40.500000000000085</v>
      </c>
      <c r="Y11">
        <f t="shared" si="9"/>
        <v>-21.500000000000121</v>
      </c>
      <c r="Z11">
        <f t="shared" si="10"/>
        <v>22.617469960814926</v>
      </c>
      <c r="AA11" s="4">
        <f t="shared" si="11"/>
        <v>-7.1727854604807124</v>
      </c>
      <c r="AB11" s="4">
        <f t="shared" si="12"/>
        <v>-3.248926938867414</v>
      </c>
      <c r="AC11" s="5">
        <f t="shared" si="13"/>
        <v>-0.53086419753086611</v>
      </c>
      <c r="AD11" s="5">
        <f t="shared" si="3"/>
        <v>0.85794264959594402</v>
      </c>
      <c r="AE11" s="5">
        <f t="shared" si="0"/>
        <v>-7.1727854604807124</v>
      </c>
      <c r="AF11" s="5">
        <f t="shared" si="0"/>
        <v>-3.248926938867414</v>
      </c>
      <c r="AG11">
        <f t="shared" si="4"/>
        <v>-0.75686299494605702</v>
      </c>
      <c r="AH11">
        <f t="shared" si="4"/>
        <v>0.6194697731746478</v>
      </c>
      <c r="AI11">
        <f t="shared" si="5"/>
        <v>0.60279269771545618</v>
      </c>
      <c r="AJ11">
        <f t="shared" si="6"/>
        <v>-0.28625234681995226</v>
      </c>
    </row>
    <row r="12" spans="1:36" x14ac:dyDescent="0.2">
      <c r="A12" t="s">
        <v>32</v>
      </c>
      <c r="B12">
        <v>0</v>
      </c>
      <c r="C12">
        <v>249</v>
      </c>
      <c r="D12">
        <v>2251276284.4550605</v>
      </c>
      <c r="E12">
        <v>76844038.683225289</v>
      </c>
      <c r="F12">
        <v>7.3046586345381455</v>
      </c>
      <c r="G12">
        <v>883.73986050363362</v>
      </c>
      <c r="H12">
        <v>48.999999999999787</v>
      </c>
      <c r="I12">
        <v>92.47389558232932</v>
      </c>
      <c r="J12">
        <v>7.1376561626927654E-2</v>
      </c>
      <c r="K12">
        <v>5.4458634538152598E-2</v>
      </c>
      <c r="L12">
        <v>7.3046586345381454E-4</v>
      </c>
      <c r="M12">
        <v>4.7287644996273916E-4</v>
      </c>
      <c r="N12">
        <v>0.48999999999999788</v>
      </c>
      <c r="P12" s="1">
        <v>35136</v>
      </c>
      <c r="Q12" t="s">
        <v>33</v>
      </c>
      <c r="R12">
        <v>0</v>
      </c>
      <c r="S12">
        <f t="shared" si="7"/>
        <v>76.844038683225293</v>
      </c>
      <c r="T12">
        <f t="shared" si="1"/>
        <v>2251.2762844550607</v>
      </c>
      <c r="U12">
        <f>AVERAGE(E12:E13)</f>
        <v>41422842.012025312</v>
      </c>
      <c r="V12">
        <f t="shared" ref="V12:X12" si="22">AVERAGE(F12:F13)</f>
        <v>12.951358853134062</v>
      </c>
      <c r="W12">
        <f t="shared" si="22"/>
        <v>463.13709400284915</v>
      </c>
      <c r="X12">
        <f t="shared" si="22"/>
        <v>33.999999999999872</v>
      </c>
      <c r="Y12">
        <f t="shared" si="9"/>
        <v>14.999999999999915</v>
      </c>
      <c r="Z12">
        <f t="shared" si="10"/>
        <v>-5.6467002185959165</v>
      </c>
      <c r="AA12" s="4">
        <f t="shared" si="11"/>
        <v>0.61794542806555341</v>
      </c>
      <c r="AB12" s="4">
        <f t="shared" si="12"/>
        <v>0.64613963426607324</v>
      </c>
      <c r="AC12" s="5">
        <f t="shared" si="13"/>
        <v>0.44117647058823445</v>
      </c>
      <c r="AD12" s="5">
        <f t="shared" si="3"/>
        <v>-0.4359928778615757</v>
      </c>
      <c r="AE12" s="5">
        <f t="shared" si="0"/>
        <v>0.61794542806555341</v>
      </c>
      <c r="AF12" s="5">
        <f t="shared" si="0"/>
        <v>0.64613963426607324</v>
      </c>
      <c r="AG12">
        <f t="shared" si="4"/>
        <v>0.36545977349446457</v>
      </c>
      <c r="AH12">
        <f t="shared" si="4"/>
        <v>-0.57268839965880181</v>
      </c>
      <c r="AI12">
        <f t="shared" si="5"/>
        <v>2.2636306689015027</v>
      </c>
      <c r="AJ12">
        <f t="shared" si="6"/>
        <v>1.5360366886245369</v>
      </c>
    </row>
    <row r="13" spans="1:36" x14ac:dyDescent="0.2">
      <c r="A13" t="s">
        <v>34</v>
      </c>
      <c r="B13">
        <v>0</v>
      </c>
      <c r="C13">
        <v>249</v>
      </c>
      <c r="D13">
        <v>3698603730.8296738</v>
      </c>
      <c r="E13">
        <v>6001645.3408253295</v>
      </c>
      <c r="F13">
        <v>18.598059071729978</v>
      </c>
      <c r="G13">
        <v>42.534327502064741</v>
      </c>
      <c r="H13">
        <v>18.999999999999964</v>
      </c>
      <c r="I13">
        <v>121.11646586345381</v>
      </c>
      <c r="J13">
        <v>4.1842958444584882E-2</v>
      </c>
      <c r="K13">
        <v>3.1967871485943697E-2</v>
      </c>
      <c r="L13">
        <v>1.8598059071729977E-3</v>
      </c>
      <c r="M13">
        <v>1.1225813787055432E-3</v>
      </c>
      <c r="N13">
        <v>0.18999999999999964</v>
      </c>
      <c r="P13" s="1">
        <v>43319</v>
      </c>
      <c r="Q13" t="s">
        <v>33</v>
      </c>
      <c r="R13">
        <v>0</v>
      </c>
      <c r="S13">
        <f t="shared" si="7"/>
        <v>6.0016453408253296</v>
      </c>
      <c r="T13">
        <f t="shared" si="1"/>
        <v>3698.6037308296736</v>
      </c>
      <c r="U13">
        <f>U12</f>
        <v>41422842.012025312</v>
      </c>
      <c r="V13">
        <f t="shared" ref="V13:X13" si="23">V12</f>
        <v>12.951358853134062</v>
      </c>
      <c r="W13">
        <f t="shared" si="23"/>
        <v>463.13709400284915</v>
      </c>
      <c r="X13">
        <f t="shared" si="23"/>
        <v>33.999999999999872</v>
      </c>
      <c r="Y13">
        <f t="shared" si="9"/>
        <v>-14.999999999999908</v>
      </c>
      <c r="Z13">
        <f t="shared" si="10"/>
        <v>5.6467002185959156</v>
      </c>
      <c r="AA13" s="4">
        <f t="shared" si="11"/>
        <v>-1.9317988129933799</v>
      </c>
      <c r="AB13" s="4">
        <f t="shared" si="12"/>
        <v>-2.3877116537732657</v>
      </c>
      <c r="AC13" s="5">
        <f t="shared" si="13"/>
        <v>-0.44117647058823423</v>
      </c>
      <c r="AD13" s="5">
        <f t="shared" si="3"/>
        <v>0.43599287786157565</v>
      </c>
      <c r="AE13" s="5">
        <f t="shared" si="0"/>
        <v>-1.9317988129933799</v>
      </c>
      <c r="AF13" s="5">
        <f t="shared" si="0"/>
        <v>-2.3877116537732657</v>
      </c>
      <c r="AG13">
        <f t="shared" si="4"/>
        <v>-0.58192154544971897</v>
      </c>
      <c r="AH13">
        <f t="shared" si="4"/>
        <v>0.36185651090730936</v>
      </c>
      <c r="AI13">
        <f t="shared" si="5"/>
        <v>1.9556060185411133</v>
      </c>
      <c r="AJ13">
        <f t="shared" si="6"/>
        <v>0.47765450291872191</v>
      </c>
    </row>
    <row r="14" spans="1:36" x14ac:dyDescent="0.2">
      <c r="A14" t="s">
        <v>35</v>
      </c>
      <c r="B14">
        <v>0</v>
      </c>
      <c r="C14">
        <v>249</v>
      </c>
      <c r="D14">
        <v>861538416.54338777</v>
      </c>
      <c r="E14">
        <v>13284985.246804893</v>
      </c>
      <c r="F14">
        <v>22.239919678714859</v>
      </c>
      <c r="G14">
        <v>404.09880575303055</v>
      </c>
      <c r="H14">
        <v>69.999999999999844</v>
      </c>
      <c r="I14">
        <v>109.60240963855422</v>
      </c>
      <c r="J14">
        <v>0.44058961567319449</v>
      </c>
      <c r="K14">
        <v>0.32014522088353392</v>
      </c>
      <c r="L14">
        <v>2.2239919678714859E-3</v>
      </c>
      <c r="M14">
        <v>2.0525426077909062E-3</v>
      </c>
      <c r="N14">
        <v>0.6999999999999984</v>
      </c>
      <c r="P14" s="1">
        <v>40155</v>
      </c>
      <c r="Q14" t="s">
        <v>36</v>
      </c>
      <c r="R14">
        <v>0</v>
      </c>
      <c r="S14">
        <f t="shared" si="7"/>
        <v>13.284985246804894</v>
      </c>
      <c r="T14">
        <f t="shared" si="1"/>
        <v>861.53841654338783</v>
      </c>
      <c r="U14">
        <f>AVERAGE(E14:E15)</f>
        <v>76674931.544123009</v>
      </c>
      <c r="V14">
        <f t="shared" ref="V14:X14" si="24">AVERAGE(F14:F15)</f>
        <v>14.586204819277109</v>
      </c>
      <c r="W14">
        <f t="shared" si="24"/>
        <v>859.64750795626946</v>
      </c>
      <c r="X14">
        <f t="shared" si="24"/>
        <v>70.999999999999886</v>
      </c>
      <c r="Y14">
        <f t="shared" si="9"/>
        <v>-1.0000000000000426</v>
      </c>
      <c r="Z14">
        <f t="shared" si="10"/>
        <v>7.6537148594377502</v>
      </c>
      <c r="AA14" s="4">
        <f t="shared" si="11"/>
        <v>-1.7529403484983099</v>
      </c>
      <c r="AB14" s="4">
        <f t="shared" si="12"/>
        <v>-0.75486301400187727</v>
      </c>
      <c r="AC14" s="5">
        <f t="shared" si="13"/>
        <v>-1.4084507042254144E-2</v>
      </c>
      <c r="AD14" s="5">
        <f t="shared" si="3"/>
        <v>0.52472284286880511</v>
      </c>
      <c r="AE14" s="5">
        <f t="shared" si="0"/>
        <v>-1.7529403484983099</v>
      </c>
      <c r="AF14" s="5">
        <f t="shared" si="0"/>
        <v>-0.75486301400187727</v>
      </c>
      <c r="AG14">
        <f t="shared" si="4"/>
        <v>-1.4184634991957089E-2</v>
      </c>
      <c r="AH14">
        <f t="shared" si="4"/>
        <v>0.42181265116111571</v>
      </c>
      <c r="AI14">
        <f t="shared" si="5"/>
        <v>1.9805958212926182</v>
      </c>
      <c r="AJ14">
        <f t="shared" si="6"/>
        <v>1.1771575637482898</v>
      </c>
    </row>
    <row r="15" spans="1:36" x14ac:dyDescent="0.2">
      <c r="A15" t="s">
        <v>37</v>
      </c>
      <c r="B15">
        <v>0</v>
      </c>
      <c r="C15">
        <v>249</v>
      </c>
      <c r="D15">
        <v>2710493948.38834</v>
      </c>
      <c r="E15">
        <v>140064877.84144112</v>
      </c>
      <c r="F15">
        <v>6.9324899598393577</v>
      </c>
      <c r="G15">
        <v>1315.1962101595084</v>
      </c>
      <c r="H15">
        <v>71.999999999999915</v>
      </c>
      <c r="I15">
        <v>45.753086419753089</v>
      </c>
      <c r="J15">
        <v>0.29752474011533442</v>
      </c>
      <c r="K15">
        <v>0.22064257028112458</v>
      </c>
      <c r="L15">
        <v>6.9324899598393577E-4</v>
      </c>
      <c r="M15">
        <v>5.1889767080432424E-4</v>
      </c>
      <c r="N15">
        <v>0.71999999999999909</v>
      </c>
      <c r="P15" s="1">
        <v>41486</v>
      </c>
      <c r="Q15" t="s">
        <v>36</v>
      </c>
      <c r="R15">
        <v>0</v>
      </c>
      <c r="S15">
        <f t="shared" si="7"/>
        <v>140.06487784144113</v>
      </c>
      <c r="T15">
        <f t="shared" si="1"/>
        <v>2710.49394838834</v>
      </c>
      <c r="U15">
        <f>U14</f>
        <v>76674931.544123009</v>
      </c>
      <c r="V15">
        <f t="shared" ref="V15:X15" si="25">V14</f>
        <v>14.586204819277109</v>
      </c>
      <c r="W15">
        <f t="shared" si="25"/>
        <v>859.64750795626946</v>
      </c>
      <c r="X15">
        <f t="shared" si="25"/>
        <v>70.999999999999886</v>
      </c>
      <c r="Y15">
        <f t="shared" si="9"/>
        <v>1.0000000000000284</v>
      </c>
      <c r="Z15">
        <f t="shared" si="10"/>
        <v>-7.6537148594377511</v>
      </c>
      <c r="AA15" s="4">
        <f t="shared" si="11"/>
        <v>0.60253091122552149</v>
      </c>
      <c r="AB15" s="4">
        <f t="shared" si="12"/>
        <v>0.42521871197144723</v>
      </c>
      <c r="AC15" s="5">
        <f t="shared" si="13"/>
        <v>1.4084507042253945E-2</v>
      </c>
      <c r="AD15" s="5">
        <f t="shared" si="3"/>
        <v>-0.52472284286880522</v>
      </c>
      <c r="AE15" s="5">
        <f t="shared" si="0"/>
        <v>0.60253091122552149</v>
      </c>
      <c r="AF15" s="5">
        <f t="shared" si="0"/>
        <v>0.42521871197144723</v>
      </c>
      <c r="AG15">
        <f t="shared" si="4"/>
        <v>1.3986241974740309E-2</v>
      </c>
      <c r="AH15">
        <f t="shared" si="4"/>
        <v>-0.74385715641358452</v>
      </c>
      <c r="AI15">
        <f t="shared" si="5"/>
        <v>2.2620267003137644</v>
      </c>
      <c r="AJ15">
        <f t="shared" si="6"/>
        <v>1.4873197036726722</v>
      </c>
    </row>
    <row r="16" spans="1:36" x14ac:dyDescent="0.2">
      <c r="A16" t="s">
        <v>38</v>
      </c>
      <c r="B16">
        <v>0</v>
      </c>
      <c r="C16">
        <v>249</v>
      </c>
      <c r="D16">
        <v>14578967766.718792</v>
      </c>
      <c r="E16">
        <v>593417465.14018261</v>
      </c>
      <c r="F16">
        <v>1.6301606425702804</v>
      </c>
      <c r="G16">
        <v>1082.292366810919</v>
      </c>
      <c r="H16">
        <v>12.99999999999997</v>
      </c>
      <c r="I16">
        <v>63.234817813765183</v>
      </c>
      <c r="J16">
        <v>5.4056201350477388E-2</v>
      </c>
      <c r="K16">
        <v>3.9232124497991974E-2</v>
      </c>
      <c r="L16">
        <v>1.6301606425702804E-4</v>
      </c>
      <c r="M16">
        <v>2.7350008419827995E-4</v>
      </c>
      <c r="N16">
        <v>0.1299999999999997</v>
      </c>
      <c r="P16" s="1">
        <v>36145</v>
      </c>
      <c r="Q16" t="s">
        <v>39</v>
      </c>
      <c r="R16">
        <v>0</v>
      </c>
      <c r="S16">
        <f t="shared" si="7"/>
        <v>593.41746514018257</v>
      </c>
      <c r="T16">
        <f t="shared" si="1"/>
        <v>14578.967766718792</v>
      </c>
      <c r="U16">
        <f>AVERAGE(E16:E17)</f>
        <v>308648872.83577514</v>
      </c>
      <c r="V16">
        <f t="shared" ref="V16:X16" si="26">AVERAGE(F16:F17)</f>
        <v>6.208453815261044</v>
      </c>
      <c r="W16">
        <f t="shared" si="26"/>
        <v>635.18475198816452</v>
      </c>
      <c r="X16">
        <f t="shared" si="26"/>
        <v>11.500000000000002</v>
      </c>
      <c r="Y16">
        <f t="shared" si="9"/>
        <v>1.499999999999968</v>
      </c>
      <c r="Z16">
        <f t="shared" si="10"/>
        <v>-4.5782931726907634</v>
      </c>
      <c r="AA16" s="4">
        <f t="shared" si="11"/>
        <v>0.65369384283001963</v>
      </c>
      <c r="AB16" s="4">
        <f t="shared" si="12"/>
        <v>0.53292072793991974</v>
      </c>
      <c r="AC16" s="5">
        <f t="shared" si="13"/>
        <v>0.13043478260869285</v>
      </c>
      <c r="AD16" s="5">
        <f t="shared" si="3"/>
        <v>-0.73742888469860701</v>
      </c>
      <c r="AE16" s="5">
        <f t="shared" si="0"/>
        <v>0.65369384283001963</v>
      </c>
      <c r="AF16" s="5">
        <f t="shared" si="0"/>
        <v>0.53292072793991974</v>
      </c>
      <c r="AG16">
        <f t="shared" si="4"/>
        <v>0.12260232209232992</v>
      </c>
      <c r="AH16">
        <f t="shared" si="4"/>
        <v>-1.3372333182075402</v>
      </c>
      <c r="AI16">
        <f t="shared" si="5"/>
        <v>2.2673406237491087</v>
      </c>
      <c r="AJ16">
        <f t="shared" si="6"/>
        <v>1.5113664840360927</v>
      </c>
    </row>
    <row r="17" spans="1:36" x14ac:dyDescent="0.2">
      <c r="A17" t="s">
        <v>40</v>
      </c>
      <c r="B17">
        <v>0</v>
      </c>
      <c r="C17">
        <v>249</v>
      </c>
      <c r="D17">
        <v>3367307321.7051415</v>
      </c>
      <c r="E17">
        <v>23880280.53136766</v>
      </c>
      <c r="F17">
        <v>10.786746987951808</v>
      </c>
      <c r="G17">
        <v>188.07713716540997</v>
      </c>
      <c r="H17">
        <v>10.000000000000034</v>
      </c>
      <c r="I17">
        <v>295.08433734939757</v>
      </c>
      <c r="J17">
        <v>0.13923613468923893</v>
      </c>
      <c r="K17">
        <v>0.11132128514056221</v>
      </c>
      <c r="L17">
        <v>1.0786746987951807E-3</v>
      </c>
      <c r="M17">
        <v>7.4044780980624613E-4</v>
      </c>
      <c r="N17">
        <v>0.10000000000000034</v>
      </c>
      <c r="P17" s="1">
        <v>38012</v>
      </c>
      <c r="Q17" t="s">
        <v>39</v>
      </c>
      <c r="R17">
        <v>0</v>
      </c>
      <c r="S17">
        <f t="shared" si="7"/>
        <v>23.88028053136766</v>
      </c>
      <c r="T17">
        <f t="shared" si="1"/>
        <v>3367.3073217051415</v>
      </c>
      <c r="U17">
        <f>U16</f>
        <v>308648872.83577514</v>
      </c>
      <c r="V17">
        <f t="shared" ref="V17:X17" si="27">V16</f>
        <v>6.208453815261044</v>
      </c>
      <c r="W17">
        <f t="shared" si="27"/>
        <v>635.18475198816452</v>
      </c>
      <c r="X17">
        <f t="shared" si="27"/>
        <v>11.500000000000002</v>
      </c>
      <c r="Y17">
        <f t="shared" si="9"/>
        <v>-1.499999999999968</v>
      </c>
      <c r="Z17">
        <f t="shared" si="10"/>
        <v>4.5782931726907643</v>
      </c>
      <c r="AA17" s="4">
        <f t="shared" si="11"/>
        <v>-2.5591512609159892</v>
      </c>
      <c r="AB17" s="4">
        <f t="shared" si="12"/>
        <v>-1.2170637218388034</v>
      </c>
      <c r="AC17" s="5">
        <f t="shared" si="13"/>
        <v>-0.13043478260869285</v>
      </c>
      <c r="AD17" s="5">
        <f t="shared" si="3"/>
        <v>0.73742888469860723</v>
      </c>
      <c r="AE17" s="5">
        <f t="shared" si="0"/>
        <v>-2.5591512609159892</v>
      </c>
      <c r="AF17" s="5">
        <f t="shared" si="0"/>
        <v>-1.2170637218388034</v>
      </c>
      <c r="AG17">
        <f t="shared" si="4"/>
        <v>-0.13976194237515555</v>
      </c>
      <c r="AH17">
        <f t="shared" si="4"/>
        <v>0.55240636794930198</v>
      </c>
      <c r="AI17">
        <f t="shared" si="5"/>
        <v>1.8626603232157197</v>
      </c>
      <c r="AJ17">
        <f t="shared" si="6"/>
        <v>1.0235065854656624</v>
      </c>
    </row>
    <row r="18" spans="1:36" x14ac:dyDescent="0.2">
      <c r="A18" t="s">
        <v>41</v>
      </c>
      <c r="B18">
        <v>0</v>
      </c>
      <c r="C18">
        <v>248</v>
      </c>
      <c r="D18">
        <v>13762871195.387402</v>
      </c>
      <c r="E18">
        <v>736455924.909217</v>
      </c>
      <c r="F18">
        <v>2.0386290322580662</v>
      </c>
      <c r="G18">
        <v>1357.3624870840817</v>
      </c>
      <c r="H18">
        <v>12.99999999999997</v>
      </c>
      <c r="I18">
        <v>33.808943089430898</v>
      </c>
      <c r="J18">
        <v>2.1941487718372274E-2</v>
      </c>
      <c r="K18">
        <v>1.7734274193548387E-2</v>
      </c>
      <c r="L18">
        <v>2.0386290322580664E-4</v>
      </c>
      <c r="M18">
        <v>2.2683157628869123E-4</v>
      </c>
      <c r="N18">
        <v>0.1299999999999997</v>
      </c>
      <c r="P18" s="1">
        <v>36145</v>
      </c>
      <c r="Q18" t="s">
        <v>42</v>
      </c>
      <c r="R18">
        <v>0</v>
      </c>
      <c r="S18">
        <f t="shared" si="7"/>
        <v>736.45592490921695</v>
      </c>
      <c r="T18">
        <f t="shared" si="1"/>
        <v>13762.871195387401</v>
      </c>
      <c r="U18">
        <f>AVERAGE(E18:E19)</f>
        <v>383272673.08934045</v>
      </c>
      <c r="V18">
        <f t="shared" ref="V18:X18" si="28">AVERAGE(F18:F19)</f>
        <v>4.5816438333981111</v>
      </c>
      <c r="W18">
        <f t="shared" si="28"/>
        <v>751.80465394275723</v>
      </c>
      <c r="X18">
        <f t="shared" si="28"/>
        <v>11.500000000000002</v>
      </c>
      <c r="Y18">
        <f t="shared" si="9"/>
        <v>1.499999999999968</v>
      </c>
      <c r="Z18">
        <f t="shared" si="10"/>
        <v>-2.5430148011400449</v>
      </c>
      <c r="AA18" s="4">
        <f t="shared" si="11"/>
        <v>0.65310271408012355</v>
      </c>
      <c r="AB18" s="4">
        <f t="shared" si="12"/>
        <v>0.59082222651714211</v>
      </c>
      <c r="AC18" s="5">
        <f t="shared" si="13"/>
        <v>0.13043478260869285</v>
      </c>
      <c r="AD18" s="5">
        <f t="shared" si="3"/>
        <v>-0.55504419234917768</v>
      </c>
      <c r="AE18" s="5">
        <f t="shared" si="0"/>
        <v>0.65310271408012355</v>
      </c>
      <c r="AF18" s="5">
        <f t="shared" si="0"/>
        <v>0.59082222651714211</v>
      </c>
      <c r="AG18">
        <f t="shared" si="4"/>
        <v>0.12260232209232992</v>
      </c>
      <c r="AH18">
        <f t="shared" si="4"/>
        <v>-0.8097803103971648</v>
      </c>
      <c r="AI18">
        <f t="shared" si="5"/>
        <v>2.2672793884480233</v>
      </c>
      <c r="AJ18">
        <f t="shared" si="6"/>
        <v>1.524059142347278</v>
      </c>
    </row>
    <row r="19" spans="1:36" x14ac:dyDescent="0.2">
      <c r="A19" t="s">
        <v>43</v>
      </c>
      <c r="B19">
        <v>0</v>
      </c>
      <c r="C19">
        <v>249</v>
      </c>
      <c r="D19">
        <v>5400196967.3318205</v>
      </c>
      <c r="E19">
        <v>30089421.269463904</v>
      </c>
      <c r="F19">
        <v>7.1246586345381564</v>
      </c>
      <c r="G19">
        <v>146.24682080143279</v>
      </c>
      <c r="H19">
        <v>10.000000000000034</v>
      </c>
      <c r="I19">
        <v>95.449799196787154</v>
      </c>
      <c r="J19">
        <v>9.032697079534921E-2</v>
      </c>
      <c r="K19">
        <v>7.4698795180722879E-2</v>
      </c>
      <c r="L19">
        <v>7.1246586345381563E-4</v>
      </c>
      <c r="M19">
        <v>5.9494132780495157E-4</v>
      </c>
      <c r="N19">
        <v>0.10000000000000034</v>
      </c>
      <c r="P19" s="1">
        <v>38012</v>
      </c>
      <c r="Q19" t="s">
        <v>42</v>
      </c>
      <c r="R19">
        <v>0</v>
      </c>
      <c r="S19">
        <f t="shared" si="7"/>
        <v>30.089421269463905</v>
      </c>
      <c r="T19">
        <f t="shared" si="1"/>
        <v>5400.1969673318208</v>
      </c>
      <c r="U19">
        <f>U18</f>
        <v>383272673.08934045</v>
      </c>
      <c r="V19">
        <f t="shared" ref="V19:X19" si="29">V18</f>
        <v>4.5816438333981111</v>
      </c>
      <c r="W19">
        <f t="shared" si="29"/>
        <v>751.80465394275723</v>
      </c>
      <c r="X19">
        <f t="shared" si="29"/>
        <v>11.500000000000002</v>
      </c>
      <c r="Y19">
        <f t="shared" si="9"/>
        <v>-1.499999999999968</v>
      </c>
      <c r="Z19">
        <f t="shared" si="10"/>
        <v>2.5430148011400453</v>
      </c>
      <c r="AA19" s="4">
        <f t="shared" si="11"/>
        <v>-2.5445730189134252</v>
      </c>
      <c r="AB19" s="4">
        <f t="shared" si="12"/>
        <v>-1.637180773745138</v>
      </c>
      <c r="AC19" s="5">
        <f t="shared" si="13"/>
        <v>-0.13043478260869285</v>
      </c>
      <c r="AD19" s="5">
        <f t="shared" si="3"/>
        <v>0.55504419234917779</v>
      </c>
      <c r="AE19" s="5">
        <f t="shared" si="0"/>
        <v>-2.5445730189134252</v>
      </c>
      <c r="AF19" s="5">
        <f t="shared" si="0"/>
        <v>-1.637180773745138</v>
      </c>
      <c r="AG19">
        <f t="shared" si="4"/>
        <v>-0.13976194237515555</v>
      </c>
      <c r="AH19">
        <f t="shared" si="4"/>
        <v>0.44150396474452674</v>
      </c>
      <c r="AI19">
        <f t="shared" si="5"/>
        <v>1.864921169452032</v>
      </c>
      <c r="AJ19">
        <f t="shared" si="6"/>
        <v>0.85985549348185553</v>
      </c>
    </row>
    <row r="20" spans="1:36" x14ac:dyDescent="0.2">
      <c r="A20" t="s">
        <v>44</v>
      </c>
      <c r="B20">
        <v>0</v>
      </c>
      <c r="C20">
        <v>248</v>
      </c>
      <c r="D20">
        <v>74066755162.420486</v>
      </c>
      <c r="E20">
        <v>567083764.03781915</v>
      </c>
      <c r="F20">
        <v>5.0491129032258071</v>
      </c>
      <c r="G20">
        <v>205.49668113038638</v>
      </c>
      <c r="H20">
        <v>5.0000000000000169</v>
      </c>
      <c r="I20">
        <v>3962.8024193548385</v>
      </c>
      <c r="J20">
        <v>7.6509567518719526E-2</v>
      </c>
      <c r="K20">
        <v>5.786290322580636E-2</v>
      </c>
      <c r="L20">
        <v>5.0491129032258068E-4</v>
      </c>
      <c r="M20">
        <v>2.5761503127485276E-4</v>
      </c>
      <c r="N20">
        <v>5.0000000000000169E-2</v>
      </c>
      <c r="P20" s="1">
        <v>39283</v>
      </c>
      <c r="Q20" t="s">
        <v>45</v>
      </c>
      <c r="R20">
        <v>0</v>
      </c>
      <c r="S20">
        <f t="shared" si="7"/>
        <v>567.08376403781915</v>
      </c>
      <c r="T20">
        <f t="shared" si="1"/>
        <v>74066.755162420493</v>
      </c>
      <c r="U20">
        <f>AVERAGE(E20:E21)</f>
        <v>628222320.60421777</v>
      </c>
      <c r="V20">
        <f t="shared" ref="V20:X20" si="30">AVERAGE(F20:F21)</f>
        <v>4.9915042427775642</v>
      </c>
      <c r="W20">
        <f t="shared" si="30"/>
        <v>232.81778824729463</v>
      </c>
      <c r="X20">
        <f t="shared" si="30"/>
        <v>6.4999999999999938</v>
      </c>
      <c r="Y20">
        <f t="shared" si="9"/>
        <v>-1.4999999999999769</v>
      </c>
      <c r="Z20">
        <f t="shared" si="10"/>
        <v>5.7608660448242865E-2</v>
      </c>
      <c r="AA20" s="4">
        <f t="shared" si="11"/>
        <v>-0.1023870927155599</v>
      </c>
      <c r="AB20" s="4">
        <f t="shared" si="12"/>
        <v>-0.12482623934638237</v>
      </c>
      <c r="AC20" s="5">
        <f t="shared" si="13"/>
        <v>-0.23076923076922742</v>
      </c>
      <c r="AD20" s="5">
        <f t="shared" si="3"/>
        <v>1.1541342578562258E-2</v>
      </c>
      <c r="AE20" s="5">
        <f t="shared" si="0"/>
        <v>-0.1023870927155599</v>
      </c>
      <c r="AF20" s="5">
        <f t="shared" si="0"/>
        <v>-0.12482623934638237</v>
      </c>
      <c r="AG20">
        <f t="shared" si="4"/>
        <v>-0.26236426446748667</v>
      </c>
      <c r="AH20">
        <f t="shared" si="4"/>
        <v>1.1475249334706152E-2</v>
      </c>
      <c r="AI20">
        <f t="shared" si="5"/>
        <v>2.1857830280979749</v>
      </c>
      <c r="AJ20">
        <f t="shared" si="6"/>
        <v>1.3545905032589602</v>
      </c>
    </row>
    <row r="21" spans="1:36" x14ac:dyDescent="0.2">
      <c r="A21" t="s">
        <v>46</v>
      </c>
      <c r="B21">
        <v>0</v>
      </c>
      <c r="C21">
        <v>249</v>
      </c>
      <c r="D21">
        <v>69861598642.740921</v>
      </c>
      <c r="E21">
        <v>689360877.17061639</v>
      </c>
      <c r="F21">
        <v>4.9338955823293213</v>
      </c>
      <c r="G21">
        <v>260.13889536420288</v>
      </c>
      <c r="H21">
        <v>7.9999999999999707</v>
      </c>
      <c r="I21">
        <v>2540.4337349397592</v>
      </c>
      <c r="J21">
        <v>0.40906568459485615</v>
      </c>
      <c r="K21">
        <v>0.31021606425702802</v>
      </c>
      <c r="L21">
        <v>4.933895582329321E-4</v>
      </c>
      <c r="M21">
        <v>2.1957516266017944E-4</v>
      </c>
      <c r="N21">
        <v>7.999999999999971E-2</v>
      </c>
      <c r="P21" s="1">
        <v>41200</v>
      </c>
      <c r="Q21" t="s">
        <v>45</v>
      </c>
      <c r="R21">
        <v>0</v>
      </c>
      <c r="S21">
        <f t="shared" si="7"/>
        <v>689.36087717061639</v>
      </c>
      <c r="T21">
        <f t="shared" si="1"/>
        <v>69861.598642740923</v>
      </c>
      <c r="U21">
        <f>U20</f>
        <v>628222320.60421777</v>
      </c>
      <c r="V21">
        <f t="shared" ref="V21:X21" si="31">V20</f>
        <v>4.9915042427775642</v>
      </c>
      <c r="W21">
        <f t="shared" si="31"/>
        <v>232.81778824729463</v>
      </c>
      <c r="X21">
        <f t="shared" si="31"/>
        <v>6.4999999999999938</v>
      </c>
      <c r="Y21">
        <f t="shared" si="9"/>
        <v>1.4999999999999769</v>
      </c>
      <c r="Z21">
        <f t="shared" si="10"/>
        <v>-5.7608660448242865E-2</v>
      </c>
      <c r="AA21" s="4">
        <f t="shared" si="11"/>
        <v>9.2870785851584259E-2</v>
      </c>
      <c r="AB21" s="4">
        <f t="shared" si="12"/>
        <v>0.11095957837867765</v>
      </c>
      <c r="AC21" s="5">
        <f t="shared" si="13"/>
        <v>0.23076923076922742</v>
      </c>
      <c r="AD21" s="5">
        <f t="shared" si="3"/>
        <v>-1.1541342578562258E-2</v>
      </c>
      <c r="AE21" s="5">
        <f t="shared" si="0"/>
        <v>9.2870785851584259E-2</v>
      </c>
      <c r="AF21" s="5">
        <f t="shared" si="0"/>
        <v>0.11095957837867765</v>
      </c>
      <c r="AG21">
        <f t="shared" si="4"/>
        <v>0.20763936477824185</v>
      </c>
      <c r="AH21">
        <f t="shared" si="4"/>
        <v>-1.1608460795474559E-2</v>
      </c>
      <c r="AI21">
        <f t="shared" si="5"/>
        <v>2.2074906763548494</v>
      </c>
      <c r="AJ21">
        <f t="shared" si="6"/>
        <v>1.4136564753153893</v>
      </c>
    </row>
    <row r="22" spans="1:36" x14ac:dyDescent="0.2">
      <c r="A22" t="s">
        <v>47</v>
      </c>
      <c r="B22">
        <v>0</v>
      </c>
      <c r="C22">
        <v>249</v>
      </c>
      <c r="D22">
        <v>9291449102.0777302</v>
      </c>
      <c r="E22">
        <v>96518046.609476328</v>
      </c>
      <c r="F22">
        <v>8.7573493975903656</v>
      </c>
      <c r="G22">
        <v>267.25018708214378</v>
      </c>
      <c r="H22">
        <v>40.000000000000135</v>
      </c>
      <c r="I22">
        <v>2370.1887550200804</v>
      </c>
      <c r="J22">
        <v>0.41243128352647945</v>
      </c>
      <c r="K22">
        <v>0.30561084337349403</v>
      </c>
      <c r="L22">
        <v>8.7573493975903651E-4</v>
      </c>
      <c r="M22">
        <v>9.0135051445664946E-4</v>
      </c>
      <c r="N22">
        <v>0.40000000000000135</v>
      </c>
      <c r="P22" s="1">
        <v>39426</v>
      </c>
      <c r="Q22" t="s">
        <v>48</v>
      </c>
      <c r="R22">
        <v>0</v>
      </c>
      <c r="S22">
        <f t="shared" si="7"/>
        <v>96.518046609476329</v>
      </c>
      <c r="T22">
        <f t="shared" si="1"/>
        <v>9291.4491020777295</v>
      </c>
      <c r="U22">
        <f>AVERAGE(E22:E23)</f>
        <v>55761811.329638548</v>
      </c>
      <c r="V22">
        <f t="shared" ref="V22:X22" si="32">AVERAGE(F22:F23)</f>
        <v>20.974985182666149</v>
      </c>
      <c r="W22">
        <f t="shared" si="32"/>
        <v>219.27526443447485</v>
      </c>
      <c r="X22">
        <f t="shared" si="32"/>
        <v>26.000000000000082</v>
      </c>
      <c r="Y22">
        <f t="shared" si="9"/>
        <v>14.000000000000053</v>
      </c>
      <c r="Z22">
        <f t="shared" si="10"/>
        <v>-12.217635785075784</v>
      </c>
      <c r="AA22" s="4">
        <f t="shared" si="11"/>
        <v>0.54864075204203644</v>
      </c>
      <c r="AB22" s="4">
        <f t="shared" si="12"/>
        <v>0.19785739414588566</v>
      </c>
      <c r="AC22" s="5">
        <f t="shared" si="13"/>
        <v>0.53846153846153877</v>
      </c>
      <c r="AD22" s="5">
        <f t="shared" si="3"/>
        <v>-0.58248602698287055</v>
      </c>
      <c r="AE22" s="5">
        <f t="shared" si="0"/>
        <v>0.54864075204203644</v>
      </c>
      <c r="AF22" s="5">
        <f t="shared" si="0"/>
        <v>0.19785739414588566</v>
      </c>
      <c r="AG22">
        <f t="shared" si="4"/>
        <v>0.43078291609245445</v>
      </c>
      <c r="AH22">
        <f t="shared" si="4"/>
        <v>-0.87343726694677637</v>
      </c>
      <c r="AI22">
        <f t="shared" si="5"/>
        <v>2.2563988147337097</v>
      </c>
      <c r="AJ22">
        <f t="shared" si="6"/>
        <v>1.4345742508704931</v>
      </c>
    </row>
    <row r="23" spans="1:36" x14ac:dyDescent="0.2">
      <c r="A23" t="s">
        <v>49</v>
      </c>
      <c r="B23">
        <v>0</v>
      </c>
      <c r="C23">
        <v>248</v>
      </c>
      <c r="D23">
        <v>2431485326.9090238</v>
      </c>
      <c r="E23">
        <v>15005576.049800765</v>
      </c>
      <c r="F23">
        <v>33.192620967741931</v>
      </c>
      <c r="G23">
        <v>171.30034178680592</v>
      </c>
      <c r="H23">
        <v>12.000000000000027</v>
      </c>
      <c r="I23">
        <v>2107.4471544715448</v>
      </c>
      <c r="J23">
        <v>0.1993619310066588</v>
      </c>
      <c r="K23">
        <v>0.14982357661290319</v>
      </c>
      <c r="L23">
        <v>3.3192620967741927E-3</v>
      </c>
      <c r="M23">
        <v>1.7570793708479608E-3</v>
      </c>
      <c r="N23">
        <v>0.12000000000000027</v>
      </c>
      <c r="P23" s="1">
        <v>40192</v>
      </c>
      <c r="Q23" t="s">
        <v>48</v>
      </c>
      <c r="R23">
        <v>0</v>
      </c>
      <c r="S23">
        <f t="shared" si="7"/>
        <v>15.005576049800764</v>
      </c>
      <c r="T23">
        <f t="shared" si="1"/>
        <v>2431.4853269090236</v>
      </c>
      <c r="U23">
        <f>U22</f>
        <v>55761811.329638548</v>
      </c>
      <c r="V23">
        <f t="shared" ref="V23:X23" si="33">V22</f>
        <v>20.974985182666149</v>
      </c>
      <c r="W23">
        <f t="shared" si="33"/>
        <v>219.27526443447485</v>
      </c>
      <c r="X23">
        <f t="shared" si="33"/>
        <v>26.000000000000082</v>
      </c>
      <c r="Y23">
        <f t="shared" si="9"/>
        <v>-14.000000000000055</v>
      </c>
      <c r="Z23">
        <f t="shared" si="10"/>
        <v>12.217635785075782</v>
      </c>
      <c r="AA23" s="4">
        <f t="shared" si="11"/>
        <v>-1.3126673816369525</v>
      </c>
      <c r="AB23" s="4">
        <f t="shared" si="12"/>
        <v>-0.24690945520486363</v>
      </c>
      <c r="AC23" s="5">
        <f t="shared" si="13"/>
        <v>-0.53846153846153888</v>
      </c>
      <c r="AD23" s="5">
        <f t="shared" si="3"/>
        <v>0.58248602698287044</v>
      </c>
      <c r="AE23" s="5">
        <f t="shared" si="0"/>
        <v>-1.3126673816369525</v>
      </c>
      <c r="AF23" s="5">
        <f t="shared" si="0"/>
        <v>-0.24690945520486363</v>
      </c>
      <c r="AG23">
        <f t="shared" si="4"/>
        <v>-0.77318988823348267</v>
      </c>
      <c r="AH23">
        <f t="shared" si="4"/>
        <v>0.45899704528654567</v>
      </c>
      <c r="AI23">
        <f t="shared" si="5"/>
        <v>2.0395738596745292</v>
      </c>
      <c r="AJ23">
        <f t="shared" si="6"/>
        <v>1.3225796458397778</v>
      </c>
    </row>
    <row r="24" spans="1:36" s="10" customFormat="1" x14ac:dyDescent="0.2">
      <c r="A24" s="10" t="s">
        <v>50</v>
      </c>
      <c r="B24" s="10">
        <v>0</v>
      </c>
      <c r="C24" s="10">
        <v>248</v>
      </c>
      <c r="D24" s="10">
        <v>24345709850.055691</v>
      </c>
      <c r="E24" s="10">
        <v>2342335872.982985</v>
      </c>
      <c r="F24" s="10">
        <v>2.4821774193548394</v>
      </c>
      <c r="G24" s="10">
        <v>2439.5555918276937</v>
      </c>
      <c r="H24" s="10">
        <v>68.999999999999829</v>
      </c>
      <c r="I24" s="10">
        <v>1297.6209677419354</v>
      </c>
      <c r="J24" s="10">
        <v>0.34652335362693076</v>
      </c>
      <c r="K24" s="10">
        <v>0.25254516129032273</v>
      </c>
      <c r="L24" s="10">
        <v>2.4821774193548393E-4</v>
      </c>
      <c r="M24" s="10">
        <v>2.3750219633778704E-4</v>
      </c>
      <c r="N24" s="10">
        <v>0.68999999999999828</v>
      </c>
      <c r="P24" s="11">
        <v>37718</v>
      </c>
      <c r="Q24" s="10" t="s">
        <v>51</v>
      </c>
      <c r="R24" s="10">
        <v>0</v>
      </c>
      <c r="S24">
        <f t="shared" si="7"/>
        <v>2342.3358729829852</v>
      </c>
      <c r="T24">
        <f t="shared" si="1"/>
        <v>24345.709850055689</v>
      </c>
      <c r="U24" s="10">
        <f>AVERAGE(E24:E25)</f>
        <v>1482314189.8721557</v>
      </c>
      <c r="V24" s="10">
        <f t="shared" ref="V24:X24" si="34">AVERAGE(F24:F25)</f>
        <v>2.7474943321673804</v>
      </c>
      <c r="W24" s="10">
        <f t="shared" si="34"/>
        <v>1354.2723394850993</v>
      </c>
      <c r="X24" s="10">
        <f t="shared" si="34"/>
        <v>40.499999999999929</v>
      </c>
      <c r="Y24" s="10">
        <f t="shared" si="9"/>
        <v>28.499999999999901</v>
      </c>
      <c r="Z24" s="10">
        <f t="shared" si="10"/>
        <v>-0.26531691281254099</v>
      </c>
      <c r="AA24" s="6">
        <f t="shared" si="11"/>
        <v>0.45754415941402726</v>
      </c>
      <c r="AB24" s="6">
        <f t="shared" si="12"/>
        <v>0.58855159696453896</v>
      </c>
      <c r="AC24" s="7">
        <f t="shared" si="13"/>
        <v>0.7037037037037025</v>
      </c>
      <c r="AD24" s="7">
        <f t="shared" si="3"/>
        <v>-9.6566864472198519E-2</v>
      </c>
      <c r="AE24" s="7">
        <f t="shared" si="0"/>
        <v>0.45754415941402726</v>
      </c>
      <c r="AF24" s="7">
        <f t="shared" si="0"/>
        <v>0.58855159696453896</v>
      </c>
      <c r="AG24" s="10">
        <f t="shared" si="4"/>
        <v>0.53280453048476517</v>
      </c>
      <c r="AH24" s="10">
        <f t="shared" si="4"/>
        <v>-0.10155317774510408</v>
      </c>
      <c r="AI24" s="10">
        <f t="shared" si="5"/>
        <v>2.2468127467622594</v>
      </c>
      <c r="AJ24" s="10">
        <f t="shared" si="6"/>
        <v>1.5235644180572383</v>
      </c>
    </row>
    <row r="25" spans="1:36" x14ac:dyDescent="0.2">
      <c r="A25" t="s">
        <v>52</v>
      </c>
      <c r="B25">
        <v>0</v>
      </c>
      <c r="C25">
        <v>249</v>
      </c>
      <c r="D25">
        <v>60356880903.726334</v>
      </c>
      <c r="E25">
        <v>622292506.76132631</v>
      </c>
      <c r="F25">
        <v>3.0128112449799214</v>
      </c>
      <c r="G25">
        <v>268.9890871425049</v>
      </c>
      <c r="H25">
        <v>12.000000000000028</v>
      </c>
      <c r="I25">
        <v>5085.4297188755017</v>
      </c>
      <c r="J25">
        <v>0.19591688864775461</v>
      </c>
      <c r="K25">
        <v>0.14349397590361451</v>
      </c>
      <c r="L25">
        <v>3.0128112449799213E-4</v>
      </c>
      <c r="M25">
        <v>2.4446053598979779E-4</v>
      </c>
      <c r="N25">
        <v>0.12000000000000029</v>
      </c>
      <c r="P25" s="1">
        <v>38415</v>
      </c>
      <c r="Q25" t="s">
        <v>51</v>
      </c>
      <c r="R25">
        <v>0</v>
      </c>
      <c r="S25">
        <f t="shared" si="7"/>
        <v>622.29250676132631</v>
      </c>
      <c r="T25">
        <f t="shared" si="1"/>
        <v>60356.880903726335</v>
      </c>
      <c r="U25">
        <f>U24</f>
        <v>1482314189.8721557</v>
      </c>
      <c r="V25">
        <f t="shared" ref="V25:X25" si="35">V24</f>
        <v>2.7474943321673804</v>
      </c>
      <c r="W25">
        <f t="shared" si="35"/>
        <v>1354.2723394850993</v>
      </c>
      <c r="X25">
        <f t="shared" si="35"/>
        <v>40.499999999999929</v>
      </c>
      <c r="Y25">
        <f t="shared" si="9"/>
        <v>-28.499999999999901</v>
      </c>
      <c r="Z25">
        <f t="shared" si="10"/>
        <v>0.26531691281254099</v>
      </c>
      <c r="AA25" s="4">
        <f t="shared" si="11"/>
        <v>-0.8679495370458703</v>
      </c>
      <c r="AB25" s="4">
        <f t="shared" si="12"/>
        <v>-1.6163487597019106</v>
      </c>
      <c r="AC25" s="5">
        <f t="shared" si="13"/>
        <v>-0.7037037037037025</v>
      </c>
      <c r="AD25" s="5">
        <f t="shared" si="3"/>
        <v>9.6566864472198519E-2</v>
      </c>
      <c r="AE25" s="5">
        <f t="shared" si="0"/>
        <v>-0.8679495370458703</v>
      </c>
      <c r="AF25" s="5">
        <f t="shared" si="0"/>
        <v>-1.6163487597019106</v>
      </c>
      <c r="AG25">
        <f t="shared" si="4"/>
        <v>-1.2163953243244892</v>
      </c>
      <c r="AH25">
        <f t="shared" si="4"/>
        <v>9.2184266927412328E-2</v>
      </c>
      <c r="AI25">
        <f t="shared" si="5"/>
        <v>2.0958131012257111</v>
      </c>
      <c r="AJ25">
        <f t="shared" si="6"/>
        <v>0.86863344668013986</v>
      </c>
    </row>
    <row r="26" spans="1:36" x14ac:dyDescent="0.2">
      <c r="A26" t="s">
        <v>53</v>
      </c>
      <c r="B26">
        <v>0</v>
      </c>
      <c r="C26">
        <v>247</v>
      </c>
      <c r="D26">
        <v>9981144808.4863701</v>
      </c>
      <c r="E26">
        <v>1119046334.8034863</v>
      </c>
      <c r="F26">
        <v>2.8837246963562762</v>
      </c>
      <c r="G26">
        <v>2927.9279149047425</v>
      </c>
      <c r="H26">
        <v>12.999999999999968</v>
      </c>
      <c r="I26">
        <v>28.216326530612246</v>
      </c>
      <c r="J26">
        <v>2.5923112514080859E-2</v>
      </c>
      <c r="K26">
        <v>1.9584226720647767E-2</v>
      </c>
      <c r="L26">
        <v>2.883724696356276E-4</v>
      </c>
      <c r="M26">
        <v>3.0956440777905436E-4</v>
      </c>
      <c r="N26">
        <v>0.12999999999999967</v>
      </c>
      <c r="P26" s="1">
        <v>36145</v>
      </c>
      <c r="Q26" t="s">
        <v>54</v>
      </c>
      <c r="R26">
        <v>0</v>
      </c>
      <c r="S26">
        <f t="shared" si="7"/>
        <v>1119.0463348034864</v>
      </c>
      <c r="T26">
        <f t="shared" si="1"/>
        <v>9981.1448084863696</v>
      </c>
      <c r="U26">
        <f>AVERAGE(E26:E27)</f>
        <v>588522678.53690434</v>
      </c>
      <c r="V26">
        <f t="shared" ref="V26:X26" si="36">AVERAGE(F26:F27)</f>
        <v>3.9786494967725146</v>
      </c>
      <c r="W26">
        <f t="shared" si="36"/>
        <v>1738.8087672785487</v>
      </c>
      <c r="X26">
        <f t="shared" si="36"/>
        <v>11.5</v>
      </c>
      <c r="Y26">
        <f t="shared" si="9"/>
        <v>1.499999999999968</v>
      </c>
      <c r="Z26">
        <f t="shared" si="10"/>
        <v>-1.0949248004162384</v>
      </c>
      <c r="AA26" s="4">
        <f t="shared" si="11"/>
        <v>0.64261665265646073</v>
      </c>
      <c r="AB26" s="4">
        <f t="shared" si="12"/>
        <v>0.52109471430652388</v>
      </c>
      <c r="AC26" s="5">
        <f t="shared" si="13"/>
        <v>0.13043478260869287</v>
      </c>
      <c r="AD26" s="5">
        <f t="shared" si="3"/>
        <v>-0.27520011534176175</v>
      </c>
      <c r="AE26" s="5">
        <f t="shared" si="0"/>
        <v>0.64261665265646073</v>
      </c>
      <c r="AF26" s="5">
        <f t="shared" si="0"/>
        <v>0.52109471430652388</v>
      </c>
      <c r="AG26">
        <f t="shared" si="4"/>
        <v>0.12260232209232992</v>
      </c>
      <c r="AH26">
        <f t="shared" si="4"/>
        <v>-0.32185968338936499</v>
      </c>
      <c r="AI26">
        <f t="shared" si="5"/>
        <v>2.2661925087876558</v>
      </c>
      <c r="AJ26">
        <f t="shared" si="6"/>
        <v>1.5087541579506925</v>
      </c>
    </row>
    <row r="27" spans="1:36" x14ac:dyDescent="0.2">
      <c r="A27" t="s">
        <v>55</v>
      </c>
      <c r="B27">
        <v>0</v>
      </c>
      <c r="C27">
        <v>249</v>
      </c>
      <c r="D27">
        <v>2804352700.8582187</v>
      </c>
      <c r="E27">
        <v>57999022.270322241</v>
      </c>
      <c r="F27">
        <v>5.0735742971887525</v>
      </c>
      <c r="G27">
        <v>549.68961965235485</v>
      </c>
      <c r="H27">
        <v>10.000000000000034</v>
      </c>
      <c r="I27">
        <v>127.1566265060241</v>
      </c>
      <c r="J27">
        <v>3.4736996036489415E-2</v>
      </c>
      <c r="K27">
        <v>2.9518072289156538E-2</v>
      </c>
      <c r="L27">
        <v>5.0735742971887523E-4</v>
      </c>
      <c r="M27">
        <v>8.0117615106770903E-4</v>
      </c>
      <c r="N27">
        <v>0.10000000000000034</v>
      </c>
      <c r="P27" s="1">
        <v>38253</v>
      </c>
      <c r="Q27" t="s">
        <v>54</v>
      </c>
      <c r="R27">
        <v>0</v>
      </c>
      <c r="S27">
        <f t="shared" si="7"/>
        <v>57.999022270322243</v>
      </c>
      <c r="T27">
        <f t="shared" si="1"/>
        <v>2804.3527008582187</v>
      </c>
      <c r="U27">
        <f>U26</f>
        <v>588522678.53690434</v>
      </c>
      <c r="V27">
        <f t="shared" ref="V27:X27" si="37">V26</f>
        <v>3.9786494967725146</v>
      </c>
      <c r="W27">
        <f t="shared" si="37"/>
        <v>1738.8087672785487</v>
      </c>
      <c r="X27">
        <f t="shared" si="37"/>
        <v>11.5</v>
      </c>
      <c r="Y27">
        <f t="shared" si="9"/>
        <v>-1.4999999999999662</v>
      </c>
      <c r="Z27">
        <f t="shared" si="10"/>
        <v>1.094924800416238</v>
      </c>
      <c r="AA27" s="4">
        <f t="shared" si="11"/>
        <v>-2.3171893091331981</v>
      </c>
      <c r="AB27" s="4">
        <f t="shared" si="12"/>
        <v>-1.1516017502163143</v>
      </c>
      <c r="AC27" s="5">
        <f t="shared" si="13"/>
        <v>-0.13043478260869271</v>
      </c>
      <c r="AD27" s="5">
        <f t="shared" si="3"/>
        <v>0.27520011534176164</v>
      </c>
      <c r="AE27" s="5">
        <f t="shared" si="0"/>
        <v>-2.3171893091331981</v>
      </c>
      <c r="AF27" s="5">
        <f t="shared" si="0"/>
        <v>-1.1516017502163143</v>
      </c>
      <c r="AG27">
        <f t="shared" si="4"/>
        <v>-0.13976194237515527</v>
      </c>
      <c r="AH27">
        <f t="shared" si="4"/>
        <v>0.24310311950374797</v>
      </c>
      <c r="AI27">
        <f t="shared" si="5"/>
        <v>1.899538661158811</v>
      </c>
      <c r="AJ27">
        <f t="shared" si="6"/>
        <v>1.0467568186696987</v>
      </c>
    </row>
    <row r="28" spans="1:36" x14ac:dyDescent="0.2">
      <c r="A28" t="s">
        <v>56</v>
      </c>
      <c r="B28">
        <v>0</v>
      </c>
      <c r="C28">
        <v>249</v>
      </c>
      <c r="D28">
        <v>1449533944.0301621</v>
      </c>
      <c r="E28">
        <v>13209099.259084839</v>
      </c>
      <c r="F28">
        <v>11.724457831325305</v>
      </c>
      <c r="G28">
        <v>235.13421431212632</v>
      </c>
      <c r="H28">
        <v>59.999999999999723</v>
      </c>
      <c r="I28">
        <v>378.92369477911649</v>
      </c>
      <c r="J28">
        <v>0.2781421384354914</v>
      </c>
      <c r="K28">
        <v>0.20220843373493971</v>
      </c>
      <c r="L28">
        <v>1.1724457831325304E-3</v>
      </c>
      <c r="M28">
        <v>7.8404815264594967E-4</v>
      </c>
      <c r="N28">
        <v>0.5999999999999972</v>
      </c>
      <c r="P28" s="1">
        <v>36732</v>
      </c>
      <c r="Q28" t="s">
        <v>57</v>
      </c>
      <c r="R28">
        <v>0</v>
      </c>
      <c r="S28">
        <f t="shared" si="7"/>
        <v>13.209099259084839</v>
      </c>
      <c r="T28">
        <f t="shared" si="1"/>
        <v>1449.533944030162</v>
      </c>
      <c r="U28">
        <f>AVERAGE(E28:E29)</f>
        <v>61575098.49438367</v>
      </c>
      <c r="V28">
        <f t="shared" ref="V28:X28" si="38">AVERAGE(F28:F29)</f>
        <v>8.6944466575981316</v>
      </c>
      <c r="W28">
        <f t="shared" si="38"/>
        <v>924.06278571480243</v>
      </c>
      <c r="X28">
        <f t="shared" si="38"/>
        <v>44.499999999999865</v>
      </c>
      <c r="Y28">
        <f t="shared" si="9"/>
        <v>15.499999999999858</v>
      </c>
      <c r="Z28">
        <f t="shared" si="10"/>
        <v>3.0300111737271731</v>
      </c>
      <c r="AA28" s="4">
        <f t="shared" si="11"/>
        <v>-1.5393516136716983</v>
      </c>
      <c r="AB28" s="4">
        <f t="shared" si="12"/>
        <v>-1.3686235433940368</v>
      </c>
      <c r="AC28" s="5">
        <f t="shared" si="13"/>
        <v>0.34831460674157089</v>
      </c>
      <c r="AD28" s="5">
        <f t="shared" si="3"/>
        <v>0.34849959900314381</v>
      </c>
      <c r="AE28" s="5">
        <f t="shared" si="0"/>
        <v>-1.5393516136716983</v>
      </c>
      <c r="AF28" s="5">
        <f t="shared" si="0"/>
        <v>-1.3686235433940368</v>
      </c>
      <c r="AG28">
        <f t="shared" si="4"/>
        <v>0.29885537304990467</v>
      </c>
      <c r="AH28">
        <f t="shared" si="4"/>
        <v>0.29899256623248949</v>
      </c>
      <c r="AI28">
        <f t="shared" si="5"/>
        <v>2.0096423254961877</v>
      </c>
      <c r="AJ28">
        <f t="shared" si="6"/>
        <v>0.96750707681143855</v>
      </c>
    </row>
    <row r="29" spans="1:36" x14ac:dyDescent="0.2">
      <c r="A29" t="s">
        <v>58</v>
      </c>
      <c r="B29">
        <v>0</v>
      </c>
      <c r="C29">
        <v>248</v>
      </c>
      <c r="D29">
        <v>1770866800.7198379</v>
      </c>
      <c r="E29">
        <v>109941097.72968251</v>
      </c>
      <c r="F29">
        <v>5.6644354838709603</v>
      </c>
      <c r="G29">
        <v>1612.9913571174786</v>
      </c>
      <c r="H29">
        <v>29.000000000000011</v>
      </c>
      <c r="I29">
        <v>52.426829268292686</v>
      </c>
      <c r="J29">
        <v>0.2455060602894793</v>
      </c>
      <c r="K29">
        <v>0.1791159677419355</v>
      </c>
      <c r="L29">
        <v>5.6644354838709607E-4</v>
      </c>
      <c r="M29">
        <v>3.5220350188271718E-4</v>
      </c>
      <c r="N29">
        <v>0.29000000000000009</v>
      </c>
      <c r="P29" s="1">
        <v>37544</v>
      </c>
      <c r="Q29" t="s">
        <v>57</v>
      </c>
      <c r="R29">
        <v>0</v>
      </c>
      <c r="S29">
        <f t="shared" si="7"/>
        <v>109.94109772968251</v>
      </c>
      <c r="T29">
        <f t="shared" si="1"/>
        <v>1770.866800719838</v>
      </c>
      <c r="U29">
        <f>U28</f>
        <v>61575098.49438367</v>
      </c>
      <c r="V29">
        <f t="shared" ref="V29:X29" si="39">V28</f>
        <v>8.6944466575981316</v>
      </c>
      <c r="W29">
        <f t="shared" si="39"/>
        <v>924.06278571480243</v>
      </c>
      <c r="X29">
        <f t="shared" si="39"/>
        <v>44.499999999999865</v>
      </c>
      <c r="Y29">
        <f t="shared" si="9"/>
        <v>-15.499999999999854</v>
      </c>
      <c r="Z29">
        <f t="shared" si="10"/>
        <v>-3.0300111737271713</v>
      </c>
      <c r="AA29" s="4">
        <f t="shared" si="11"/>
        <v>0.57968720360037196</v>
      </c>
      <c r="AB29" s="4">
        <f t="shared" si="12"/>
        <v>0.55706570060419747</v>
      </c>
      <c r="AC29" s="5">
        <f t="shared" si="13"/>
        <v>-0.34831460674157083</v>
      </c>
      <c r="AD29" s="5">
        <f t="shared" si="3"/>
        <v>-0.34849959900314365</v>
      </c>
      <c r="AE29" s="5">
        <f t="shared" si="0"/>
        <v>0.57968720360037196</v>
      </c>
      <c r="AF29" s="5">
        <f t="shared" si="0"/>
        <v>0.55706570060419747</v>
      </c>
      <c r="AG29">
        <f t="shared" si="4"/>
        <v>-0.42819335918571705</v>
      </c>
      <c r="AH29">
        <f t="shared" si="4"/>
        <v>-0.42847726691956578</v>
      </c>
      <c r="AI29">
        <f t="shared" si="5"/>
        <v>2.2596449404685424</v>
      </c>
      <c r="AJ29">
        <f t="shared" si="6"/>
        <v>1.5166789296902561</v>
      </c>
    </row>
    <row r="30" spans="1:36" x14ac:dyDescent="0.2">
      <c r="A30" t="s">
        <v>59</v>
      </c>
      <c r="B30">
        <v>0</v>
      </c>
      <c r="C30">
        <v>247</v>
      </c>
      <c r="D30">
        <v>4446786553.6008148</v>
      </c>
      <c r="E30">
        <v>200055334.45176089</v>
      </c>
      <c r="F30">
        <v>9.7637246963562774</v>
      </c>
      <c r="G30">
        <v>1167.9387178316169</v>
      </c>
      <c r="H30">
        <v>48.999999999999794</v>
      </c>
      <c r="I30">
        <v>253.38056680161944</v>
      </c>
      <c r="J30">
        <v>0.25259104092602119</v>
      </c>
      <c r="K30">
        <v>0.18695101214574902</v>
      </c>
      <c r="L30">
        <v>9.7637246963562768E-4</v>
      </c>
      <c r="M30">
        <v>3.3757589510602398E-4</v>
      </c>
      <c r="N30">
        <v>0.48999999999999794</v>
      </c>
      <c r="P30" s="1">
        <v>36732</v>
      </c>
      <c r="Q30" t="s">
        <v>60</v>
      </c>
      <c r="R30">
        <v>0</v>
      </c>
      <c r="S30">
        <f t="shared" si="7"/>
        <v>200.0553344517609</v>
      </c>
      <c r="T30">
        <f t="shared" si="1"/>
        <v>4446.7865536008148</v>
      </c>
      <c r="U30">
        <f>AVERAGE(E30:E31)</f>
        <v>225644465.41753703</v>
      </c>
      <c r="V30">
        <f t="shared" ref="V30:X30" si="40">AVERAGE(F30:F31)</f>
        <v>6.3548342357283394</v>
      </c>
      <c r="W30">
        <f t="shared" si="40"/>
        <v>847.10378376547851</v>
      </c>
      <c r="X30">
        <f t="shared" si="40"/>
        <v>28.999999999999893</v>
      </c>
      <c r="Y30">
        <f t="shared" si="9"/>
        <v>19.999999999999901</v>
      </c>
      <c r="Z30">
        <f t="shared" si="10"/>
        <v>3.408890460627938</v>
      </c>
      <c r="AA30" s="4">
        <f t="shared" si="11"/>
        <v>-0.12036659814441109</v>
      </c>
      <c r="AB30" s="4">
        <f t="shared" si="12"/>
        <v>0.32117247624602907</v>
      </c>
      <c r="AC30" s="5">
        <f t="shared" si="13"/>
        <v>0.68965517241379226</v>
      </c>
      <c r="AD30" s="5">
        <f t="shared" si="3"/>
        <v>0.53642476486048563</v>
      </c>
      <c r="AE30" s="5">
        <f t="shared" si="0"/>
        <v>-0.12036659814441109</v>
      </c>
      <c r="AF30" s="5">
        <f t="shared" si="0"/>
        <v>0.32117247624602907</v>
      </c>
      <c r="AG30">
        <f t="shared" si="4"/>
        <v>0.5245244681241521</v>
      </c>
      <c r="AH30">
        <f t="shared" si="4"/>
        <v>0.42945813611815886</v>
      </c>
      <c r="AI30">
        <f t="shared" si="5"/>
        <v>2.1837602725770675</v>
      </c>
      <c r="AJ30">
        <f t="shared" si="6"/>
        <v>1.4635267719703597</v>
      </c>
    </row>
    <row r="31" spans="1:36" x14ac:dyDescent="0.2">
      <c r="A31" t="s">
        <v>61</v>
      </c>
      <c r="B31">
        <v>0</v>
      </c>
      <c r="C31">
        <v>249</v>
      </c>
      <c r="D31">
        <v>12412044488.556921</v>
      </c>
      <c r="E31">
        <v>251233596.38331321</v>
      </c>
      <c r="F31">
        <v>2.9459437751004014</v>
      </c>
      <c r="G31">
        <v>526.26884969933997</v>
      </c>
      <c r="H31">
        <v>8.9999999999999893</v>
      </c>
      <c r="I31">
        <v>1327.136546184739</v>
      </c>
      <c r="J31">
        <v>0.12271705918959262</v>
      </c>
      <c r="K31">
        <v>9.2208835341365508E-2</v>
      </c>
      <c r="L31">
        <v>2.9459437751004012E-4</v>
      </c>
      <c r="M31">
        <v>2.586571081889106E-4</v>
      </c>
      <c r="N31">
        <v>8.9999999999999886E-2</v>
      </c>
      <c r="P31" s="1">
        <v>38415</v>
      </c>
      <c r="Q31" t="s">
        <v>60</v>
      </c>
      <c r="R31">
        <v>0</v>
      </c>
      <c r="S31">
        <f t="shared" si="7"/>
        <v>251.2335963833132</v>
      </c>
      <c r="T31">
        <f t="shared" si="1"/>
        <v>12412.044488556921</v>
      </c>
      <c r="U31">
        <f>U30</f>
        <v>225644465.41753703</v>
      </c>
      <c r="V31">
        <f t="shared" ref="V31:X31" si="41">V30</f>
        <v>6.3548342357283394</v>
      </c>
      <c r="W31">
        <f t="shared" si="41"/>
        <v>847.10378376547851</v>
      </c>
      <c r="X31">
        <f t="shared" si="41"/>
        <v>28.999999999999893</v>
      </c>
      <c r="Y31">
        <f t="shared" si="9"/>
        <v>-19.999999999999904</v>
      </c>
      <c r="Z31">
        <f t="shared" si="10"/>
        <v>-3.408890460627938</v>
      </c>
      <c r="AA31" s="4">
        <f t="shared" si="11"/>
        <v>0.10742257053077253</v>
      </c>
      <c r="AB31" s="4">
        <f t="shared" si="12"/>
        <v>-0.47601101489453423</v>
      </c>
      <c r="AC31" s="5">
        <f t="shared" si="13"/>
        <v>-0.68965517241379237</v>
      </c>
      <c r="AD31" s="5">
        <f t="shared" si="3"/>
        <v>-0.53642476486048563</v>
      </c>
      <c r="AE31" s="5">
        <f t="shared" si="0"/>
        <v>0.10742257053077253</v>
      </c>
      <c r="AF31" s="5">
        <f t="shared" si="0"/>
        <v>-0.47601101489453423</v>
      </c>
      <c r="AG31">
        <f t="shared" si="4"/>
        <v>-1.1700712526502524</v>
      </c>
      <c r="AH31">
        <f t="shared" si="4"/>
        <v>-0.76878658753802709</v>
      </c>
      <c r="AI31">
        <f t="shared" si="5"/>
        <v>2.2090897481384766</v>
      </c>
      <c r="AJ31">
        <f t="shared" si="6"/>
        <v>1.2595935823895548</v>
      </c>
    </row>
    <row r="32" spans="1:36" x14ac:dyDescent="0.2">
      <c r="A32" t="s">
        <v>62</v>
      </c>
      <c r="B32">
        <v>0</v>
      </c>
      <c r="C32">
        <v>249</v>
      </c>
      <c r="D32">
        <v>759528008.15060699</v>
      </c>
      <c r="E32">
        <v>29280519.618509278</v>
      </c>
      <c r="F32">
        <v>10.246947791164663</v>
      </c>
      <c r="G32">
        <v>1001.0776623498245</v>
      </c>
      <c r="H32">
        <v>48.999999999999787</v>
      </c>
      <c r="I32">
        <v>82.53815261044177</v>
      </c>
      <c r="J32">
        <v>0.19657090683033446</v>
      </c>
      <c r="K32">
        <v>0.14721084337349397</v>
      </c>
      <c r="L32">
        <v>1.0246947791164663E-3</v>
      </c>
      <c r="M32">
        <v>6.9688729628931837E-4</v>
      </c>
      <c r="N32">
        <v>0.48999999999999788</v>
      </c>
      <c r="P32" s="1">
        <v>35136</v>
      </c>
      <c r="Q32" t="s">
        <v>63</v>
      </c>
      <c r="R32">
        <v>0</v>
      </c>
      <c r="S32">
        <f t="shared" si="7"/>
        <v>29.280519618509278</v>
      </c>
      <c r="T32">
        <f t="shared" si="1"/>
        <v>759.52800815060698</v>
      </c>
      <c r="U32">
        <f>AVERAGE(E32:E33)</f>
        <v>14672375.006737879</v>
      </c>
      <c r="V32">
        <f t="shared" ref="V32:X32" si="42">AVERAGE(F32:F33)</f>
        <v>17.822308641345046</v>
      </c>
      <c r="W32">
        <f t="shared" si="42"/>
        <v>656.56784269583773</v>
      </c>
      <c r="X32">
        <f t="shared" si="42"/>
        <v>28.999999999999886</v>
      </c>
      <c r="Y32">
        <f t="shared" si="9"/>
        <v>19.999999999999901</v>
      </c>
      <c r="Z32">
        <f t="shared" si="10"/>
        <v>-7.5753608501803829</v>
      </c>
      <c r="AA32" s="4">
        <f t="shared" si="11"/>
        <v>0.69095596093504597</v>
      </c>
      <c r="AB32" s="4">
        <f t="shared" si="12"/>
        <v>0.42180633268866696</v>
      </c>
      <c r="AC32" s="5">
        <f t="shared" si="13"/>
        <v>0.68965517241379237</v>
      </c>
      <c r="AD32" s="5">
        <f t="shared" si="3"/>
        <v>-0.42504935822998247</v>
      </c>
      <c r="AE32" s="5">
        <f t="shared" si="0"/>
        <v>0.69095596093504597</v>
      </c>
      <c r="AF32" s="5">
        <f t="shared" si="0"/>
        <v>0.42180633268866696</v>
      </c>
      <c r="AG32">
        <f t="shared" si="4"/>
        <v>0.5245244681241521</v>
      </c>
      <c r="AH32">
        <f t="shared" si="4"/>
        <v>-0.55347108226925412</v>
      </c>
      <c r="AI32">
        <f t="shared" si="5"/>
        <v>2.2711930754159133</v>
      </c>
      <c r="AJ32">
        <f t="shared" si="6"/>
        <v>1.4865482851597198</v>
      </c>
    </row>
    <row r="33" spans="1:36" x14ac:dyDescent="0.2">
      <c r="A33" t="s">
        <v>64</v>
      </c>
      <c r="B33">
        <v>0</v>
      </c>
      <c r="C33">
        <v>249</v>
      </c>
      <c r="D33">
        <v>7074675.966275299</v>
      </c>
      <c r="E33">
        <v>64230.394966477848</v>
      </c>
      <c r="F33">
        <v>25.397669491525427</v>
      </c>
      <c r="G33">
        <v>312.0580230418509</v>
      </c>
      <c r="H33">
        <v>8.9999999999999893</v>
      </c>
      <c r="I33">
        <v>86.809716599190281</v>
      </c>
      <c r="J33">
        <v>0.16091497411408509</v>
      </c>
      <c r="K33">
        <v>0.12545895180722885</v>
      </c>
      <c r="L33">
        <v>2.5397669491525427E-3</v>
      </c>
      <c r="M33">
        <v>1.5020264590440218E-3</v>
      </c>
      <c r="N33">
        <v>8.9999999999999886E-2</v>
      </c>
      <c r="P33" s="1">
        <v>43041</v>
      </c>
      <c r="Q33" t="s">
        <v>63</v>
      </c>
      <c r="R33">
        <v>0</v>
      </c>
      <c r="S33">
        <f t="shared" si="7"/>
        <v>6.4230394966477852E-2</v>
      </c>
      <c r="T33">
        <f t="shared" si="1"/>
        <v>7.0746759662752989</v>
      </c>
      <c r="U33">
        <f>U32</f>
        <v>14672375.006737879</v>
      </c>
      <c r="V33">
        <f t="shared" ref="V33:X33" si="43">V32</f>
        <v>17.822308641345046</v>
      </c>
      <c r="W33">
        <f t="shared" si="43"/>
        <v>656.56784269583773</v>
      </c>
      <c r="X33">
        <f t="shared" si="43"/>
        <v>28.999999999999886</v>
      </c>
      <c r="Y33">
        <f t="shared" si="9"/>
        <v>-19.999999999999897</v>
      </c>
      <c r="Z33">
        <f t="shared" si="10"/>
        <v>7.5753608501803811</v>
      </c>
      <c r="AA33" s="4">
        <f t="shared" si="11"/>
        <v>-5.431245213013387</v>
      </c>
      <c r="AB33" s="4">
        <f t="shared" si="12"/>
        <v>-0.7438368865751217</v>
      </c>
      <c r="AC33" s="5">
        <f t="shared" si="13"/>
        <v>-0.68965517241379226</v>
      </c>
      <c r="AD33" s="5">
        <f t="shared" si="3"/>
        <v>0.42504935822998241</v>
      </c>
      <c r="AE33" s="5">
        <f t="shared" ref="AE33:AF64" si="44">AA33</f>
        <v>-5.431245213013387</v>
      </c>
      <c r="AF33" s="5">
        <f t="shared" si="44"/>
        <v>-0.7438368865751217</v>
      </c>
      <c r="AG33">
        <f t="shared" si="4"/>
        <v>-1.1700712526502519</v>
      </c>
      <c r="AH33">
        <f t="shared" si="4"/>
        <v>0.35420645047512811</v>
      </c>
      <c r="AI33">
        <f t="shared" si="5"/>
        <v>1.272216735783557</v>
      </c>
      <c r="AJ33">
        <f t="shared" si="6"/>
        <v>1.1805495431462301</v>
      </c>
    </row>
    <row r="34" spans="1:36" x14ac:dyDescent="0.2">
      <c r="A34" t="s">
        <v>65</v>
      </c>
      <c r="B34">
        <v>0</v>
      </c>
      <c r="C34">
        <v>248</v>
      </c>
      <c r="D34">
        <v>2336342714.4219518</v>
      </c>
      <c r="E34">
        <v>150156474.74866185</v>
      </c>
      <c r="F34">
        <v>4.7935887096774197</v>
      </c>
      <c r="G34">
        <v>1666.1487082788442</v>
      </c>
      <c r="H34">
        <v>48.999999999999794</v>
      </c>
      <c r="I34">
        <v>66.556451612903231</v>
      </c>
      <c r="J34">
        <v>0.18900349417848222</v>
      </c>
      <c r="K34">
        <v>0.13605564516129029</v>
      </c>
      <c r="L34">
        <v>4.7935887096774193E-4</v>
      </c>
      <c r="M34">
        <v>3.9108180346778784E-4</v>
      </c>
      <c r="N34">
        <v>0.48999999999999794</v>
      </c>
      <c r="P34" s="1">
        <v>35136</v>
      </c>
      <c r="Q34" t="s">
        <v>66</v>
      </c>
      <c r="R34">
        <v>0</v>
      </c>
      <c r="S34">
        <f t="shared" si="7"/>
        <v>150.15647474866185</v>
      </c>
      <c r="T34">
        <f t="shared" si="1"/>
        <v>2336.3427144219518</v>
      </c>
      <c r="U34">
        <f>AVERAGE(E34:E35)</f>
        <v>75106543.363217652</v>
      </c>
      <c r="V34">
        <f t="shared" ref="V34:X34" si="45">AVERAGE(F34:F35)</f>
        <v>13.615509214276459</v>
      </c>
      <c r="W34">
        <f t="shared" si="45"/>
        <v>919.33849712840504</v>
      </c>
      <c r="X34">
        <f t="shared" si="45"/>
        <v>31.499999999999918</v>
      </c>
      <c r="Y34">
        <f t="shared" si="9"/>
        <v>17.499999999999876</v>
      </c>
      <c r="Z34">
        <f t="shared" si="10"/>
        <v>-8.8219205045990385</v>
      </c>
      <c r="AA34" s="4">
        <f t="shared" si="11"/>
        <v>0.6927702317228821</v>
      </c>
      <c r="AB34" s="4">
        <f t="shared" si="12"/>
        <v>0.59461569285456228</v>
      </c>
      <c r="AC34" s="5">
        <f t="shared" si="13"/>
        <v>0.55555555555555303</v>
      </c>
      <c r="AD34" s="5">
        <f t="shared" si="3"/>
        <v>-0.64793173474179488</v>
      </c>
      <c r="AE34" s="5">
        <f t="shared" si="44"/>
        <v>0.6927702317228821</v>
      </c>
      <c r="AF34" s="5">
        <f t="shared" si="44"/>
        <v>0.59461569285456228</v>
      </c>
      <c r="AG34">
        <f t="shared" ref="AG34:AH65" si="46">LN(1+AC34)</f>
        <v>0.44183275227903768</v>
      </c>
      <c r="AH34">
        <f t="shared" si="46"/>
        <v>-1.043930186794449</v>
      </c>
      <c r="AI34">
        <f t="shared" si="5"/>
        <v>2.2713802706718824</v>
      </c>
      <c r="AJ34">
        <f t="shared" si="6"/>
        <v>1.5248851163697226</v>
      </c>
    </row>
    <row r="35" spans="1:36" x14ac:dyDescent="0.2">
      <c r="A35" t="s">
        <v>67</v>
      </c>
      <c r="B35">
        <v>0</v>
      </c>
      <c r="C35">
        <v>249</v>
      </c>
      <c r="D35">
        <v>17430021.128765181</v>
      </c>
      <c r="E35">
        <v>56611.977773459563</v>
      </c>
      <c r="F35">
        <v>22.437429718875499</v>
      </c>
      <c r="G35">
        <v>172.52828597796596</v>
      </c>
      <c r="H35">
        <v>14.000000000000041</v>
      </c>
      <c r="I35">
        <v>47.817813765182187</v>
      </c>
      <c r="J35">
        <v>0.4108422682149967</v>
      </c>
      <c r="K35">
        <v>0.28291950200803212</v>
      </c>
      <c r="L35">
        <v>2.24374297188755E-3</v>
      </c>
      <c r="M35">
        <v>3.852784920691871E-3</v>
      </c>
      <c r="N35">
        <v>0.1400000000000004</v>
      </c>
      <c r="P35" s="1">
        <v>41801</v>
      </c>
      <c r="Q35" t="s">
        <v>66</v>
      </c>
      <c r="R35">
        <v>0</v>
      </c>
      <c r="S35">
        <f t="shared" si="7"/>
        <v>5.6611977773459561E-2</v>
      </c>
      <c r="T35">
        <f t="shared" si="1"/>
        <v>17.43002112876518</v>
      </c>
      <c r="U35">
        <f>U34</f>
        <v>75106543.363217652</v>
      </c>
      <c r="V35">
        <f t="shared" ref="V35:X35" si="47">V34</f>
        <v>13.615509214276459</v>
      </c>
      <c r="W35">
        <f t="shared" si="47"/>
        <v>919.33849712840504</v>
      </c>
      <c r="X35">
        <f t="shared" si="47"/>
        <v>31.499999999999918</v>
      </c>
      <c r="Y35">
        <f t="shared" si="9"/>
        <v>-17.499999999999879</v>
      </c>
      <c r="Z35">
        <f t="shared" si="10"/>
        <v>8.8219205045990403</v>
      </c>
      <c r="AA35" s="4">
        <f t="shared" si="11"/>
        <v>-7.1904423783683882</v>
      </c>
      <c r="AB35" s="4">
        <f t="shared" si="12"/>
        <v>-1.6730931868477361</v>
      </c>
      <c r="AC35" s="5">
        <f t="shared" si="13"/>
        <v>-0.55555555555555314</v>
      </c>
      <c r="AD35" s="5">
        <f t="shared" si="3"/>
        <v>0.647931734741795</v>
      </c>
      <c r="AE35" s="5">
        <f t="shared" si="44"/>
        <v>-7.1904423783683882</v>
      </c>
      <c r="AF35" s="5">
        <f t="shared" si="44"/>
        <v>-1.6730931868477361</v>
      </c>
      <c r="AG35">
        <f t="shared" si="46"/>
        <v>-0.81093021621632333</v>
      </c>
      <c r="AH35">
        <f t="shared" si="46"/>
        <v>0.49952100753574891</v>
      </c>
      <c r="AI35">
        <f t="shared" si="5"/>
        <v>0.59308240746691077</v>
      </c>
      <c r="AJ35">
        <f t="shared" si="6"/>
        <v>0.84453983760177809</v>
      </c>
    </row>
    <row r="36" spans="1:36" x14ac:dyDescent="0.2">
      <c r="A36" t="s">
        <v>68</v>
      </c>
      <c r="B36">
        <v>0</v>
      </c>
      <c r="C36">
        <v>249</v>
      </c>
      <c r="D36">
        <v>1417137653.3560727</v>
      </c>
      <c r="E36">
        <v>146305201.2462343</v>
      </c>
      <c r="F36">
        <v>6.2180321285140545</v>
      </c>
      <c r="G36">
        <v>2624.8537235297426</v>
      </c>
      <c r="H36">
        <v>48.999999999999787</v>
      </c>
      <c r="I36">
        <v>46.927710843373497</v>
      </c>
      <c r="J36">
        <v>0.22953492959954985</v>
      </c>
      <c r="K36">
        <v>0.14571807228915662</v>
      </c>
      <c r="L36">
        <v>6.2180321285140543E-4</v>
      </c>
      <c r="M36">
        <v>4.9158630527211034E-4</v>
      </c>
      <c r="N36">
        <v>0.48999999999999788</v>
      </c>
      <c r="P36" s="1">
        <v>35136</v>
      </c>
      <c r="Q36" t="s">
        <v>69</v>
      </c>
      <c r="R36">
        <v>0</v>
      </c>
      <c r="S36">
        <f t="shared" si="7"/>
        <v>146.3052012462343</v>
      </c>
      <c r="T36">
        <f t="shared" si="1"/>
        <v>1417.1376533560726</v>
      </c>
      <c r="U36">
        <f>AVERAGE(E36:E37)</f>
        <v>73193840.351656273</v>
      </c>
      <c r="V36">
        <f t="shared" ref="V36:X36" si="48">AVERAGE(F36:F37)</f>
        <v>20.953433734939761</v>
      </c>
      <c r="W36">
        <f t="shared" si="48"/>
        <v>1378.99564285676</v>
      </c>
      <c r="X36">
        <f t="shared" si="48"/>
        <v>28.999999999999886</v>
      </c>
      <c r="Y36">
        <f t="shared" si="9"/>
        <v>19.999999999999901</v>
      </c>
      <c r="Z36">
        <f t="shared" si="10"/>
        <v>-14.735401606425707</v>
      </c>
      <c r="AA36" s="4">
        <f t="shared" si="11"/>
        <v>0.69258359009124604</v>
      </c>
      <c r="AB36" s="4">
        <f t="shared" si="12"/>
        <v>0.64366973095490021</v>
      </c>
      <c r="AC36" s="5">
        <f t="shared" si="13"/>
        <v>0.68965517241379237</v>
      </c>
      <c r="AD36" s="5">
        <f t="shared" si="3"/>
        <v>-0.70324519564802823</v>
      </c>
      <c r="AE36" s="5">
        <f t="shared" si="44"/>
        <v>0.69258359009124604</v>
      </c>
      <c r="AF36" s="5">
        <f t="shared" si="44"/>
        <v>0.64366973095490021</v>
      </c>
      <c r="AG36">
        <f t="shared" si="46"/>
        <v>0.5245244681241521</v>
      </c>
      <c r="AH36">
        <f t="shared" si="46"/>
        <v>-1.2148490557262899</v>
      </c>
      <c r="AI36">
        <f t="shared" si="5"/>
        <v>2.2713610147291372</v>
      </c>
      <c r="AJ36">
        <f t="shared" si="6"/>
        <v>1.535504943941246</v>
      </c>
    </row>
    <row r="37" spans="1:36" x14ac:dyDescent="0.2">
      <c r="A37" t="s">
        <v>70</v>
      </c>
      <c r="B37">
        <v>0</v>
      </c>
      <c r="C37">
        <v>249</v>
      </c>
      <c r="D37">
        <v>16449958.231497986</v>
      </c>
      <c r="E37">
        <v>82479.457078251973</v>
      </c>
      <c r="F37">
        <v>35.688835341365468</v>
      </c>
      <c r="G37">
        <v>133.13756218377731</v>
      </c>
      <c r="H37">
        <v>8.9999999999999893</v>
      </c>
      <c r="I37">
        <v>94.914979757085021</v>
      </c>
      <c r="J37">
        <v>0.24138922845305857</v>
      </c>
      <c r="K37">
        <v>0.15457591164658638</v>
      </c>
      <c r="L37">
        <v>3.5688835341365467E-3</v>
      </c>
      <c r="M37">
        <v>2.702250513391373E-3</v>
      </c>
      <c r="N37">
        <v>8.9999999999999886E-2</v>
      </c>
      <c r="P37" s="1">
        <v>43041</v>
      </c>
      <c r="Q37" t="s">
        <v>69</v>
      </c>
      <c r="R37">
        <v>0</v>
      </c>
      <c r="S37">
        <f t="shared" si="7"/>
        <v>8.2479457078251966E-2</v>
      </c>
      <c r="T37">
        <f t="shared" si="1"/>
        <v>16.449958231497988</v>
      </c>
      <c r="U37">
        <f>U36</f>
        <v>73193840.351656273</v>
      </c>
      <c r="V37">
        <f t="shared" ref="V37:X37" si="49">V36</f>
        <v>20.953433734939761</v>
      </c>
      <c r="W37">
        <f t="shared" si="49"/>
        <v>1378.99564285676</v>
      </c>
      <c r="X37">
        <f t="shared" si="49"/>
        <v>28.999999999999886</v>
      </c>
      <c r="Y37">
        <f t="shared" si="9"/>
        <v>-19.999999999999897</v>
      </c>
      <c r="Z37">
        <f t="shared" si="10"/>
        <v>14.735401606425707</v>
      </c>
      <c r="AA37" s="4">
        <f t="shared" si="11"/>
        <v>-6.7883172909857077</v>
      </c>
      <c r="AB37" s="4">
        <f t="shared" si="12"/>
        <v>-2.3377278223150366</v>
      </c>
      <c r="AC37" s="5">
        <f t="shared" si="13"/>
        <v>-0.68965517241379226</v>
      </c>
      <c r="AD37" s="5">
        <f t="shared" si="3"/>
        <v>0.70324519564802823</v>
      </c>
      <c r="AE37" s="5">
        <f t="shared" si="44"/>
        <v>-6.7883172909857077</v>
      </c>
      <c r="AF37" s="5">
        <f t="shared" si="44"/>
        <v>-2.3377278223150366</v>
      </c>
      <c r="AG37">
        <f t="shared" si="46"/>
        <v>-1.1700712526502519</v>
      </c>
      <c r="AH37">
        <f t="shared" si="46"/>
        <v>0.532535369970776</v>
      </c>
      <c r="AI37">
        <f t="shared" si="5"/>
        <v>0.79375363260036147</v>
      </c>
      <c r="AJ37">
        <f t="shared" si="6"/>
        <v>0.50818544817861511</v>
      </c>
    </row>
    <row r="38" spans="1:36" x14ac:dyDescent="0.2">
      <c r="A38" t="s">
        <v>71</v>
      </c>
      <c r="B38">
        <v>0</v>
      </c>
      <c r="C38">
        <v>249</v>
      </c>
      <c r="D38">
        <v>89483782.372469664</v>
      </c>
      <c r="E38">
        <v>367237.06163011113</v>
      </c>
      <c r="F38">
        <v>36.57807228915663</v>
      </c>
      <c r="G38">
        <v>107.29613518299091</v>
      </c>
      <c r="H38">
        <v>48.000000000000114</v>
      </c>
      <c r="I38">
        <v>395.89959839357431</v>
      </c>
      <c r="J38">
        <v>0.65787798516425344</v>
      </c>
      <c r="K38">
        <v>0.45941244979919665</v>
      </c>
      <c r="L38">
        <v>3.6578072289156632E-3</v>
      </c>
      <c r="M38">
        <v>2.13422461732782E-3</v>
      </c>
      <c r="N38">
        <v>0.48000000000000115</v>
      </c>
      <c r="P38" s="1">
        <v>37187</v>
      </c>
      <c r="Q38" t="s">
        <v>72</v>
      </c>
      <c r="R38">
        <v>1</v>
      </c>
      <c r="S38">
        <f t="shared" si="7"/>
        <v>0.36723706163011111</v>
      </c>
      <c r="T38">
        <f t="shared" si="1"/>
        <v>89.483782372469662</v>
      </c>
      <c r="U38">
        <f>AVERAGE(E38:E39)</f>
        <v>267644.4125138268</v>
      </c>
      <c r="V38">
        <f t="shared" ref="V38:X38" si="50">AVERAGE(F38:F39)</f>
        <v>51.884972314791099</v>
      </c>
      <c r="W38">
        <f t="shared" si="50"/>
        <v>153.42058195272264</v>
      </c>
      <c r="X38">
        <f t="shared" si="50"/>
        <v>28.50000000000005</v>
      </c>
      <c r="Y38">
        <f t="shared" si="9"/>
        <v>19.500000000000064</v>
      </c>
      <c r="Z38">
        <f t="shared" si="10"/>
        <v>-15.306900025634469</v>
      </c>
      <c r="AA38" s="4">
        <f t="shared" si="11"/>
        <v>0.31634830348951226</v>
      </c>
      <c r="AB38" s="4">
        <f t="shared" si="12"/>
        <v>-0.35759042153370402</v>
      </c>
      <c r="AC38" s="5">
        <f t="shared" si="13"/>
        <v>0.68421052631579049</v>
      </c>
      <c r="AD38" s="5">
        <f t="shared" si="3"/>
        <v>-0.29501605846035805</v>
      </c>
      <c r="AE38" s="5">
        <f t="shared" si="44"/>
        <v>0.31634830348951226</v>
      </c>
      <c r="AF38" s="5">
        <f t="shared" si="44"/>
        <v>-0.35759042153370402</v>
      </c>
      <c r="AG38">
        <f t="shared" si="46"/>
        <v>0.52129692363328672</v>
      </c>
      <c r="AH38">
        <f t="shared" si="46"/>
        <v>-0.34958025438724472</v>
      </c>
      <c r="AI38">
        <f t="shared" si="5"/>
        <v>2.2317707389884478</v>
      </c>
      <c r="AJ38">
        <f t="shared" si="6"/>
        <v>1.2926454347478855</v>
      </c>
    </row>
    <row r="39" spans="1:36" x14ac:dyDescent="0.2">
      <c r="A39" t="s">
        <v>73</v>
      </c>
      <c r="B39">
        <v>0</v>
      </c>
      <c r="C39">
        <v>246</v>
      </c>
      <c r="D39">
        <v>21313955.065042358</v>
      </c>
      <c r="E39">
        <v>168051.76339754244</v>
      </c>
      <c r="F39">
        <v>67.191872340425562</v>
      </c>
      <c r="G39">
        <v>199.54502872245436</v>
      </c>
      <c r="H39">
        <v>8.9999999999999893</v>
      </c>
      <c r="I39">
        <v>404.79752066115702</v>
      </c>
      <c r="J39">
        <v>0.33760763563780516</v>
      </c>
      <c r="K39">
        <v>0.23560406504065046</v>
      </c>
      <c r="L39">
        <v>6.7191872340425559E-3</v>
      </c>
      <c r="M39">
        <v>6.0193016374902718E-3</v>
      </c>
      <c r="N39">
        <v>8.9999999999999886E-2</v>
      </c>
      <c r="P39" s="1">
        <v>42179</v>
      </c>
      <c r="Q39" t="s">
        <v>72</v>
      </c>
      <c r="R39">
        <v>1</v>
      </c>
      <c r="S39">
        <f t="shared" si="7"/>
        <v>0.16805176339754244</v>
      </c>
      <c r="T39">
        <f t="shared" si="1"/>
        <v>21.313955065042357</v>
      </c>
      <c r="U39">
        <f>U38</f>
        <v>267644.4125138268</v>
      </c>
      <c r="V39">
        <f t="shared" ref="V39:X39" si="51">V38</f>
        <v>51.884972314791099</v>
      </c>
      <c r="W39">
        <f t="shared" si="51"/>
        <v>153.42058195272264</v>
      </c>
      <c r="X39">
        <f t="shared" si="51"/>
        <v>28.50000000000005</v>
      </c>
      <c r="Y39">
        <f t="shared" si="9"/>
        <v>-19.50000000000006</v>
      </c>
      <c r="Z39">
        <f t="shared" si="10"/>
        <v>15.306900025634462</v>
      </c>
      <c r="AA39" s="4">
        <f t="shared" si="11"/>
        <v>-0.46538723312192332</v>
      </c>
      <c r="AB39" s="4">
        <f t="shared" si="12"/>
        <v>0.26285686701988631</v>
      </c>
      <c r="AC39" s="5">
        <f t="shared" si="13"/>
        <v>-0.68421052631579038</v>
      </c>
      <c r="AD39" s="5">
        <f t="shared" si="3"/>
        <v>0.29501605846035789</v>
      </c>
      <c r="AE39" s="5">
        <f t="shared" si="44"/>
        <v>-0.46538723312192332</v>
      </c>
      <c r="AF39" s="5">
        <f t="shared" si="44"/>
        <v>0.26285686701988631</v>
      </c>
      <c r="AG39">
        <f t="shared" si="46"/>
        <v>-1.1526795099383884</v>
      </c>
      <c r="AH39">
        <f t="shared" si="46"/>
        <v>0.25852309543010599</v>
      </c>
      <c r="AI39">
        <f t="shared" si="5"/>
        <v>2.1441299851970101</v>
      </c>
      <c r="AJ39">
        <f t="shared" si="6"/>
        <v>1.4499395615731134</v>
      </c>
    </row>
    <row r="40" spans="1:36" x14ac:dyDescent="0.2">
      <c r="A40" t="s">
        <v>74</v>
      </c>
      <c r="B40">
        <v>0</v>
      </c>
      <c r="C40">
        <v>247</v>
      </c>
      <c r="D40">
        <v>10667891972.861023</v>
      </c>
      <c r="E40">
        <v>454108539.83846575</v>
      </c>
      <c r="F40">
        <v>2.68485829959514</v>
      </c>
      <c r="G40">
        <v>1092.9139786542353</v>
      </c>
      <c r="H40">
        <v>48.999999999999794</v>
      </c>
      <c r="I40">
        <v>325.76113360323887</v>
      </c>
      <c r="J40">
        <v>0.61188670297389047</v>
      </c>
      <c r="K40">
        <v>0.42906923076923076</v>
      </c>
      <c r="L40">
        <v>2.6848582995951399E-4</v>
      </c>
      <c r="M40">
        <v>2.2384949679702559E-4</v>
      </c>
      <c r="N40">
        <v>0.48999999999999794</v>
      </c>
      <c r="P40" s="1">
        <v>35136</v>
      </c>
      <c r="Q40" t="s">
        <v>75</v>
      </c>
      <c r="R40">
        <v>0</v>
      </c>
      <c r="S40">
        <f t="shared" si="7"/>
        <v>454.10853983846573</v>
      </c>
      <c r="T40">
        <f t="shared" si="1"/>
        <v>10667.891972861024</v>
      </c>
      <c r="U40">
        <f>AVERAGE(E40:E41)</f>
        <v>242467485.92931902</v>
      </c>
      <c r="V40">
        <f t="shared" ref="V40:X40" si="52">AVERAGE(F40:F41)</f>
        <v>11.708157894736839</v>
      </c>
      <c r="W40">
        <f t="shared" si="52"/>
        <v>654.70601730373176</v>
      </c>
      <c r="X40">
        <f t="shared" si="52"/>
        <v>33.999999999999879</v>
      </c>
      <c r="Y40">
        <f t="shared" si="9"/>
        <v>14.999999999999915</v>
      </c>
      <c r="Z40">
        <f t="shared" si="10"/>
        <v>-9.0232995951416992</v>
      </c>
      <c r="AA40" s="4">
        <f t="shared" si="11"/>
        <v>0.62746862125543856</v>
      </c>
      <c r="AB40" s="4">
        <f t="shared" si="12"/>
        <v>0.51241647668703827</v>
      </c>
      <c r="AC40" s="5">
        <f t="shared" si="13"/>
        <v>0.44117647058823434</v>
      </c>
      <c r="AD40" s="5">
        <f t="shared" si="3"/>
        <v>-0.77068482303248897</v>
      </c>
      <c r="AE40" s="5">
        <f t="shared" si="44"/>
        <v>0.62746862125543856</v>
      </c>
      <c r="AF40" s="5">
        <f t="shared" si="44"/>
        <v>0.51241647668703827</v>
      </c>
      <c r="AG40">
        <f t="shared" si="46"/>
        <v>0.36545977349446457</v>
      </c>
      <c r="AH40">
        <f t="shared" si="46"/>
        <v>-1.4726579030508353</v>
      </c>
      <c r="AI40">
        <f t="shared" si="5"/>
        <v>2.2646203274188772</v>
      </c>
      <c r="AJ40">
        <f t="shared" si="6"/>
        <v>1.5068328141662677</v>
      </c>
    </row>
    <row r="41" spans="1:36" x14ac:dyDescent="0.2">
      <c r="A41" t="s">
        <v>76</v>
      </c>
      <c r="B41">
        <v>0</v>
      </c>
      <c r="C41">
        <v>247</v>
      </c>
      <c r="D41">
        <v>4404058515.5182428</v>
      </c>
      <c r="E41">
        <v>30826432.02017232</v>
      </c>
      <c r="F41">
        <v>20.731457489878537</v>
      </c>
      <c r="G41">
        <v>216.49805595322829</v>
      </c>
      <c r="H41">
        <v>18.999999999999964</v>
      </c>
      <c r="I41">
        <v>393.9919028340081</v>
      </c>
      <c r="J41">
        <v>7.4956665448366933E-2</v>
      </c>
      <c r="K41">
        <v>5.6862348178137602E-2</v>
      </c>
      <c r="L41">
        <v>2.0731457489878537E-3</v>
      </c>
      <c r="M41">
        <v>8.3234230034444682E-4</v>
      </c>
      <c r="N41">
        <v>0.18999999999999964</v>
      </c>
      <c r="P41" s="1">
        <v>43266</v>
      </c>
      <c r="Q41" t="s">
        <v>75</v>
      </c>
      <c r="R41">
        <v>0</v>
      </c>
      <c r="S41">
        <f t="shared" si="7"/>
        <v>30.826432020172319</v>
      </c>
      <c r="T41">
        <f t="shared" si="1"/>
        <v>4404.0585155182425</v>
      </c>
      <c r="U41">
        <f>U40</f>
        <v>242467485.92931902</v>
      </c>
      <c r="V41">
        <f t="shared" ref="V41:X41" si="53">V40</f>
        <v>11.708157894736839</v>
      </c>
      <c r="W41">
        <f t="shared" si="53"/>
        <v>654.70601730373176</v>
      </c>
      <c r="X41">
        <f t="shared" si="53"/>
        <v>33.999999999999879</v>
      </c>
      <c r="Y41">
        <f t="shared" si="9"/>
        <v>-14.999999999999915</v>
      </c>
      <c r="Z41">
        <f t="shared" si="10"/>
        <v>9.0232995951416974</v>
      </c>
      <c r="AA41" s="4">
        <f t="shared" si="11"/>
        <v>-2.0624951183215927</v>
      </c>
      <c r="AB41" s="4">
        <f t="shared" si="12"/>
        <v>-1.1066047383662383</v>
      </c>
      <c r="AC41" s="5">
        <f t="shared" si="13"/>
        <v>-0.44117647058823434</v>
      </c>
      <c r="AD41" s="5">
        <f t="shared" si="3"/>
        <v>0.77068482303248875</v>
      </c>
      <c r="AE41" s="5">
        <f t="shared" si="44"/>
        <v>-2.0624951183215927</v>
      </c>
      <c r="AF41" s="5">
        <f t="shared" si="44"/>
        <v>-1.1066047383662383</v>
      </c>
      <c r="AG41">
        <f t="shared" si="46"/>
        <v>-0.5819215454497193</v>
      </c>
      <c r="AH41">
        <f t="shared" si="46"/>
        <v>0.57136637742511298</v>
      </c>
      <c r="AI41">
        <f t="shared" si="5"/>
        <v>1.9369421827376614</v>
      </c>
      <c r="AJ41">
        <f t="shared" si="6"/>
        <v>1.0624306435655619</v>
      </c>
    </row>
    <row r="42" spans="1:36" x14ac:dyDescent="0.2">
      <c r="A42" t="s">
        <v>77</v>
      </c>
      <c r="B42">
        <v>0</v>
      </c>
      <c r="C42">
        <v>248</v>
      </c>
      <c r="D42">
        <v>4770113848.8930893</v>
      </c>
      <c r="E42">
        <v>269577212.06627738</v>
      </c>
      <c r="F42">
        <v>3.0771774193548409</v>
      </c>
      <c r="G42">
        <v>1467.595354112829</v>
      </c>
      <c r="H42">
        <v>62.000000000000213</v>
      </c>
      <c r="I42">
        <v>114.75806451612904</v>
      </c>
      <c r="J42">
        <v>0.71104847207133115</v>
      </c>
      <c r="K42">
        <v>0.51110887096774182</v>
      </c>
      <c r="L42">
        <v>3.0771774193548407E-4</v>
      </c>
      <c r="M42">
        <v>2.7729278856756346E-4</v>
      </c>
      <c r="N42">
        <v>0.6200000000000021</v>
      </c>
      <c r="P42" s="1">
        <v>36655</v>
      </c>
      <c r="Q42" t="s">
        <v>78</v>
      </c>
      <c r="R42">
        <v>0</v>
      </c>
      <c r="S42">
        <f t="shared" si="7"/>
        <v>269.57721206627741</v>
      </c>
      <c r="T42">
        <f t="shared" si="1"/>
        <v>4770.1138488930892</v>
      </c>
      <c r="U42">
        <f>AVERAGE(E42:E43)</f>
        <v>134898649.6569455</v>
      </c>
      <c r="V42">
        <f t="shared" ref="V42:X42" si="54">AVERAGE(F42:F43)</f>
        <v>25.980416018914369</v>
      </c>
      <c r="W42">
        <f t="shared" si="54"/>
        <v>876.1548678526226</v>
      </c>
      <c r="X42">
        <f t="shared" si="54"/>
        <v>35.500000000000099</v>
      </c>
      <c r="Y42">
        <f t="shared" si="9"/>
        <v>26.500000000000114</v>
      </c>
      <c r="Z42">
        <f t="shared" si="10"/>
        <v>-22.903238599559529</v>
      </c>
      <c r="AA42" s="4">
        <f t="shared" si="11"/>
        <v>0.69233109728131481</v>
      </c>
      <c r="AB42" s="4">
        <f t="shared" si="12"/>
        <v>0.51583766174324985</v>
      </c>
      <c r="AC42" s="5">
        <f t="shared" si="13"/>
        <v>0.74647887323943773</v>
      </c>
      <c r="AD42" s="5">
        <f t="shared" si="3"/>
        <v>-0.88155780811536733</v>
      </c>
      <c r="AE42" s="5">
        <f t="shared" si="44"/>
        <v>0.69233109728131481</v>
      </c>
      <c r="AF42" s="5">
        <f t="shared" si="44"/>
        <v>0.51583766174324985</v>
      </c>
      <c r="AG42">
        <f t="shared" si="46"/>
        <v>0.55760168856372216</v>
      </c>
      <c r="AH42">
        <f t="shared" si="46"/>
        <v>-2.1333302696329826</v>
      </c>
      <c r="AI42">
        <f t="shared" si="5"/>
        <v>2.2713349642858915</v>
      </c>
      <c r="AJ42">
        <f t="shared" si="6"/>
        <v>1.5075906982859462</v>
      </c>
    </row>
    <row r="43" spans="1:36" x14ac:dyDescent="0.2">
      <c r="A43" t="s">
        <v>79</v>
      </c>
      <c r="B43">
        <v>0</v>
      </c>
      <c r="C43">
        <v>249</v>
      </c>
      <c r="D43">
        <v>19069049.005870461</v>
      </c>
      <c r="E43">
        <v>220087.24761363494</v>
      </c>
      <c r="F43">
        <v>48.883654618473898</v>
      </c>
      <c r="G43">
        <v>284.71438159241632</v>
      </c>
      <c r="H43">
        <v>8.9999999999999893</v>
      </c>
      <c r="I43">
        <v>139.85425101214574</v>
      </c>
      <c r="J43">
        <v>0.26715584924329844</v>
      </c>
      <c r="K43">
        <v>0.21151461445783126</v>
      </c>
      <c r="L43">
        <v>4.8883654618473897E-3</v>
      </c>
      <c r="M43">
        <v>3.9773497243921693E-3</v>
      </c>
      <c r="N43">
        <v>8.9999999999999886E-2</v>
      </c>
      <c r="P43" s="1">
        <v>43041</v>
      </c>
      <c r="Q43" t="s">
        <v>78</v>
      </c>
      <c r="R43">
        <v>0</v>
      </c>
      <c r="S43">
        <f t="shared" si="7"/>
        <v>0.22008724761363493</v>
      </c>
      <c r="T43">
        <f t="shared" si="1"/>
        <v>19.069049005870461</v>
      </c>
      <c r="U43">
        <f>U42</f>
        <v>134898649.6569455</v>
      </c>
      <c r="V43">
        <f t="shared" ref="V43:X43" si="55">V42</f>
        <v>25.980416018914369</v>
      </c>
      <c r="W43">
        <f t="shared" si="55"/>
        <v>876.1548678526226</v>
      </c>
      <c r="X43">
        <f t="shared" si="55"/>
        <v>35.500000000000099</v>
      </c>
      <c r="Y43">
        <f t="shared" si="9"/>
        <v>-26.50000000000011</v>
      </c>
      <c r="Z43">
        <f t="shared" si="10"/>
        <v>22.903238599559529</v>
      </c>
      <c r="AA43" s="4">
        <f t="shared" si="11"/>
        <v>-6.4182549843925703</v>
      </c>
      <c r="AB43" s="4">
        <f t="shared" si="12"/>
        <v>-1.124056357187504</v>
      </c>
      <c r="AC43" s="5">
        <f t="shared" si="13"/>
        <v>-0.74647887323943762</v>
      </c>
      <c r="AD43" s="5">
        <f t="shared" si="3"/>
        <v>0.88155780811536733</v>
      </c>
      <c r="AE43" s="5">
        <f t="shared" si="44"/>
        <v>-6.4182549843925703</v>
      </c>
      <c r="AF43" s="5">
        <f t="shared" si="44"/>
        <v>-1.124056357187504</v>
      </c>
      <c r="AG43">
        <f t="shared" si="46"/>
        <v>-1.3723081191451547</v>
      </c>
      <c r="AH43">
        <f t="shared" si="46"/>
        <v>0.63210005506268807</v>
      </c>
      <c r="AI43">
        <f t="shared" si="5"/>
        <v>0.9484655329419408</v>
      </c>
      <c r="AJ43">
        <f t="shared" si="6"/>
        <v>1.0563808439826912</v>
      </c>
    </row>
    <row r="44" spans="1:36" x14ac:dyDescent="0.2">
      <c r="A44" t="s">
        <v>80</v>
      </c>
      <c r="B44">
        <v>0</v>
      </c>
      <c r="C44">
        <v>248</v>
      </c>
      <c r="D44">
        <v>68770030.968658522</v>
      </c>
      <c r="E44">
        <v>561111.29415610526</v>
      </c>
      <c r="F44">
        <v>23.568623481781366</v>
      </c>
      <c r="G44">
        <v>215.88952763141941</v>
      </c>
      <c r="H44">
        <v>20.000000000000068</v>
      </c>
      <c r="I44">
        <v>1606.4756097560976</v>
      </c>
      <c r="J44">
        <v>0.26678556326030556</v>
      </c>
      <c r="K44">
        <v>0.19094910483870983</v>
      </c>
      <c r="L44">
        <v>2.3568623481781364E-3</v>
      </c>
      <c r="M44">
        <v>1.4122523179599107E-3</v>
      </c>
      <c r="N44">
        <v>0.20000000000000068</v>
      </c>
      <c r="P44" s="1">
        <v>41968</v>
      </c>
      <c r="Q44" t="s">
        <v>81</v>
      </c>
      <c r="R44">
        <v>1</v>
      </c>
      <c r="S44">
        <f t="shared" si="7"/>
        <v>0.56111129415610528</v>
      </c>
      <c r="T44">
        <f t="shared" si="1"/>
        <v>68.770030968658517</v>
      </c>
      <c r="U44">
        <f>AVERAGE(E44:E45)</f>
        <v>1419913.7661462596</v>
      </c>
      <c r="V44">
        <f t="shared" ref="V44:X44" si="56">AVERAGE(F44:F45)</f>
        <v>26.940202429149778</v>
      </c>
      <c r="W44">
        <f t="shared" si="56"/>
        <v>166.57556793040243</v>
      </c>
      <c r="X44">
        <f t="shared" si="56"/>
        <v>20.000000000000068</v>
      </c>
      <c r="Y44">
        <f t="shared" si="9"/>
        <v>0</v>
      </c>
      <c r="Z44">
        <f t="shared" si="10"/>
        <v>-3.3715789473684126</v>
      </c>
      <c r="AA44" s="4">
        <f t="shared" si="11"/>
        <v>-0.92843214953333408</v>
      </c>
      <c r="AB44" s="4">
        <f t="shared" si="12"/>
        <v>0.2593177627997294</v>
      </c>
      <c r="AC44" s="5">
        <f t="shared" si="13"/>
        <v>0</v>
      </c>
      <c r="AD44" s="5">
        <f t="shared" si="3"/>
        <v>-0.12515046819842393</v>
      </c>
      <c r="AE44" s="5">
        <f t="shared" si="44"/>
        <v>-0.92843214953333408</v>
      </c>
      <c r="AF44" s="5">
        <f t="shared" si="44"/>
        <v>0.2593177627997294</v>
      </c>
      <c r="AG44">
        <f t="shared" si="46"/>
        <v>0</v>
      </c>
      <c r="AH44">
        <f t="shared" si="46"/>
        <v>-0.1337033710673089</v>
      </c>
      <c r="AI44">
        <f t="shared" si="5"/>
        <v>2.0883477447582317</v>
      </c>
      <c r="AJ44">
        <f t="shared" si="6"/>
        <v>1.4491089978784377</v>
      </c>
    </row>
    <row r="45" spans="1:36" x14ac:dyDescent="0.2">
      <c r="A45" t="s">
        <v>82</v>
      </c>
      <c r="B45">
        <v>0</v>
      </c>
      <c r="C45">
        <v>249</v>
      </c>
      <c r="D45">
        <v>480936374.32105267</v>
      </c>
      <c r="E45">
        <v>2278716.238136414</v>
      </c>
      <c r="F45">
        <v>30.311781376518194</v>
      </c>
      <c r="G45">
        <v>117.26160822938543</v>
      </c>
      <c r="H45">
        <v>20.000000000000068</v>
      </c>
      <c r="I45">
        <v>1408.5783132530121</v>
      </c>
      <c r="J45">
        <v>0.37457266549319995</v>
      </c>
      <c r="K45">
        <v>0.30152008032128491</v>
      </c>
      <c r="L45">
        <v>3.0311781376518195E-3</v>
      </c>
      <c r="M45">
        <v>2.4181106138441966E-3</v>
      </c>
      <c r="N45">
        <v>0.20000000000000068</v>
      </c>
      <c r="P45" s="1">
        <v>41981</v>
      </c>
      <c r="Q45" t="s">
        <v>81</v>
      </c>
      <c r="R45">
        <v>1</v>
      </c>
      <c r="S45">
        <f t="shared" si="7"/>
        <v>2.2787162381364139</v>
      </c>
      <c r="T45">
        <f t="shared" si="1"/>
        <v>480.93637432105265</v>
      </c>
      <c r="U45">
        <f>U44</f>
        <v>1419913.7661462596</v>
      </c>
      <c r="V45">
        <f t="shared" ref="V45:X45" si="57">V44</f>
        <v>26.940202429149778</v>
      </c>
      <c r="W45">
        <f t="shared" si="57"/>
        <v>166.57556793040243</v>
      </c>
      <c r="X45">
        <f t="shared" si="57"/>
        <v>20.000000000000068</v>
      </c>
      <c r="Y45">
        <f t="shared" si="9"/>
        <v>0</v>
      </c>
      <c r="Z45">
        <f t="shared" si="10"/>
        <v>3.3715789473684161</v>
      </c>
      <c r="AA45" s="4">
        <f t="shared" si="11"/>
        <v>0.47301608924015603</v>
      </c>
      <c r="AB45" s="4">
        <f t="shared" si="12"/>
        <v>-0.35104166138602277</v>
      </c>
      <c r="AC45" s="5">
        <f t="shared" si="13"/>
        <v>0</v>
      </c>
      <c r="AD45" s="5">
        <f t="shared" si="3"/>
        <v>0.12515046819842407</v>
      </c>
      <c r="AE45" s="5">
        <f t="shared" si="44"/>
        <v>0.47301608924015603</v>
      </c>
      <c r="AF45" s="5">
        <f t="shared" si="44"/>
        <v>-0.35104166138602277</v>
      </c>
      <c r="AG45">
        <f t="shared" si="46"/>
        <v>0</v>
      </c>
      <c r="AH45">
        <f t="shared" si="46"/>
        <v>0.11791677622242558</v>
      </c>
      <c r="AI45">
        <f t="shared" si="5"/>
        <v>2.2484473453233029</v>
      </c>
      <c r="AJ45">
        <f t="shared" si="6"/>
        <v>1.2944417401827697</v>
      </c>
    </row>
    <row r="46" spans="1:36" x14ac:dyDescent="0.2">
      <c r="A46" t="s">
        <v>83</v>
      </c>
      <c r="B46">
        <v>0</v>
      </c>
      <c r="C46">
        <v>249</v>
      </c>
      <c r="D46">
        <v>1363620067.6118221</v>
      </c>
      <c r="E46">
        <v>7934199.3079614835</v>
      </c>
      <c r="F46">
        <v>29.183333333333326</v>
      </c>
      <c r="G46">
        <v>152.22065454207822</v>
      </c>
      <c r="H46">
        <v>29.999999999999861</v>
      </c>
      <c r="I46">
        <v>1194.6518218623482</v>
      </c>
      <c r="J46">
        <v>0.14752208574815862</v>
      </c>
      <c r="K46">
        <v>0.10635267871485948</v>
      </c>
      <c r="L46">
        <v>2.9183333333333327E-3</v>
      </c>
      <c r="M46">
        <v>1.50807508596717E-3</v>
      </c>
      <c r="N46">
        <v>0.2999999999999986</v>
      </c>
      <c r="P46" s="1">
        <v>39092</v>
      </c>
      <c r="Q46" t="s">
        <v>84</v>
      </c>
      <c r="R46">
        <v>1</v>
      </c>
      <c r="S46">
        <f t="shared" si="7"/>
        <v>7.9341993079614834</v>
      </c>
      <c r="T46">
        <f t="shared" si="1"/>
        <v>1363.6200676118222</v>
      </c>
      <c r="U46">
        <f>AVERAGE(E46:E47)</f>
        <v>46360686.722861759</v>
      </c>
      <c r="V46">
        <f t="shared" ref="V46:X46" si="58">AVERAGE(F46:F47)</f>
        <v>18.62217069892473</v>
      </c>
      <c r="W46">
        <f t="shared" si="58"/>
        <v>408.81669465917412</v>
      </c>
      <c r="X46">
        <f t="shared" si="58"/>
        <v>30.999999999999872</v>
      </c>
      <c r="Y46">
        <f t="shared" si="9"/>
        <v>-1.0000000000000107</v>
      </c>
      <c r="Z46">
        <f t="shared" si="10"/>
        <v>10.561162634408596</v>
      </c>
      <c r="AA46" s="4">
        <f t="shared" si="11"/>
        <v>-1.7652693886752822</v>
      </c>
      <c r="AB46" s="4">
        <f t="shared" si="12"/>
        <v>-0.98793573345877483</v>
      </c>
      <c r="AC46" s="5">
        <f t="shared" si="13"/>
        <v>-3.225806451612951E-2</v>
      </c>
      <c r="AD46" s="5">
        <f t="shared" si="3"/>
        <v>0.56712844088677661</v>
      </c>
      <c r="AE46" s="5">
        <f t="shared" si="44"/>
        <v>-1.7652693886752822</v>
      </c>
      <c r="AF46" s="5">
        <f t="shared" si="44"/>
        <v>-0.98793573345877483</v>
      </c>
      <c r="AG46">
        <f t="shared" si="46"/>
        <v>-3.2789822822991414E-2</v>
      </c>
      <c r="AH46">
        <f t="shared" si="46"/>
        <v>0.44924492612000039</v>
      </c>
      <c r="AI46">
        <f t="shared" si="5"/>
        <v>1.9788931252955235</v>
      </c>
      <c r="AJ46">
        <f t="shared" si="6"/>
        <v>1.1026256465430961</v>
      </c>
    </row>
    <row r="47" spans="1:36" x14ac:dyDescent="0.2">
      <c r="A47" t="s">
        <v>85</v>
      </c>
      <c r="B47">
        <v>0</v>
      </c>
      <c r="C47">
        <v>248</v>
      </c>
      <c r="D47">
        <v>3267806276.7235751</v>
      </c>
      <c r="E47">
        <v>84787174.13776204</v>
      </c>
      <c r="F47">
        <v>8.0610080645161322</v>
      </c>
      <c r="G47">
        <v>665.41273477626999</v>
      </c>
      <c r="H47">
        <v>31.999999999999883</v>
      </c>
      <c r="I47">
        <v>1925.8104838709678</v>
      </c>
      <c r="J47">
        <v>0.28435269465728863</v>
      </c>
      <c r="K47">
        <v>0.20748064516129033</v>
      </c>
      <c r="L47">
        <v>8.061008064516132E-4</v>
      </c>
      <c r="M47">
        <v>5.8724653243631556E-4</v>
      </c>
      <c r="N47">
        <v>0.31999999999999884</v>
      </c>
      <c r="P47" s="1">
        <v>39533</v>
      </c>
      <c r="Q47" t="s">
        <v>84</v>
      </c>
      <c r="R47">
        <v>1</v>
      </c>
      <c r="S47">
        <f t="shared" si="7"/>
        <v>84.787174137762037</v>
      </c>
      <c r="T47">
        <f t="shared" si="1"/>
        <v>3267.8062767235751</v>
      </c>
      <c r="U47">
        <f>U46</f>
        <v>46360686.722861759</v>
      </c>
      <c r="V47">
        <f t="shared" ref="V47:X47" si="59">V46</f>
        <v>18.62217069892473</v>
      </c>
      <c r="W47">
        <f t="shared" si="59"/>
        <v>408.81669465917412</v>
      </c>
      <c r="X47">
        <f t="shared" si="59"/>
        <v>30.999999999999872</v>
      </c>
      <c r="Y47">
        <f t="shared" si="9"/>
        <v>1.0000000000000107</v>
      </c>
      <c r="Z47">
        <f t="shared" si="10"/>
        <v>-10.561162634408598</v>
      </c>
      <c r="AA47" s="4">
        <f t="shared" si="11"/>
        <v>0.60369245179002107</v>
      </c>
      <c r="AB47" s="4">
        <f t="shared" si="12"/>
        <v>0.48714062566583305</v>
      </c>
      <c r="AC47" s="5">
        <f t="shared" si="13"/>
        <v>3.225806451612951E-2</v>
      </c>
      <c r="AD47" s="5">
        <f t="shared" si="3"/>
        <v>-0.56712844088677661</v>
      </c>
      <c r="AE47" s="5">
        <f t="shared" si="44"/>
        <v>0.60369245179002107</v>
      </c>
      <c r="AF47" s="5">
        <f t="shared" si="44"/>
        <v>0.48714062566583305</v>
      </c>
      <c r="AG47">
        <f t="shared" si="46"/>
        <v>3.1748698314580701E-2</v>
      </c>
      <c r="AH47">
        <f t="shared" si="46"/>
        <v>-0.8373142252065966</v>
      </c>
      <c r="AI47">
        <f t="shared" si="5"/>
        <v>2.2621476549172761</v>
      </c>
      <c r="AJ47">
        <f t="shared" si="6"/>
        <v>1.5012156671904646</v>
      </c>
    </row>
    <row r="48" spans="1:36" x14ac:dyDescent="0.2">
      <c r="A48" t="s">
        <v>86</v>
      </c>
      <c r="B48">
        <v>0</v>
      </c>
      <c r="C48">
        <v>249</v>
      </c>
      <c r="D48">
        <v>48141062.145344131</v>
      </c>
      <c r="E48">
        <v>651187.91196364665</v>
      </c>
      <c r="F48">
        <v>90.413734939759067</v>
      </c>
      <c r="G48">
        <v>345.75423335033224</v>
      </c>
      <c r="H48">
        <v>59.000000000000263</v>
      </c>
      <c r="I48">
        <v>32.049382716049379</v>
      </c>
      <c r="J48">
        <v>6.7625644387742156E-2</v>
      </c>
      <c r="K48">
        <v>6.7538152610441729E-2</v>
      </c>
      <c r="L48">
        <v>9.0413734939759072E-3</v>
      </c>
      <c r="M48">
        <v>6.5314092121680489E-3</v>
      </c>
      <c r="N48">
        <v>0.59000000000000263</v>
      </c>
      <c r="P48" s="1">
        <v>40604</v>
      </c>
      <c r="Q48" t="s">
        <v>87</v>
      </c>
      <c r="R48">
        <v>1</v>
      </c>
      <c r="S48">
        <f t="shared" si="7"/>
        <v>0.65118791196364667</v>
      </c>
      <c r="T48">
        <f t="shared" si="1"/>
        <v>48.141062145344129</v>
      </c>
      <c r="U48">
        <f>AVERAGE(E48:E49)</f>
        <v>365014.54840875918</v>
      </c>
      <c r="V48">
        <f t="shared" ref="V48:X48" si="60">AVERAGE(F48:F49)</f>
        <v>67.384598393574322</v>
      </c>
      <c r="W48">
        <f t="shared" si="60"/>
        <v>263.65499218102696</v>
      </c>
      <c r="X48">
        <f t="shared" si="60"/>
        <v>59.000000000000263</v>
      </c>
      <c r="Y48">
        <f t="shared" si="9"/>
        <v>0</v>
      </c>
      <c r="Z48">
        <f t="shared" si="10"/>
        <v>23.029136546184745</v>
      </c>
      <c r="AA48" s="4">
        <f t="shared" si="11"/>
        <v>0.57886104036436237</v>
      </c>
      <c r="AB48" s="4">
        <f t="shared" si="12"/>
        <v>0.27108681375637822</v>
      </c>
      <c r="AC48" s="5">
        <f t="shared" si="13"/>
        <v>0</v>
      </c>
      <c r="AD48" s="5">
        <f t="shared" si="3"/>
        <v>0.34175667875436599</v>
      </c>
      <c r="AE48" s="5">
        <f t="shared" si="44"/>
        <v>0.57886104036436237</v>
      </c>
      <c r="AF48" s="5">
        <f t="shared" si="44"/>
        <v>0.27108681375637822</v>
      </c>
      <c r="AG48">
        <f t="shared" si="46"/>
        <v>0</v>
      </c>
      <c r="AH48">
        <f t="shared" si="46"/>
        <v>0.29397970970680698</v>
      </c>
      <c r="AI48">
        <f t="shared" si="5"/>
        <v>2.2595586956000897</v>
      </c>
      <c r="AJ48">
        <f t="shared" si="6"/>
        <v>1.4518683179829743</v>
      </c>
    </row>
    <row r="49" spans="1:36" x14ac:dyDescent="0.2">
      <c r="A49" t="s">
        <v>88</v>
      </c>
      <c r="B49">
        <v>0</v>
      </c>
      <c r="C49">
        <v>249</v>
      </c>
      <c r="D49">
        <v>8798842.7433198355</v>
      </c>
      <c r="E49">
        <v>78841.184853871659</v>
      </c>
      <c r="F49">
        <v>44.355461847389563</v>
      </c>
      <c r="G49">
        <v>181.55575101172167</v>
      </c>
      <c r="H49">
        <v>59.000000000000263</v>
      </c>
      <c r="I49">
        <v>30.718875502008032</v>
      </c>
      <c r="J49">
        <v>3.413814524656781E-2</v>
      </c>
      <c r="K49">
        <v>3.3452208835341384E-2</v>
      </c>
      <c r="L49">
        <v>4.4355461847389562E-3</v>
      </c>
      <c r="M49">
        <v>3.5189250634098954E-3</v>
      </c>
      <c r="N49">
        <v>0.59000000000000263</v>
      </c>
      <c r="P49" s="1">
        <v>42850</v>
      </c>
      <c r="Q49" t="s">
        <v>87</v>
      </c>
      <c r="R49">
        <v>1</v>
      </c>
      <c r="S49">
        <f t="shared" si="7"/>
        <v>7.8841184853871663E-2</v>
      </c>
      <c r="T49">
        <f t="shared" si="1"/>
        <v>8.7988427433198364</v>
      </c>
      <c r="U49">
        <f>U48</f>
        <v>365014.54840875918</v>
      </c>
      <c r="V49">
        <f t="shared" ref="V49:X49" si="61">V48</f>
        <v>67.384598393574322</v>
      </c>
      <c r="W49">
        <f t="shared" si="61"/>
        <v>263.65499218102696</v>
      </c>
      <c r="X49">
        <f t="shared" si="61"/>
        <v>59.000000000000263</v>
      </c>
      <c r="Y49">
        <f t="shared" si="9"/>
        <v>0</v>
      </c>
      <c r="Z49">
        <f t="shared" si="10"/>
        <v>-23.029136546184759</v>
      </c>
      <c r="AA49" s="4">
        <f t="shared" si="11"/>
        <v>-1.5325017006827792</v>
      </c>
      <c r="AB49" s="4">
        <f t="shared" si="12"/>
        <v>-0.37307862602979469</v>
      </c>
      <c r="AC49" s="5">
        <f t="shared" si="13"/>
        <v>0</v>
      </c>
      <c r="AD49" s="5">
        <f t="shared" si="3"/>
        <v>-0.34175667875436616</v>
      </c>
      <c r="AE49" s="5">
        <f t="shared" si="44"/>
        <v>-1.5325017006827792</v>
      </c>
      <c r="AF49" s="5">
        <f t="shared" si="44"/>
        <v>-0.37307862602979469</v>
      </c>
      <c r="AG49">
        <f t="shared" si="46"/>
        <v>0</v>
      </c>
      <c r="AH49">
        <f t="shared" si="46"/>
        <v>-0.41818062688486529</v>
      </c>
      <c r="AI49">
        <f t="shared" si="5"/>
        <v>2.0105600433635047</v>
      </c>
      <c r="AJ49">
        <f t="shared" si="6"/>
        <v>1.2883841820868052</v>
      </c>
    </row>
    <row r="50" spans="1:36" x14ac:dyDescent="0.2">
      <c r="A50" t="s">
        <v>89</v>
      </c>
      <c r="B50">
        <v>0</v>
      </c>
      <c r="C50">
        <v>249</v>
      </c>
      <c r="D50">
        <v>28955911.360836823</v>
      </c>
      <c r="E50">
        <v>159944.6089550386</v>
      </c>
      <c r="F50">
        <v>29.466290322580665</v>
      </c>
      <c r="G50">
        <v>141.28077420347716</v>
      </c>
      <c r="H50">
        <v>50</v>
      </c>
      <c r="I50">
        <v>247.90204081632652</v>
      </c>
      <c r="J50">
        <v>0.21089697352919762</v>
      </c>
      <c r="K50">
        <v>0.15614538152610441</v>
      </c>
      <c r="L50">
        <v>2.9466290322580665E-3</v>
      </c>
      <c r="M50">
        <v>2.4507012967534413E-3</v>
      </c>
      <c r="N50">
        <v>0.5</v>
      </c>
      <c r="P50" s="1">
        <v>41759</v>
      </c>
      <c r="Q50" t="s">
        <v>90</v>
      </c>
      <c r="R50">
        <v>1</v>
      </c>
      <c r="S50">
        <f t="shared" si="7"/>
        <v>0.15994460895503859</v>
      </c>
      <c r="T50">
        <f t="shared" si="1"/>
        <v>28.955911360836822</v>
      </c>
      <c r="U50">
        <f>AVERAGE(E50:E51)</f>
        <v>106263.76068247753</v>
      </c>
      <c r="V50">
        <f t="shared" ref="V50:X50" si="62">AVERAGE(F50:F51)</f>
        <v>34.311659217515249</v>
      </c>
      <c r="W50">
        <f t="shared" si="62"/>
        <v>169.59264473659638</v>
      </c>
      <c r="X50">
        <f t="shared" si="62"/>
        <v>60.999999999999957</v>
      </c>
      <c r="Y50">
        <f t="shared" si="9"/>
        <v>-10.999999999999957</v>
      </c>
      <c r="Z50">
        <f t="shared" si="10"/>
        <v>-4.8453688949345839</v>
      </c>
      <c r="AA50" s="4">
        <f t="shared" si="11"/>
        <v>0.40890324953962853</v>
      </c>
      <c r="AB50" s="4">
        <f t="shared" si="12"/>
        <v>-0.18265013735567859</v>
      </c>
      <c r="AC50" s="5">
        <f t="shared" si="13"/>
        <v>-0.18032786885245844</v>
      </c>
      <c r="AD50" s="5">
        <f t="shared" si="3"/>
        <v>-0.14121639714995607</v>
      </c>
      <c r="AE50" s="5">
        <f t="shared" si="44"/>
        <v>0.40890324953962853</v>
      </c>
      <c r="AF50" s="5">
        <f t="shared" si="44"/>
        <v>-0.18265013735567859</v>
      </c>
      <c r="AG50">
        <f t="shared" si="46"/>
        <v>-0.19885085874516448</v>
      </c>
      <c r="AH50">
        <f t="shared" si="46"/>
        <v>-0.15223830625475165</v>
      </c>
      <c r="AI50">
        <f t="shared" si="5"/>
        <v>2.2416563952147865</v>
      </c>
      <c r="AJ50">
        <f t="shared" si="6"/>
        <v>1.3395564286258803</v>
      </c>
    </row>
    <row r="51" spans="1:36" x14ac:dyDescent="0.2">
      <c r="A51" t="s">
        <v>91</v>
      </c>
      <c r="B51">
        <v>0</v>
      </c>
      <c r="C51">
        <v>249</v>
      </c>
      <c r="D51">
        <v>6566561.4665991943</v>
      </c>
      <c r="E51">
        <v>52582.912409916462</v>
      </c>
      <c r="F51">
        <v>39.157028112449829</v>
      </c>
      <c r="G51">
        <v>197.9045152697156</v>
      </c>
      <c r="H51">
        <v>71.999999999999915</v>
      </c>
      <c r="I51">
        <v>292.58847736625512</v>
      </c>
      <c r="J51">
        <v>0.23052890711817611</v>
      </c>
      <c r="K51">
        <v>0.17132289156626512</v>
      </c>
      <c r="L51">
        <v>3.9157028112449827E-3</v>
      </c>
      <c r="M51">
        <v>3.7518225063351788E-3</v>
      </c>
      <c r="N51">
        <v>0.71999999999999909</v>
      </c>
      <c r="P51" s="1">
        <v>42047</v>
      </c>
      <c r="Q51" t="s">
        <v>90</v>
      </c>
      <c r="R51">
        <v>1</v>
      </c>
      <c r="S51">
        <f t="shared" si="7"/>
        <v>5.2582912409916464E-2</v>
      </c>
      <c r="T51">
        <f t="shared" si="1"/>
        <v>6.566561466599194</v>
      </c>
      <c r="U51">
        <f>U50</f>
        <v>106263.76068247753</v>
      </c>
      <c r="V51">
        <f t="shared" ref="V51:X51" si="63">V50</f>
        <v>34.311659217515249</v>
      </c>
      <c r="W51">
        <f t="shared" si="63"/>
        <v>169.59264473659638</v>
      </c>
      <c r="X51">
        <f t="shared" si="63"/>
        <v>60.999999999999957</v>
      </c>
      <c r="Y51">
        <f t="shared" si="9"/>
        <v>10.999999999999957</v>
      </c>
      <c r="Z51">
        <f t="shared" si="10"/>
        <v>4.8453688949345803</v>
      </c>
      <c r="AA51" s="4">
        <f t="shared" si="11"/>
        <v>-0.70353310388575885</v>
      </c>
      <c r="AB51" s="4">
        <f t="shared" si="12"/>
        <v>0.15438531414493362</v>
      </c>
      <c r="AC51" s="5">
        <f t="shared" si="13"/>
        <v>0.18032786885245844</v>
      </c>
      <c r="AD51" s="5">
        <f t="shared" si="3"/>
        <v>0.14121639714995596</v>
      </c>
      <c r="AE51" s="5">
        <f t="shared" si="44"/>
        <v>-0.70353310388575885</v>
      </c>
      <c r="AF51" s="5">
        <f t="shared" si="44"/>
        <v>0.15438531414493362</v>
      </c>
      <c r="AG51">
        <f t="shared" si="46"/>
        <v>0.16579225484274368</v>
      </c>
      <c r="AH51">
        <f t="shared" si="46"/>
        <v>0.13209470859428923</v>
      </c>
      <c r="AI51">
        <f t="shared" si="5"/>
        <v>2.1158297490102007</v>
      </c>
      <c r="AJ51">
        <f t="shared" si="6"/>
        <v>1.4241644785294318</v>
      </c>
    </row>
    <row r="52" spans="1:36" x14ac:dyDescent="0.2">
      <c r="A52" t="s">
        <v>92</v>
      </c>
      <c r="B52">
        <v>0</v>
      </c>
      <c r="C52">
        <v>249</v>
      </c>
      <c r="D52">
        <v>11185832.59372385</v>
      </c>
      <c r="E52">
        <v>85053.364172939313</v>
      </c>
      <c r="F52">
        <v>31.325355648535581</v>
      </c>
      <c r="G52">
        <v>200.31033566734908</v>
      </c>
      <c r="H52">
        <v>14.000000000000041</v>
      </c>
      <c r="I52">
        <v>452.20408163265307</v>
      </c>
      <c r="J52">
        <v>0.20028712617470623</v>
      </c>
      <c r="K52">
        <v>0.15427550200803208</v>
      </c>
      <c r="L52">
        <v>3.1325355648535581E-3</v>
      </c>
      <c r="M52">
        <v>2.1178397537836091E-3</v>
      </c>
      <c r="N52">
        <v>0.1400000000000004</v>
      </c>
      <c r="P52" s="1">
        <v>43349</v>
      </c>
      <c r="Q52" t="s">
        <v>93</v>
      </c>
      <c r="R52">
        <v>1</v>
      </c>
      <c r="S52">
        <f t="shared" si="7"/>
        <v>8.5053364172939308E-2</v>
      </c>
      <c r="T52">
        <f t="shared" si="1"/>
        <v>11.18583259372385</v>
      </c>
      <c r="U52">
        <f>AVERAGE(E52:E53)</f>
        <v>71097.209631644102</v>
      </c>
      <c r="V52">
        <f t="shared" ref="V52:X52" si="64">AVERAGE(F52:F53)</f>
        <v>46.226004004525301</v>
      </c>
      <c r="W52">
        <f t="shared" si="64"/>
        <v>190.9511628918859</v>
      </c>
      <c r="X52">
        <f t="shared" si="64"/>
        <v>17.000000000000053</v>
      </c>
      <c r="Y52">
        <f t="shared" si="9"/>
        <v>-3.0000000000000124</v>
      </c>
      <c r="Z52">
        <f t="shared" si="10"/>
        <v>-14.90064835598972</v>
      </c>
      <c r="AA52" s="4">
        <f t="shared" si="11"/>
        <v>0.17923078294504435</v>
      </c>
      <c r="AB52" s="4">
        <f t="shared" si="12"/>
        <v>4.7850138589407898E-2</v>
      </c>
      <c r="AC52" s="5">
        <f t="shared" si="13"/>
        <v>-0.1764705882352943</v>
      </c>
      <c r="AD52" s="5">
        <f t="shared" si="3"/>
        <v>-0.32234342286066991</v>
      </c>
      <c r="AE52" s="5">
        <f t="shared" si="44"/>
        <v>0.17923078294504435</v>
      </c>
      <c r="AF52" s="5">
        <f t="shared" si="44"/>
        <v>4.7850138589407898E-2</v>
      </c>
      <c r="AG52">
        <f t="shared" si="46"/>
        <v>-0.19415601444095765</v>
      </c>
      <c r="AH52">
        <f t="shared" si="46"/>
        <v>-0.3891146427613692</v>
      </c>
      <c r="AI52">
        <f t="shared" si="5"/>
        <v>2.2169434084140827</v>
      </c>
      <c r="AJ52">
        <f t="shared" si="6"/>
        <v>1.3981859102004119</v>
      </c>
    </row>
    <row r="53" spans="1:36" x14ac:dyDescent="0.2">
      <c r="A53" t="s">
        <v>94</v>
      </c>
      <c r="B53">
        <v>0</v>
      </c>
      <c r="C53">
        <v>249</v>
      </c>
      <c r="D53">
        <v>8080930.389037651</v>
      </c>
      <c r="E53">
        <v>57141.055090348884</v>
      </c>
      <c r="F53">
        <v>61.126652360515017</v>
      </c>
      <c r="G53">
        <v>181.59199011642272</v>
      </c>
      <c r="H53">
        <v>20.000000000000068</v>
      </c>
      <c r="I53">
        <v>474.81632653061223</v>
      </c>
      <c r="J53">
        <v>0.24491768011987725</v>
      </c>
      <c r="K53">
        <v>0.20015100401606431</v>
      </c>
      <c r="L53">
        <v>6.1126652360515019E-3</v>
      </c>
      <c r="M53">
        <v>4.5337834018674018E-3</v>
      </c>
      <c r="N53">
        <v>0.20000000000000068</v>
      </c>
      <c r="P53" s="1">
        <v>43440</v>
      </c>
      <c r="Q53" t="s">
        <v>93</v>
      </c>
      <c r="R53">
        <v>1</v>
      </c>
      <c r="S53">
        <f t="shared" si="7"/>
        <v>5.7141055090348884E-2</v>
      </c>
      <c r="T53">
        <f t="shared" si="1"/>
        <v>8.0809303890376505</v>
      </c>
      <c r="U53">
        <f>U52</f>
        <v>71097.209631644102</v>
      </c>
      <c r="V53">
        <f t="shared" ref="V53:X53" si="65">V52</f>
        <v>46.226004004525301</v>
      </c>
      <c r="W53">
        <f t="shared" si="65"/>
        <v>190.9511628918859</v>
      </c>
      <c r="X53">
        <f t="shared" si="65"/>
        <v>17.000000000000053</v>
      </c>
      <c r="Y53">
        <f t="shared" si="9"/>
        <v>3.0000000000000142</v>
      </c>
      <c r="Z53">
        <f t="shared" si="10"/>
        <v>14.900648355989716</v>
      </c>
      <c r="AA53" s="4">
        <f t="shared" si="11"/>
        <v>-0.21852522871541424</v>
      </c>
      <c r="AB53" s="4">
        <f t="shared" si="12"/>
        <v>-5.0255345780407801E-2</v>
      </c>
      <c r="AC53" s="5">
        <f t="shared" si="13"/>
        <v>0.17647058823529441</v>
      </c>
      <c r="AD53" s="5">
        <f t="shared" si="3"/>
        <v>0.32234342286066986</v>
      </c>
      <c r="AE53" s="5">
        <f t="shared" si="44"/>
        <v>-0.21852522871541424</v>
      </c>
      <c r="AF53" s="5">
        <f t="shared" si="44"/>
        <v>-5.0255345780407801E-2</v>
      </c>
      <c r="AG53">
        <f t="shared" si="46"/>
        <v>0.16251892949777513</v>
      </c>
      <c r="AH53">
        <f t="shared" si="46"/>
        <v>0.27940548292875045</v>
      </c>
      <c r="AI53">
        <f t="shared" si="5"/>
        <v>2.1726443629363459</v>
      </c>
      <c r="AJ53">
        <f t="shared" si="6"/>
        <v>1.3736509323221155</v>
      </c>
    </row>
    <row r="54" spans="1:36" x14ac:dyDescent="0.2">
      <c r="A54" t="s">
        <v>95</v>
      </c>
      <c r="B54">
        <v>0</v>
      </c>
      <c r="C54">
        <v>249</v>
      </c>
      <c r="D54">
        <v>40544218.501781382</v>
      </c>
      <c r="E54">
        <v>690412.44061683363</v>
      </c>
      <c r="F54">
        <v>100.24389558232937</v>
      </c>
      <c r="G54">
        <v>433.60259052388568</v>
      </c>
      <c r="H54">
        <v>50</v>
      </c>
      <c r="I54">
        <v>60.399176954732511</v>
      </c>
      <c r="J54">
        <v>9.6914745311819123E-2</v>
      </c>
      <c r="K54">
        <v>7.2312449799196807E-2</v>
      </c>
      <c r="L54">
        <v>1.0024389558232937E-2</v>
      </c>
      <c r="M54">
        <v>6.7433535358699071E-3</v>
      </c>
      <c r="N54">
        <v>0.5</v>
      </c>
      <c r="P54" s="1">
        <v>40491</v>
      </c>
      <c r="Q54" t="s">
        <v>96</v>
      </c>
      <c r="R54">
        <v>1</v>
      </c>
      <c r="S54">
        <f t="shared" si="7"/>
        <v>0.6904124406168336</v>
      </c>
      <c r="T54">
        <f t="shared" si="1"/>
        <v>40.54421850178138</v>
      </c>
      <c r="U54">
        <f>AVERAGE(E54:E55)</f>
        <v>572320.90781555208</v>
      </c>
      <c r="V54">
        <f t="shared" ref="V54:X54" si="66">AVERAGE(F54:F55)</f>
        <v>83.011666666666684</v>
      </c>
      <c r="W54">
        <f t="shared" si="66"/>
        <v>497.58925001225987</v>
      </c>
      <c r="X54">
        <f t="shared" si="66"/>
        <v>51.500000000000043</v>
      </c>
      <c r="Y54">
        <f t="shared" si="9"/>
        <v>-1.5000000000000426</v>
      </c>
      <c r="Z54">
        <f t="shared" si="10"/>
        <v>17.232228915662688</v>
      </c>
      <c r="AA54" s="4">
        <f t="shared" si="11"/>
        <v>0.18758929732810259</v>
      </c>
      <c r="AB54" s="4">
        <f t="shared" si="12"/>
        <v>-0.13764651295545072</v>
      </c>
      <c r="AC54" s="5">
        <f t="shared" si="13"/>
        <v>-2.9126213592233812E-2</v>
      </c>
      <c r="AD54" s="5">
        <f t="shared" si="3"/>
        <v>0.20758803681003896</v>
      </c>
      <c r="AE54" s="5">
        <f t="shared" si="44"/>
        <v>0.18758929732810259</v>
      </c>
      <c r="AF54" s="5">
        <f t="shared" si="44"/>
        <v>-0.13764651295545072</v>
      </c>
      <c r="AG54">
        <f t="shared" si="46"/>
        <v>-2.9558802241545189E-2</v>
      </c>
      <c r="AH54">
        <f t="shared" si="46"/>
        <v>0.18862501221820266</v>
      </c>
      <c r="AI54">
        <f t="shared" si="5"/>
        <v>2.2178535839287941</v>
      </c>
      <c r="AJ54">
        <f t="shared" si="6"/>
        <v>1.3512767093476703</v>
      </c>
    </row>
    <row r="55" spans="1:36" x14ac:dyDescent="0.2">
      <c r="A55" t="s">
        <v>97</v>
      </c>
      <c r="B55">
        <v>0</v>
      </c>
      <c r="C55">
        <v>249</v>
      </c>
      <c r="D55">
        <v>21978783.903441302</v>
      </c>
      <c r="E55">
        <v>454229.37501427066</v>
      </c>
      <c r="F55">
        <v>65.779437751004011</v>
      </c>
      <c r="G55">
        <v>561.57590950063411</v>
      </c>
      <c r="H55">
        <v>53.000000000000092</v>
      </c>
      <c r="I55">
        <v>65.281124497991968</v>
      </c>
      <c r="J55">
        <v>0.17954437065295278</v>
      </c>
      <c r="K55">
        <v>0.13352931726907624</v>
      </c>
      <c r="L55">
        <v>6.5779437751004016E-3</v>
      </c>
      <c r="M55">
        <v>4.1446085139087846E-3</v>
      </c>
      <c r="N55">
        <v>0.53000000000000091</v>
      </c>
      <c r="P55" s="1">
        <v>40931</v>
      </c>
      <c r="Q55" t="s">
        <v>96</v>
      </c>
      <c r="R55">
        <v>1</v>
      </c>
      <c r="S55">
        <f t="shared" si="7"/>
        <v>0.45422937501427063</v>
      </c>
      <c r="T55">
        <f t="shared" si="1"/>
        <v>21.978783903441304</v>
      </c>
      <c r="U55">
        <f>U54</f>
        <v>572320.90781555208</v>
      </c>
      <c r="V55">
        <f t="shared" ref="V55:X55" si="67">V54</f>
        <v>83.011666666666684</v>
      </c>
      <c r="W55">
        <f t="shared" si="67"/>
        <v>497.58925001225987</v>
      </c>
      <c r="X55">
        <f t="shared" si="67"/>
        <v>51.500000000000043</v>
      </c>
      <c r="Y55">
        <f t="shared" si="9"/>
        <v>1.5000000000000497</v>
      </c>
      <c r="Z55">
        <f t="shared" si="10"/>
        <v>-17.232228915662674</v>
      </c>
      <c r="AA55" s="4">
        <f t="shared" si="11"/>
        <v>-0.23109755994824077</v>
      </c>
      <c r="AB55" s="4">
        <f t="shared" si="12"/>
        <v>0.12097201808470803</v>
      </c>
      <c r="AC55" s="5">
        <f t="shared" si="13"/>
        <v>2.9126213592233951E-2</v>
      </c>
      <c r="AD55" s="5">
        <f t="shared" si="3"/>
        <v>-0.20758803681003879</v>
      </c>
      <c r="AE55" s="5">
        <f t="shared" si="44"/>
        <v>-0.23109755994824077</v>
      </c>
      <c r="AF55" s="5">
        <f t="shared" si="44"/>
        <v>0.12097201808470803</v>
      </c>
      <c r="AG55">
        <f t="shared" si="46"/>
        <v>2.8710105882432224E-2</v>
      </c>
      <c r="AH55">
        <f t="shared" si="46"/>
        <v>-0.23267386685883215</v>
      </c>
      <c r="AI55">
        <f t="shared" si="5"/>
        <v>2.1712116491852962</v>
      </c>
      <c r="AJ55">
        <f t="shared" si="6"/>
        <v>1.4160890622546924</v>
      </c>
    </row>
    <row r="56" spans="1:36" x14ac:dyDescent="0.2">
      <c r="A56" t="s">
        <v>98</v>
      </c>
      <c r="B56">
        <v>0</v>
      </c>
      <c r="C56">
        <v>249</v>
      </c>
      <c r="D56">
        <v>791151936.78583014</v>
      </c>
      <c r="E56">
        <v>114374971.01667333</v>
      </c>
      <c r="F56">
        <v>6.3727309236947765</v>
      </c>
      <c r="G56">
        <v>3862.1452696349074</v>
      </c>
      <c r="H56">
        <v>48.999999999999787</v>
      </c>
      <c r="I56">
        <v>54.70281124497992</v>
      </c>
      <c r="J56">
        <v>0.23991110541967872</v>
      </c>
      <c r="K56">
        <v>0.17774497991967889</v>
      </c>
      <c r="L56">
        <v>6.3727309236947768E-4</v>
      </c>
      <c r="M56">
        <v>4.4967030469409151E-4</v>
      </c>
      <c r="N56">
        <v>0.48999999999999788</v>
      </c>
      <c r="P56" s="1">
        <v>35136</v>
      </c>
      <c r="Q56" t="s">
        <v>99</v>
      </c>
      <c r="R56">
        <v>0</v>
      </c>
      <c r="S56">
        <f t="shared" si="7"/>
        <v>114.37497101667333</v>
      </c>
      <c r="T56">
        <f t="shared" si="1"/>
        <v>791.15193678583012</v>
      </c>
      <c r="U56">
        <f>AVERAGE(E56:E57)</f>
        <v>57201574.207911059</v>
      </c>
      <c r="V56">
        <f t="shared" ref="V56:X56" si="68">AVERAGE(F56:F57)</f>
        <v>24.686144578313257</v>
      </c>
      <c r="W56">
        <f t="shared" si="68"/>
        <v>2021.4073498926668</v>
      </c>
      <c r="X56">
        <f t="shared" si="68"/>
        <v>33.999999999999872</v>
      </c>
      <c r="Y56">
        <f t="shared" si="9"/>
        <v>14.999999999999915</v>
      </c>
      <c r="Z56">
        <f t="shared" si="10"/>
        <v>-18.313413654618479</v>
      </c>
      <c r="AA56" s="4">
        <f t="shared" si="11"/>
        <v>0.69290085106513999</v>
      </c>
      <c r="AB56" s="4">
        <f t="shared" si="12"/>
        <v>0.64742882173711536</v>
      </c>
      <c r="AC56" s="5">
        <f t="shared" si="13"/>
        <v>0.44117647058823445</v>
      </c>
      <c r="AD56" s="5">
        <f t="shared" si="3"/>
        <v>-0.74184989059436957</v>
      </c>
      <c r="AE56" s="5">
        <f t="shared" si="44"/>
        <v>0.69290085106513999</v>
      </c>
      <c r="AF56" s="5">
        <f t="shared" si="44"/>
        <v>0.64742882173711536</v>
      </c>
      <c r="AG56">
        <f t="shared" si="46"/>
        <v>0.36545977349446457</v>
      </c>
      <c r="AH56">
        <f t="shared" si="46"/>
        <v>-1.3542140438501367</v>
      </c>
      <c r="AI56">
        <f t="shared" si="5"/>
        <v>2.2713937465367828</v>
      </c>
      <c r="AJ56">
        <f t="shared" si="6"/>
        <v>1.5363141251087926</v>
      </c>
    </row>
    <row r="57" spans="1:36" x14ac:dyDescent="0.2">
      <c r="A57" t="s">
        <v>100</v>
      </c>
      <c r="B57">
        <v>0</v>
      </c>
      <c r="C57">
        <v>249</v>
      </c>
      <c r="D57">
        <v>4111398.9860728737</v>
      </c>
      <c r="E57">
        <v>28177.39914879933</v>
      </c>
      <c r="F57">
        <v>42.99955823293174</v>
      </c>
      <c r="G57">
        <v>180.66943015042636</v>
      </c>
      <c r="H57">
        <v>18.999999999999964</v>
      </c>
      <c r="I57">
        <v>38.939271255060731</v>
      </c>
      <c r="J57">
        <v>0.10990971958031238</v>
      </c>
      <c r="K57">
        <v>9.0750032128514069E-2</v>
      </c>
      <c r="L57">
        <v>4.2999558232931744E-3</v>
      </c>
      <c r="M57">
        <v>5.1435428201586104E-3</v>
      </c>
      <c r="N57">
        <v>0.18999999999999964</v>
      </c>
      <c r="P57" s="1">
        <v>43042</v>
      </c>
      <c r="Q57" t="s">
        <v>99</v>
      </c>
      <c r="R57">
        <v>0</v>
      </c>
      <c r="S57">
        <f t="shared" si="7"/>
        <v>2.8177399148799329E-2</v>
      </c>
      <c r="T57">
        <f t="shared" si="1"/>
        <v>4.1113989860728735</v>
      </c>
      <c r="U57">
        <f>U56</f>
        <v>57201574.207911059</v>
      </c>
      <c r="V57">
        <f t="shared" ref="V57:X57" si="69">V56</f>
        <v>24.686144578313257</v>
      </c>
      <c r="W57">
        <f t="shared" si="69"/>
        <v>2021.4073498926668</v>
      </c>
      <c r="X57">
        <f t="shared" si="69"/>
        <v>33.999999999999872</v>
      </c>
      <c r="Y57">
        <f t="shared" si="9"/>
        <v>-14.999999999999908</v>
      </c>
      <c r="Z57">
        <f t="shared" si="10"/>
        <v>18.313413654618483</v>
      </c>
      <c r="AA57" s="4">
        <f t="shared" si="11"/>
        <v>-7.6158164901182328</v>
      </c>
      <c r="AB57" s="4">
        <f t="shared" si="12"/>
        <v>-2.4148802469845263</v>
      </c>
      <c r="AC57" s="5">
        <f t="shared" si="13"/>
        <v>-0.44117647058823423</v>
      </c>
      <c r="AD57" s="5">
        <f t="shared" si="3"/>
        <v>0.74184989059436968</v>
      </c>
      <c r="AE57" s="5">
        <f t="shared" si="44"/>
        <v>-7.6158164901182328</v>
      </c>
      <c r="AF57" s="5">
        <f t="shared" si="44"/>
        <v>-2.4148802469845263</v>
      </c>
      <c r="AG57">
        <f t="shared" si="46"/>
        <v>-0.58192154544971897</v>
      </c>
      <c r="AH57">
        <f t="shared" si="46"/>
        <v>0.55494770399086202</v>
      </c>
      <c r="AI57">
        <f t="shared" si="5"/>
        <v>0.32511044225089841</v>
      </c>
      <c r="AJ57">
        <f t="shared" si="6"/>
        <v>0.46065995842816804</v>
      </c>
    </row>
    <row r="58" spans="1:36" x14ac:dyDescent="0.2">
      <c r="A58" t="s">
        <v>101</v>
      </c>
      <c r="B58">
        <v>0</v>
      </c>
      <c r="C58">
        <v>249</v>
      </c>
      <c r="D58">
        <v>893164085.60319865</v>
      </c>
      <c r="E58">
        <v>7745555.7034966033</v>
      </c>
      <c r="F58">
        <v>10.177469879518075</v>
      </c>
      <c r="G58">
        <v>226.67458659002449</v>
      </c>
      <c r="H58">
        <v>59.999999999999723</v>
      </c>
      <c r="I58">
        <v>102.97590361445783</v>
      </c>
      <c r="J58">
        <v>5.7279019800886115E-2</v>
      </c>
      <c r="K58">
        <v>3.9086827309236877E-2</v>
      </c>
      <c r="L58">
        <v>1.0177469879518075E-3</v>
      </c>
      <c r="M58">
        <v>1.0781883619967109E-3</v>
      </c>
      <c r="N58">
        <v>0.5999999999999972</v>
      </c>
      <c r="P58" s="1">
        <v>38826</v>
      </c>
      <c r="Q58" t="s">
        <v>102</v>
      </c>
      <c r="R58">
        <v>1</v>
      </c>
      <c r="S58">
        <f t="shared" si="7"/>
        <v>7.7455557034966036</v>
      </c>
      <c r="T58">
        <f t="shared" si="1"/>
        <v>893.1640856031986</v>
      </c>
      <c r="U58">
        <f>AVERAGE(E58:E59)</f>
        <v>5565485.7259595245</v>
      </c>
      <c r="V58">
        <f t="shared" ref="V58:X58" si="70">AVERAGE(F58:F59)</f>
        <v>15.568835341365464</v>
      </c>
      <c r="W58">
        <f t="shared" si="70"/>
        <v>280.46812665981508</v>
      </c>
      <c r="X58">
        <f t="shared" si="70"/>
        <v>47.499999999999822</v>
      </c>
      <c r="Y58">
        <f t="shared" si="9"/>
        <v>12.499999999999901</v>
      </c>
      <c r="Z58">
        <f t="shared" si="10"/>
        <v>-5.3913654618473892</v>
      </c>
      <c r="AA58" s="4">
        <f t="shared" si="11"/>
        <v>0.33053495805076061</v>
      </c>
      <c r="AB58" s="4">
        <f t="shared" si="12"/>
        <v>-0.21294463833006194</v>
      </c>
      <c r="AC58" s="5">
        <f t="shared" si="13"/>
        <v>0.26315789473684098</v>
      </c>
      <c r="AD58" s="5">
        <f t="shared" si="3"/>
        <v>-0.34629214990300872</v>
      </c>
      <c r="AE58" s="5">
        <f t="shared" si="44"/>
        <v>0.33053495805076061</v>
      </c>
      <c r="AF58" s="5">
        <f t="shared" si="44"/>
        <v>-0.21294463833006194</v>
      </c>
      <c r="AG58">
        <f t="shared" si="46"/>
        <v>0.23361485118150421</v>
      </c>
      <c r="AH58">
        <f t="shared" si="46"/>
        <v>-0.42509473972056366</v>
      </c>
      <c r="AI58">
        <f t="shared" si="5"/>
        <v>2.2332923506271829</v>
      </c>
      <c r="AJ58">
        <f t="shared" si="6"/>
        <v>1.3315887676852451</v>
      </c>
    </row>
    <row r="59" spans="1:36" x14ac:dyDescent="0.2">
      <c r="A59" t="s">
        <v>103</v>
      </c>
      <c r="B59">
        <v>0</v>
      </c>
      <c r="C59">
        <v>249</v>
      </c>
      <c r="D59">
        <v>270954107.25564319</v>
      </c>
      <c r="E59">
        <v>3385415.7484224467</v>
      </c>
      <c r="F59">
        <v>20.960200803212853</v>
      </c>
      <c r="G59">
        <v>334.26166672960568</v>
      </c>
      <c r="H59">
        <v>34.999999999999922</v>
      </c>
      <c r="I59">
        <v>105.70445344129554</v>
      </c>
      <c r="J59">
        <v>6.7364396248520697E-2</v>
      </c>
      <c r="K59">
        <v>4.5184538152610434E-2</v>
      </c>
      <c r="L59">
        <v>2.0960200803212853E-3</v>
      </c>
      <c r="M59">
        <v>1.5854597673522236E-3</v>
      </c>
      <c r="N59">
        <v>0.3499999999999992</v>
      </c>
      <c r="P59" s="1">
        <v>40989</v>
      </c>
      <c r="Q59" t="s">
        <v>102</v>
      </c>
      <c r="R59">
        <v>1</v>
      </c>
      <c r="S59">
        <f t="shared" si="7"/>
        <v>3.3854157484224467</v>
      </c>
      <c r="T59">
        <f t="shared" si="1"/>
        <v>270.95410725564318</v>
      </c>
      <c r="U59">
        <f>U58</f>
        <v>5565485.7259595245</v>
      </c>
      <c r="V59">
        <f t="shared" ref="V59:X59" si="71">V58</f>
        <v>15.568835341365464</v>
      </c>
      <c r="W59">
        <f t="shared" si="71"/>
        <v>280.46812665981508</v>
      </c>
      <c r="X59">
        <f t="shared" si="71"/>
        <v>47.499999999999822</v>
      </c>
      <c r="Y59">
        <f t="shared" si="9"/>
        <v>-12.499999999999901</v>
      </c>
      <c r="Z59">
        <f t="shared" si="10"/>
        <v>5.3913654618473892</v>
      </c>
      <c r="AA59" s="4">
        <f t="shared" si="11"/>
        <v>-0.49710754358479825</v>
      </c>
      <c r="AB59" s="4">
        <f t="shared" si="12"/>
        <v>0.175464031515145</v>
      </c>
      <c r="AC59" s="5">
        <f t="shared" si="13"/>
        <v>-0.26315789473684098</v>
      </c>
      <c r="AD59" s="5">
        <f t="shared" si="3"/>
        <v>0.34629214990300872</v>
      </c>
      <c r="AE59" s="5">
        <f t="shared" si="44"/>
        <v>-0.49710754358479825</v>
      </c>
      <c r="AF59" s="5">
        <f t="shared" si="44"/>
        <v>0.175464031515145</v>
      </c>
      <c r="AG59">
        <f t="shared" si="46"/>
        <v>-0.30538164955118025</v>
      </c>
      <c r="AH59">
        <f t="shared" si="46"/>
        <v>0.29735425811849603</v>
      </c>
      <c r="AI59">
        <f t="shared" si="5"/>
        <v>2.1404063946011274</v>
      </c>
      <c r="AJ59">
        <f t="shared" si="6"/>
        <v>1.4292254973997292</v>
      </c>
    </row>
    <row r="60" spans="1:36" x14ac:dyDescent="0.2">
      <c r="A60" t="s">
        <v>104</v>
      </c>
      <c r="B60">
        <v>0</v>
      </c>
      <c r="C60">
        <v>245</v>
      </c>
      <c r="D60">
        <v>16529523377.641968</v>
      </c>
      <c r="E60">
        <v>189428890.4898093</v>
      </c>
      <c r="F60">
        <v>3.7996734693877539</v>
      </c>
      <c r="G60">
        <v>295.15034364331865</v>
      </c>
      <c r="H60">
        <v>46.999999999999908</v>
      </c>
      <c r="I60">
        <v>503.46530612244896</v>
      </c>
      <c r="J60">
        <v>7.5541044141246919E-2</v>
      </c>
      <c r="K60">
        <v>5.4469387755102065E-2</v>
      </c>
      <c r="L60">
        <v>3.7996734693877539E-4</v>
      </c>
      <c r="M60">
        <v>5.9218113051033626E-4</v>
      </c>
      <c r="N60">
        <v>0.46999999999999909</v>
      </c>
      <c r="P60" s="1">
        <v>39167</v>
      </c>
      <c r="Q60" t="s">
        <v>105</v>
      </c>
      <c r="R60">
        <v>0</v>
      </c>
      <c r="S60">
        <f t="shared" si="7"/>
        <v>189.42889048980931</v>
      </c>
      <c r="T60">
        <f t="shared" si="1"/>
        <v>16529.523377641966</v>
      </c>
      <c r="U60">
        <f>AVERAGE(E60:E61)</f>
        <v>119181540.59271255</v>
      </c>
      <c r="V60">
        <f t="shared" ref="V60:X60" si="72">AVERAGE(F60:F61)</f>
        <v>5.8178004443712981</v>
      </c>
      <c r="W60">
        <f t="shared" si="72"/>
        <v>252.52472958777071</v>
      </c>
      <c r="X60">
        <f t="shared" si="72"/>
        <v>49.000000000000064</v>
      </c>
      <c r="Y60">
        <f t="shared" si="9"/>
        <v>-2.0000000000001563</v>
      </c>
      <c r="Z60">
        <f t="shared" si="10"/>
        <v>-2.0181269749835442</v>
      </c>
      <c r="AA60" s="4">
        <f t="shared" si="11"/>
        <v>0.46336582418473071</v>
      </c>
      <c r="AB60" s="4">
        <f t="shared" si="12"/>
        <v>0.1559756831054333</v>
      </c>
      <c r="AC60" s="5">
        <f t="shared" si="13"/>
        <v>-4.0816326530615385E-2</v>
      </c>
      <c r="AD60" s="5">
        <f t="shared" si="3"/>
        <v>-0.34688831187671193</v>
      </c>
      <c r="AE60" s="5">
        <f t="shared" si="44"/>
        <v>0.46336582418473071</v>
      </c>
      <c r="AF60" s="5">
        <f t="shared" si="44"/>
        <v>0.1559756831054333</v>
      </c>
      <c r="AG60">
        <f t="shared" si="46"/>
        <v>-4.1672696400571314E-2</v>
      </c>
      <c r="AH60">
        <f t="shared" si="46"/>
        <v>-0.42600712585747624</v>
      </c>
      <c r="AI60">
        <f t="shared" si="5"/>
        <v>2.247428115151989</v>
      </c>
      <c r="AJ60">
        <f t="shared" si="6"/>
        <v>1.4245472221865223</v>
      </c>
    </row>
    <row r="61" spans="1:36" x14ac:dyDescent="0.2">
      <c r="A61" t="s">
        <v>106</v>
      </c>
      <c r="B61">
        <v>0</v>
      </c>
      <c r="C61">
        <v>248</v>
      </c>
      <c r="D61">
        <v>5987814352.8662691</v>
      </c>
      <c r="E61">
        <v>48934190.695615798</v>
      </c>
      <c r="F61">
        <v>7.8359274193548423</v>
      </c>
      <c r="G61">
        <v>209.89911553222274</v>
      </c>
      <c r="H61">
        <v>51.00000000000022</v>
      </c>
      <c r="I61">
        <v>296.41935483870969</v>
      </c>
      <c r="J61">
        <v>3.3342741667927923E-2</v>
      </c>
      <c r="K61">
        <v>2.337443548387096E-2</v>
      </c>
      <c r="L61">
        <v>7.8359274193548424E-4</v>
      </c>
      <c r="M61">
        <v>8.6493446294939912E-4</v>
      </c>
      <c r="N61">
        <v>0.51000000000000223</v>
      </c>
      <c r="P61" s="1">
        <v>39478</v>
      </c>
      <c r="Q61" t="s">
        <v>105</v>
      </c>
      <c r="R61">
        <v>0</v>
      </c>
      <c r="S61">
        <f t="shared" si="7"/>
        <v>48.934190695615797</v>
      </c>
      <c r="T61">
        <f t="shared" si="1"/>
        <v>5987.8143528662695</v>
      </c>
      <c r="U61">
        <f>U60</f>
        <v>119181540.59271255</v>
      </c>
      <c r="V61">
        <f t="shared" ref="V61:X61" si="73">V60</f>
        <v>5.8178004443712981</v>
      </c>
      <c r="W61">
        <f t="shared" si="73"/>
        <v>252.52472958777071</v>
      </c>
      <c r="X61">
        <f t="shared" si="73"/>
        <v>49.000000000000064</v>
      </c>
      <c r="Y61">
        <f t="shared" si="9"/>
        <v>2.0000000000001563</v>
      </c>
      <c r="Z61">
        <f t="shared" si="10"/>
        <v>2.0181269749835442</v>
      </c>
      <c r="AA61" s="4">
        <f t="shared" si="11"/>
        <v>-0.89017153345330158</v>
      </c>
      <c r="AB61" s="4">
        <f t="shared" si="12"/>
        <v>-0.18488216982133832</v>
      </c>
      <c r="AC61" s="5">
        <f t="shared" si="13"/>
        <v>4.0816326530615385E-2</v>
      </c>
      <c r="AD61" s="5">
        <f t="shared" si="3"/>
        <v>0.34688831187671193</v>
      </c>
      <c r="AE61" s="5">
        <f t="shared" si="44"/>
        <v>-0.89017153345330158</v>
      </c>
      <c r="AF61" s="5">
        <f t="shared" si="44"/>
        <v>-0.18488216982133832</v>
      </c>
      <c r="AG61">
        <f t="shared" si="46"/>
        <v>4.000533461370219E-2</v>
      </c>
      <c r="AH61">
        <f t="shared" si="46"/>
        <v>0.29779697778908693</v>
      </c>
      <c r="AI61">
        <f t="shared" si="5"/>
        <v>2.0930767170462654</v>
      </c>
      <c r="AJ61">
        <f t="shared" si="6"/>
        <v>1.3389715502826973</v>
      </c>
    </row>
    <row r="62" spans="1:36" x14ac:dyDescent="0.2">
      <c r="A62" t="s">
        <v>107</v>
      </c>
      <c r="B62">
        <v>0</v>
      </c>
      <c r="C62">
        <v>248</v>
      </c>
      <c r="D62">
        <v>54480026466.94104</v>
      </c>
      <c r="E62">
        <v>366080476.61942399</v>
      </c>
      <c r="F62">
        <v>5.521250000000002</v>
      </c>
      <c r="G62">
        <v>174.3241456756389</v>
      </c>
      <c r="H62">
        <v>20.000000000000068</v>
      </c>
      <c r="I62">
        <v>487.38709677419354</v>
      </c>
      <c r="J62">
        <v>0.12353746076787822</v>
      </c>
      <c r="K62">
        <v>7.6664919354838726E-2</v>
      </c>
      <c r="L62">
        <v>5.5212500000000021E-4</v>
      </c>
      <c r="M62">
        <v>3.0032257372754914E-4</v>
      </c>
      <c r="N62">
        <v>0.20000000000000068</v>
      </c>
      <c r="P62" s="1">
        <v>36668</v>
      </c>
      <c r="Q62" t="s">
        <v>108</v>
      </c>
      <c r="R62">
        <v>1</v>
      </c>
      <c r="S62">
        <f t="shared" si="7"/>
        <v>366.08047661942396</v>
      </c>
      <c r="T62">
        <f t="shared" si="1"/>
        <v>54480.026466941039</v>
      </c>
      <c r="U62">
        <f>AVERAGE(E62:E63)</f>
        <v>196432204.16233855</v>
      </c>
      <c r="V62">
        <f t="shared" ref="V62:X62" si="74">AVERAGE(F62:F63)</f>
        <v>9.1621310240963858</v>
      </c>
      <c r="W62">
        <f t="shared" si="74"/>
        <v>171.78845549054819</v>
      </c>
      <c r="X62">
        <f t="shared" si="74"/>
        <v>16.00000000000005</v>
      </c>
      <c r="Y62">
        <f t="shared" si="9"/>
        <v>4.0000000000000178</v>
      </c>
      <c r="Z62">
        <f t="shared" si="10"/>
        <v>-3.6408810240963838</v>
      </c>
      <c r="AA62" s="4">
        <f t="shared" si="11"/>
        <v>0.62253583591310502</v>
      </c>
      <c r="AB62" s="4">
        <f t="shared" si="12"/>
        <v>1.4652662423830343E-2</v>
      </c>
      <c r="AC62" s="5">
        <f t="shared" si="13"/>
        <v>0.25000000000000033</v>
      </c>
      <c r="AD62" s="5">
        <f t="shared" si="3"/>
        <v>-0.39738364519355535</v>
      </c>
      <c r="AE62" s="5">
        <f t="shared" si="44"/>
        <v>0.62253583591310502</v>
      </c>
      <c r="AF62" s="5">
        <f t="shared" si="44"/>
        <v>1.4652662423830343E-2</v>
      </c>
      <c r="AG62">
        <f t="shared" si="46"/>
        <v>0.2231435513142101</v>
      </c>
      <c r="AH62">
        <f t="shared" si="46"/>
        <v>-0.50647451225189921</v>
      </c>
      <c r="AI62">
        <f t="shared" si="5"/>
        <v>2.2641078303478999</v>
      </c>
      <c r="AJ62">
        <f t="shared" si="6"/>
        <v>1.3899508336749093</v>
      </c>
    </row>
    <row r="63" spans="1:36" x14ac:dyDescent="0.2">
      <c r="A63" t="s">
        <v>109</v>
      </c>
      <c r="B63">
        <v>0</v>
      </c>
      <c r="C63">
        <v>249</v>
      </c>
      <c r="D63">
        <v>4208672859.2184997</v>
      </c>
      <c r="E63">
        <v>26783931.705253143</v>
      </c>
      <c r="F63">
        <v>12.803012048192771</v>
      </c>
      <c r="G63">
        <v>169.25276530545744</v>
      </c>
      <c r="H63">
        <v>12.000000000000028</v>
      </c>
      <c r="I63">
        <v>492.11646586345381</v>
      </c>
      <c r="J63">
        <v>0.17415946608466243</v>
      </c>
      <c r="K63">
        <v>0.1306827309236947</v>
      </c>
      <c r="L63">
        <v>1.2803012048192772E-3</v>
      </c>
      <c r="M63">
        <v>7.8051034246436372E-4</v>
      </c>
      <c r="N63">
        <v>0.12000000000000029</v>
      </c>
      <c r="P63" s="1">
        <v>40441</v>
      </c>
      <c r="Q63" t="s">
        <v>108</v>
      </c>
      <c r="R63">
        <v>1</v>
      </c>
      <c r="S63">
        <f t="shared" si="7"/>
        <v>26.783931705253142</v>
      </c>
      <c r="T63">
        <f t="shared" si="1"/>
        <v>4208.6728592185</v>
      </c>
      <c r="U63">
        <f>U62</f>
        <v>196432204.16233855</v>
      </c>
      <c r="V63">
        <f t="shared" ref="V63:X63" si="75">V62</f>
        <v>9.1621310240963858</v>
      </c>
      <c r="W63">
        <f t="shared" si="75"/>
        <v>171.78845549054819</v>
      </c>
      <c r="X63">
        <f t="shared" si="75"/>
        <v>16.00000000000005</v>
      </c>
      <c r="Y63">
        <f t="shared" si="9"/>
        <v>-4.0000000000000213</v>
      </c>
      <c r="Z63">
        <f t="shared" si="10"/>
        <v>3.6408810240963856</v>
      </c>
      <c r="AA63" s="4">
        <f t="shared" si="11"/>
        <v>-1.9925152103216348</v>
      </c>
      <c r="AB63" s="4">
        <f t="shared" si="12"/>
        <v>-1.4870559671233075E-2</v>
      </c>
      <c r="AC63" s="5">
        <f t="shared" si="13"/>
        <v>-0.25000000000000056</v>
      </c>
      <c r="AD63" s="5">
        <f t="shared" si="3"/>
        <v>0.39738364519355551</v>
      </c>
      <c r="AE63" s="5">
        <f t="shared" si="44"/>
        <v>-1.9925152103216348</v>
      </c>
      <c r="AF63" s="5">
        <f t="shared" si="44"/>
        <v>-1.4870559671233075E-2</v>
      </c>
      <c r="AG63">
        <f t="shared" si="46"/>
        <v>-0.28768207245178168</v>
      </c>
      <c r="AH63">
        <f t="shared" si="46"/>
        <v>0.33460166332760338</v>
      </c>
      <c r="AI63">
        <f t="shared" si="5"/>
        <v>1.9469788334769786</v>
      </c>
      <c r="AJ63">
        <f t="shared" si="6"/>
        <v>1.3825697936039298</v>
      </c>
    </row>
    <row r="64" spans="1:36" x14ac:dyDescent="0.2">
      <c r="A64" t="s">
        <v>110</v>
      </c>
      <c r="B64">
        <v>0</v>
      </c>
      <c r="C64">
        <v>249</v>
      </c>
      <c r="D64">
        <v>22410394132.683002</v>
      </c>
      <c r="E64">
        <v>167039115.75049779</v>
      </c>
      <c r="F64">
        <v>6.5826104417670654</v>
      </c>
      <c r="G64">
        <v>196.14624831071009</v>
      </c>
      <c r="H64">
        <v>14.999999999999931</v>
      </c>
      <c r="I64">
        <v>1007.9759036144578</v>
      </c>
      <c r="J64">
        <v>8.2758377885941092E-2</v>
      </c>
      <c r="K64">
        <v>6.3073895582329328E-2</v>
      </c>
      <c r="L64">
        <v>6.582610441767065E-4</v>
      </c>
      <c r="M64">
        <v>4.87185577874316E-4</v>
      </c>
      <c r="N64">
        <v>0.1499999999999993</v>
      </c>
      <c r="P64" s="1">
        <v>36661</v>
      </c>
      <c r="Q64" t="s">
        <v>111</v>
      </c>
      <c r="R64">
        <v>1</v>
      </c>
      <c r="S64">
        <f t="shared" si="7"/>
        <v>167.03911575049779</v>
      </c>
      <c r="T64">
        <f t="shared" si="1"/>
        <v>22410.394132683003</v>
      </c>
      <c r="U64">
        <f>AVERAGE(E64:E65)</f>
        <v>89268744.37571314</v>
      </c>
      <c r="V64">
        <f t="shared" ref="V64:X64" si="76">AVERAGE(F64:F65)</f>
        <v>11.259497991967871</v>
      </c>
      <c r="W64">
        <f t="shared" si="76"/>
        <v>203.54717080377986</v>
      </c>
      <c r="X64">
        <f t="shared" si="76"/>
        <v>13.499999999999979</v>
      </c>
      <c r="Y64">
        <f t="shared" si="9"/>
        <v>1.499999999999952</v>
      </c>
      <c r="Z64">
        <f t="shared" si="10"/>
        <v>-4.6768875502008056</v>
      </c>
      <c r="AA64" s="4">
        <f t="shared" si="11"/>
        <v>0.62657659141618538</v>
      </c>
      <c r="AB64" s="4">
        <f t="shared" si="12"/>
        <v>-3.7037229744829148E-2</v>
      </c>
      <c r="AC64" s="5">
        <f t="shared" si="13"/>
        <v>0.11111111111110773</v>
      </c>
      <c r="AD64" s="5">
        <f t="shared" si="3"/>
        <v>-0.41537265280717955</v>
      </c>
      <c r="AE64" s="5">
        <f t="shared" si="44"/>
        <v>0.62657659141618538</v>
      </c>
      <c r="AF64" s="5">
        <f t="shared" si="44"/>
        <v>-3.7037229744829148E-2</v>
      </c>
      <c r="AG64">
        <f t="shared" si="46"/>
        <v>0.10536051565782335</v>
      </c>
      <c r="AH64">
        <f t="shared" si="46"/>
        <v>-0.53678064807509263</v>
      </c>
      <c r="AI64">
        <f t="shared" si="5"/>
        <v>2.2645276684653912</v>
      </c>
      <c r="AJ64">
        <f t="shared" si="6"/>
        <v>1.3769919198303759</v>
      </c>
    </row>
    <row r="65" spans="1:36" x14ac:dyDescent="0.2">
      <c r="A65" t="s">
        <v>112</v>
      </c>
      <c r="B65">
        <v>0</v>
      </c>
      <c r="C65">
        <v>249</v>
      </c>
      <c r="D65">
        <v>1500210191.2955465</v>
      </c>
      <c r="E65">
        <v>11498373.000928488</v>
      </c>
      <c r="F65">
        <v>15.936385542168678</v>
      </c>
      <c r="G65">
        <v>210.94809329684961</v>
      </c>
      <c r="H65">
        <v>12.000000000000028</v>
      </c>
      <c r="I65">
        <v>1008.004016064257</v>
      </c>
      <c r="J65">
        <v>9.7198238959129574E-2</v>
      </c>
      <c r="K65">
        <v>7.1018072289156575E-2</v>
      </c>
      <c r="L65">
        <v>1.5936385542168678E-3</v>
      </c>
      <c r="M65">
        <v>8.6807707521653914E-4</v>
      </c>
      <c r="N65">
        <v>0.12000000000000029</v>
      </c>
      <c r="P65" s="1">
        <v>40441</v>
      </c>
      <c r="Q65" t="s">
        <v>111</v>
      </c>
      <c r="R65">
        <v>1</v>
      </c>
      <c r="S65">
        <f t="shared" si="7"/>
        <v>11.498373000928488</v>
      </c>
      <c r="T65">
        <f t="shared" si="1"/>
        <v>1500.2101912955466</v>
      </c>
      <c r="U65">
        <f t="shared" ref="U65:X65" si="77">U64</f>
        <v>89268744.37571314</v>
      </c>
      <c r="V65">
        <f t="shared" si="77"/>
        <v>11.259497991967871</v>
      </c>
      <c r="W65">
        <f t="shared" si="77"/>
        <v>203.54717080377986</v>
      </c>
      <c r="X65">
        <f t="shared" si="77"/>
        <v>13.499999999999979</v>
      </c>
      <c r="Y65">
        <f t="shared" si="9"/>
        <v>-1.4999999999999503</v>
      </c>
      <c r="Z65">
        <f t="shared" si="10"/>
        <v>4.6768875502008065</v>
      </c>
      <c r="AA65" s="4">
        <f t="shared" si="11"/>
        <v>-2.0494458724447249</v>
      </c>
      <c r="AB65" s="4">
        <f t="shared" si="12"/>
        <v>3.5714324296499456E-2</v>
      </c>
      <c r="AC65" s="5">
        <f t="shared" si="13"/>
        <v>-0.11111111111110761</v>
      </c>
      <c r="AD65" s="5">
        <f t="shared" si="3"/>
        <v>0.41537265280717961</v>
      </c>
      <c r="AE65" s="5">
        <f t="shared" ref="AE65:AF96" si="78">AA65</f>
        <v>-2.0494458724447249</v>
      </c>
      <c r="AF65" s="5">
        <f t="shared" si="78"/>
        <v>3.5714324296499456E-2</v>
      </c>
      <c r="AG65">
        <f t="shared" si="46"/>
        <v>-0.11778303565637951</v>
      </c>
      <c r="AH65">
        <f t="shared" si="46"/>
        <v>0.34739285529667185</v>
      </c>
      <c r="AI65">
        <f t="shared" si="5"/>
        <v>1.9388213869818796</v>
      </c>
      <c r="AJ65">
        <f t="shared" si="6"/>
        <v>1.3951833180973312</v>
      </c>
    </row>
    <row r="66" spans="1:36" x14ac:dyDescent="0.2">
      <c r="A66" t="s">
        <v>113</v>
      </c>
      <c r="B66">
        <v>0</v>
      </c>
      <c r="C66">
        <v>249</v>
      </c>
      <c r="D66">
        <v>36881372268.25061</v>
      </c>
      <c r="E66">
        <v>309724055.25572288</v>
      </c>
      <c r="F66">
        <v>4.7932128514056167</v>
      </c>
      <c r="G66">
        <v>216.74442816019257</v>
      </c>
      <c r="H66">
        <v>20.000000000000068</v>
      </c>
      <c r="I66">
        <v>810.95180722891564</v>
      </c>
      <c r="J66">
        <v>7.064684854601154E-2</v>
      </c>
      <c r="K66">
        <v>4.3255823293172666E-2</v>
      </c>
      <c r="L66">
        <v>4.7932128514056166E-4</v>
      </c>
      <c r="M66">
        <v>2.8107269047442134E-4</v>
      </c>
      <c r="N66">
        <v>0.20000000000000068</v>
      </c>
      <c r="P66" s="1">
        <v>36668</v>
      </c>
      <c r="Q66" t="s">
        <v>114</v>
      </c>
      <c r="R66">
        <v>1</v>
      </c>
      <c r="S66">
        <f t="shared" si="7"/>
        <v>309.72405525572287</v>
      </c>
      <c r="T66">
        <f t="shared" si="1"/>
        <v>36881.372268250612</v>
      </c>
      <c r="U66">
        <f>AVERAGE(E66:E67)</f>
        <v>163522207.67851362</v>
      </c>
      <c r="V66">
        <f t="shared" ref="V66:X66" si="79">AVERAGE(F66:F67)</f>
        <v>10.844578313253008</v>
      </c>
      <c r="W66">
        <f t="shared" si="79"/>
        <v>203.0470755861158</v>
      </c>
      <c r="X66">
        <f t="shared" si="79"/>
        <v>16.00000000000005</v>
      </c>
      <c r="Y66">
        <f t="shared" si="9"/>
        <v>4.0000000000000178</v>
      </c>
      <c r="Z66">
        <f t="shared" si="10"/>
        <v>-6.0513654618473911</v>
      </c>
      <c r="AA66" s="4">
        <f t="shared" si="11"/>
        <v>0.63873294883549647</v>
      </c>
      <c r="AB66" s="4">
        <f t="shared" si="12"/>
        <v>6.5281057437286627E-2</v>
      </c>
      <c r="AC66" s="5">
        <f t="shared" si="13"/>
        <v>0.25000000000000033</v>
      </c>
      <c r="AD66" s="5">
        <f t="shared" ref="AD66:AD129" si="80">Z66/V66</f>
        <v>-0.55800836944043286</v>
      </c>
      <c r="AE66" s="5">
        <f t="shared" si="78"/>
        <v>0.63873294883549647</v>
      </c>
      <c r="AF66" s="5">
        <f t="shared" si="78"/>
        <v>6.5281057437286627E-2</v>
      </c>
      <c r="AG66">
        <f t="shared" ref="AG66:AH97" si="81">LN(1+AC66)</f>
        <v>0.2231435513142101</v>
      </c>
      <c r="AH66">
        <f t="shared" si="81"/>
        <v>-0.81646433246931027</v>
      </c>
      <c r="AI66">
        <f t="shared" ref="AI66:AI129" si="82">LN(9+AE66)</f>
        <v>2.2657896631410845</v>
      </c>
      <c r="AJ66">
        <f t="shared" ref="AJ66:AJ129" si="83">LN(4+AF66)</f>
        <v>1.4024828814306383</v>
      </c>
    </row>
    <row r="67" spans="1:36" x14ac:dyDescent="0.2">
      <c r="A67" t="s">
        <v>115</v>
      </c>
      <c r="B67">
        <v>0</v>
      </c>
      <c r="C67">
        <v>249</v>
      </c>
      <c r="D67">
        <v>2514743052.6315789</v>
      </c>
      <c r="E67">
        <v>17320360.101304326</v>
      </c>
      <c r="F67">
        <v>16.895943775100399</v>
      </c>
      <c r="G67">
        <v>189.34972301203902</v>
      </c>
      <c r="H67">
        <v>12.000000000000028</v>
      </c>
      <c r="I67">
        <v>806.44176706827307</v>
      </c>
      <c r="J67">
        <v>9.4703341754660261E-2</v>
      </c>
      <c r="K67">
        <v>6.0738955823293125E-2</v>
      </c>
      <c r="L67">
        <v>1.6895943775100397E-3</v>
      </c>
      <c r="M67">
        <v>8.1092444320064955E-4</v>
      </c>
      <c r="N67">
        <v>0.12000000000000029</v>
      </c>
      <c r="P67" s="1">
        <v>40441</v>
      </c>
      <c r="Q67" t="s">
        <v>114</v>
      </c>
      <c r="R67">
        <v>1</v>
      </c>
      <c r="S67">
        <f t="shared" ref="S67:S130" si="84">E67/1000000</f>
        <v>17.320360101304328</v>
      </c>
      <c r="T67">
        <f t="shared" ref="T67:T130" si="85">D67/1000000</f>
        <v>2514.7430526315788</v>
      </c>
      <c r="U67">
        <f>U66</f>
        <v>163522207.67851362</v>
      </c>
      <c r="V67">
        <f t="shared" ref="V67:X67" si="86">V66</f>
        <v>10.844578313253008</v>
      </c>
      <c r="W67">
        <f t="shared" si="86"/>
        <v>203.0470755861158</v>
      </c>
      <c r="X67">
        <f t="shared" si="86"/>
        <v>16.00000000000005</v>
      </c>
      <c r="Y67">
        <f t="shared" ref="Y67:Y130" si="87">H67-X67</f>
        <v>-4.0000000000000213</v>
      </c>
      <c r="Z67">
        <f t="shared" ref="Z67:Z130" si="88">F67-V67</f>
        <v>6.0513654618473911</v>
      </c>
      <c r="AA67" s="4">
        <f t="shared" ref="AA67:AA130" si="89">LN(E67)-LN(U67)</f>
        <v>-2.2450661139070469</v>
      </c>
      <c r="AB67" s="4">
        <f t="shared" ref="AB67:AB130" si="90">LN(G67)-LN(W67)</f>
        <v>-6.9842160085340055E-2</v>
      </c>
      <c r="AC67" s="5">
        <f t="shared" ref="AC67:AC130" si="91">Y67/X67</f>
        <v>-0.25000000000000056</v>
      </c>
      <c r="AD67" s="5">
        <f t="shared" si="80"/>
        <v>0.55800836944043286</v>
      </c>
      <c r="AE67" s="5">
        <f t="shared" si="78"/>
        <v>-2.2450661139070469</v>
      </c>
      <c r="AF67" s="5">
        <f t="shared" si="78"/>
        <v>-6.9842160085340055E-2</v>
      </c>
      <c r="AG67">
        <f t="shared" si="81"/>
        <v>-0.28768207245178168</v>
      </c>
      <c r="AH67">
        <f t="shared" si="81"/>
        <v>0.44340831934711433</v>
      </c>
      <c r="AI67">
        <f t="shared" si="82"/>
        <v>1.9102731839612974</v>
      </c>
      <c r="AJ67">
        <f t="shared" si="83"/>
        <v>1.3686795879028228</v>
      </c>
    </row>
    <row r="68" spans="1:36" x14ac:dyDescent="0.2">
      <c r="A68" t="s">
        <v>116</v>
      </c>
      <c r="B68">
        <v>0</v>
      </c>
      <c r="C68">
        <v>249</v>
      </c>
      <c r="D68">
        <v>9099943523.8742886</v>
      </c>
      <c r="E68">
        <v>109051649.72166632</v>
      </c>
      <c r="F68">
        <v>20.644216867469865</v>
      </c>
      <c r="G68">
        <v>311.1621087946877</v>
      </c>
      <c r="H68">
        <v>24.000000000000057</v>
      </c>
      <c r="I68">
        <v>1128.2409638554218</v>
      </c>
      <c r="J68">
        <v>0.22315906923324164</v>
      </c>
      <c r="K68">
        <v>0.15666465863453821</v>
      </c>
      <c r="L68">
        <v>2.0644216867469864E-3</v>
      </c>
      <c r="M68">
        <v>6.58139292484492E-4</v>
      </c>
      <c r="N68">
        <v>0.24000000000000057</v>
      </c>
      <c r="P68" s="1">
        <v>36731</v>
      </c>
      <c r="Q68" t="s">
        <v>117</v>
      </c>
      <c r="R68">
        <v>1</v>
      </c>
      <c r="S68">
        <f t="shared" si="84"/>
        <v>109.05164972166632</v>
      </c>
      <c r="T68">
        <f t="shared" si="85"/>
        <v>9099.9435238742881</v>
      </c>
      <c r="U68">
        <f>AVERAGE(E68:E69)</f>
        <v>55956684.431640424</v>
      </c>
      <c r="V68">
        <f t="shared" ref="V68:X68" si="92">AVERAGE(F68:F69)</f>
        <v>25.478815261044168</v>
      </c>
      <c r="W68">
        <f t="shared" si="92"/>
        <v>259.34475971919176</v>
      </c>
      <c r="X68">
        <f t="shared" si="92"/>
        <v>22.000000000000064</v>
      </c>
      <c r="Y68">
        <f t="shared" si="87"/>
        <v>1.9999999999999929</v>
      </c>
      <c r="Z68">
        <f t="shared" si="88"/>
        <v>-4.8345983935743035</v>
      </c>
      <c r="AA68" s="4">
        <f t="shared" si="89"/>
        <v>0.66724372151135825</v>
      </c>
      <c r="AB68" s="4">
        <f t="shared" si="90"/>
        <v>0.1821557313657669</v>
      </c>
      <c r="AC68" s="5">
        <f t="shared" si="91"/>
        <v>9.0909090909090329E-2</v>
      </c>
      <c r="AD68" s="5">
        <f t="shared" si="80"/>
        <v>-0.18974973302491668</v>
      </c>
      <c r="AE68" s="5">
        <f t="shared" si="78"/>
        <v>0.66724372151135825</v>
      </c>
      <c r="AF68" s="5">
        <f t="shared" si="78"/>
        <v>0.1821557313657669</v>
      </c>
      <c r="AG68">
        <f t="shared" si="81"/>
        <v>8.7011376989629283E-2</v>
      </c>
      <c r="AH68">
        <f t="shared" si="81"/>
        <v>-0.21041210746336297</v>
      </c>
      <c r="AI68">
        <f t="shared" si="82"/>
        <v>2.2687432348654304</v>
      </c>
      <c r="AJ68">
        <f t="shared" si="83"/>
        <v>1.4308268388032468</v>
      </c>
    </row>
    <row r="69" spans="1:36" x14ac:dyDescent="0.2">
      <c r="A69" t="s">
        <v>118</v>
      </c>
      <c r="B69">
        <v>0</v>
      </c>
      <c r="C69">
        <v>249</v>
      </c>
      <c r="D69">
        <v>354829505.06072873</v>
      </c>
      <c r="E69">
        <v>2861719.1416145233</v>
      </c>
      <c r="F69">
        <v>30.313413654618468</v>
      </c>
      <c r="G69">
        <v>207.52741064369584</v>
      </c>
      <c r="H69">
        <v>20.000000000000068</v>
      </c>
      <c r="I69">
        <v>1148.7630522088352</v>
      </c>
      <c r="J69">
        <v>0.24864108731178236</v>
      </c>
      <c r="K69">
        <v>0.17395381526104436</v>
      </c>
      <c r="L69">
        <v>3.0313413654618469E-3</v>
      </c>
      <c r="M69">
        <v>1.4417431553452363E-3</v>
      </c>
      <c r="N69">
        <v>0.20000000000000068</v>
      </c>
      <c r="P69" s="1">
        <v>40441</v>
      </c>
      <c r="Q69" t="s">
        <v>117</v>
      </c>
      <c r="R69">
        <v>1</v>
      </c>
      <c r="S69">
        <f t="shared" si="84"/>
        <v>2.8617191416145231</v>
      </c>
      <c r="T69">
        <f t="shared" si="85"/>
        <v>354.82950506072871</v>
      </c>
      <c r="U69">
        <f>U68</f>
        <v>55956684.431640424</v>
      </c>
      <c r="V69">
        <f t="shared" ref="V69:X69" si="93">V68</f>
        <v>25.478815261044168</v>
      </c>
      <c r="W69">
        <f t="shared" si="93"/>
        <v>259.34475971919176</v>
      </c>
      <c r="X69">
        <f t="shared" si="93"/>
        <v>22.000000000000064</v>
      </c>
      <c r="Y69">
        <f t="shared" si="87"/>
        <v>-1.9999999999999964</v>
      </c>
      <c r="Z69">
        <f t="shared" si="88"/>
        <v>4.8345983935743</v>
      </c>
      <c r="AA69" s="4">
        <f t="shared" si="89"/>
        <v>-2.9731553564324464</v>
      </c>
      <c r="AB69" s="4">
        <f t="shared" si="90"/>
        <v>-0.22289486471941711</v>
      </c>
      <c r="AC69" s="5">
        <f t="shared" si="91"/>
        <v>-9.0909090909090481E-2</v>
      </c>
      <c r="AD69" s="5">
        <f t="shared" si="80"/>
        <v>0.18974973302491654</v>
      </c>
      <c r="AE69" s="5">
        <f t="shared" si="78"/>
        <v>-2.9731553564324464</v>
      </c>
      <c r="AF69" s="5">
        <f t="shared" si="78"/>
        <v>-0.22289486471941711</v>
      </c>
      <c r="AG69">
        <f t="shared" si="81"/>
        <v>-9.5310179804324408E-2</v>
      </c>
      <c r="AH69">
        <f t="shared" si="81"/>
        <v>0.17374297662310592</v>
      </c>
      <c r="AI69">
        <f t="shared" si="82"/>
        <v>1.7962235974252854</v>
      </c>
      <c r="AJ69">
        <f t="shared" si="83"/>
        <v>1.328957879000999</v>
      </c>
    </row>
    <row r="70" spans="1:36" x14ac:dyDescent="0.2">
      <c r="A70" t="s">
        <v>119</v>
      </c>
      <c r="B70">
        <v>0</v>
      </c>
      <c r="C70">
        <v>245</v>
      </c>
      <c r="D70">
        <v>41200060860.400421</v>
      </c>
      <c r="E70">
        <v>4362637348.5924177</v>
      </c>
      <c r="F70">
        <v>0.90293877551020429</v>
      </c>
      <c r="G70">
        <v>2801.1560480739563</v>
      </c>
      <c r="H70">
        <v>20.000000000000064</v>
      </c>
      <c r="I70">
        <v>1999.5469387755102</v>
      </c>
      <c r="J70">
        <v>0.2176269992447345</v>
      </c>
      <c r="K70">
        <v>0.12575387755102041</v>
      </c>
      <c r="L70">
        <v>9.0293877551020428E-5</v>
      </c>
      <c r="M70">
        <v>7.3772188545190146E-5</v>
      </c>
      <c r="N70">
        <v>0.20000000000000065</v>
      </c>
      <c r="P70" s="1">
        <v>36668</v>
      </c>
      <c r="Q70" t="s">
        <v>120</v>
      </c>
      <c r="R70">
        <v>1</v>
      </c>
      <c r="S70">
        <f t="shared" si="84"/>
        <v>4362.6373485924178</v>
      </c>
      <c r="T70">
        <f t="shared" si="85"/>
        <v>41200.060860400423</v>
      </c>
      <c r="U70">
        <f>AVERAGE(E70:E72)</f>
        <v>1517647955.9315121</v>
      </c>
      <c r="V70">
        <f t="shared" ref="V70:X70" si="94">AVERAGE(F70:F72)</f>
        <v>7.0597078381553429</v>
      </c>
      <c r="W70">
        <f t="shared" si="94"/>
        <v>1284.2315548435263</v>
      </c>
      <c r="X70">
        <f t="shared" si="94"/>
        <v>19.666666666666682</v>
      </c>
      <c r="Y70">
        <f t="shared" si="87"/>
        <v>0.33333333333338189</v>
      </c>
      <c r="Z70">
        <f t="shared" si="88"/>
        <v>-6.1567690626451386</v>
      </c>
      <c r="AA70" s="6">
        <f t="shared" si="89"/>
        <v>1.055915031962126</v>
      </c>
      <c r="AB70" s="6">
        <f t="shared" si="90"/>
        <v>0.77987167861224993</v>
      </c>
      <c r="AC70" s="7">
        <f t="shared" si="91"/>
        <v>1.6949152542375338E-2</v>
      </c>
      <c r="AD70" s="7">
        <f t="shared" si="80"/>
        <v>-0.87209969644492591</v>
      </c>
      <c r="AE70" s="7">
        <f t="shared" si="78"/>
        <v>1.055915031962126</v>
      </c>
      <c r="AF70" s="7">
        <f t="shared" si="78"/>
        <v>0.77987167861224993</v>
      </c>
      <c r="AG70">
        <f t="shared" si="81"/>
        <v>1.6807118316383592E-2</v>
      </c>
      <c r="AH70">
        <f t="shared" si="81"/>
        <v>-2.0565041970219387</v>
      </c>
      <c r="AI70">
        <f t="shared" si="82"/>
        <v>2.3081610217655872</v>
      </c>
      <c r="AJ70">
        <f t="shared" si="83"/>
        <v>1.5644137006644094</v>
      </c>
    </row>
    <row r="71" spans="1:36" x14ac:dyDescent="0.2">
      <c r="A71" t="s">
        <v>121</v>
      </c>
      <c r="B71">
        <v>0</v>
      </c>
      <c r="C71">
        <v>249</v>
      </c>
      <c r="D71">
        <v>1759324318.825911</v>
      </c>
      <c r="E71">
        <v>35797191.205568612</v>
      </c>
      <c r="F71">
        <v>7.9305622489959795</v>
      </c>
      <c r="G71">
        <v>581.15361317889779</v>
      </c>
      <c r="H71">
        <v>14.999999999999931</v>
      </c>
      <c r="I71">
        <v>2018.6465863453816</v>
      </c>
      <c r="J71">
        <v>0.14037363721050949</v>
      </c>
      <c r="K71">
        <v>0.10475943775100405</v>
      </c>
      <c r="L71">
        <v>7.9305622489959796E-4</v>
      </c>
      <c r="M71">
        <v>8.5731958869867883E-4</v>
      </c>
      <c r="N71">
        <v>0.1499999999999993</v>
      </c>
      <c r="P71" s="1">
        <v>40441</v>
      </c>
      <c r="Q71" t="s">
        <v>120</v>
      </c>
      <c r="R71">
        <v>1</v>
      </c>
      <c r="S71">
        <f t="shared" si="84"/>
        <v>35.797191205568609</v>
      </c>
      <c r="T71">
        <f t="shared" si="85"/>
        <v>1759.324318825911</v>
      </c>
      <c r="U71">
        <f t="shared" ref="U71:X71" si="95">U70</f>
        <v>1517647955.9315121</v>
      </c>
      <c r="V71">
        <f t="shared" si="95"/>
        <v>7.0597078381553429</v>
      </c>
      <c r="W71">
        <f t="shared" si="95"/>
        <v>1284.2315548435263</v>
      </c>
      <c r="X71">
        <f t="shared" si="95"/>
        <v>19.666666666666682</v>
      </c>
      <c r="Y71">
        <f t="shared" si="87"/>
        <v>-4.6666666666667513</v>
      </c>
      <c r="Z71">
        <f t="shared" si="88"/>
        <v>0.87085441084063664</v>
      </c>
      <c r="AA71" s="4">
        <f t="shared" si="89"/>
        <v>-3.7470475855873246</v>
      </c>
      <c r="AB71" s="4">
        <f t="shared" si="90"/>
        <v>-0.7929006902922362</v>
      </c>
      <c r="AC71" s="5">
        <f t="shared" si="91"/>
        <v>-0.23728813559322445</v>
      </c>
      <c r="AD71" s="5">
        <f t="shared" si="80"/>
        <v>0.12335558790888794</v>
      </c>
      <c r="AE71" s="5">
        <f t="shared" si="78"/>
        <v>-3.7470475855873246</v>
      </c>
      <c r="AF71" s="5">
        <f t="shared" si="78"/>
        <v>-0.7929006902922362</v>
      </c>
      <c r="AG71">
        <f t="shared" si="81"/>
        <v>-0.27087495413540513</v>
      </c>
      <c r="AH71">
        <f t="shared" si="81"/>
        <v>0.11632026669477723</v>
      </c>
      <c r="AI71">
        <f t="shared" si="82"/>
        <v>1.6587902831858243</v>
      </c>
      <c r="AJ71">
        <f t="shared" si="83"/>
        <v>1.1653668867759248</v>
      </c>
    </row>
    <row r="72" spans="1:36" x14ac:dyDescent="0.2">
      <c r="A72" t="s">
        <v>122</v>
      </c>
      <c r="B72">
        <v>0</v>
      </c>
      <c r="C72">
        <v>249</v>
      </c>
      <c r="D72">
        <v>8409278521.4564772</v>
      </c>
      <c r="E72">
        <v>154509327.99655077</v>
      </c>
      <c r="F72">
        <v>12.345622489959842</v>
      </c>
      <c r="G72">
        <v>470.38500327772476</v>
      </c>
      <c r="H72">
        <v>24.000000000000057</v>
      </c>
      <c r="I72">
        <v>1425.7228915662652</v>
      </c>
      <c r="J72">
        <v>0.10041244862582305</v>
      </c>
      <c r="K72">
        <v>7.6336947791164608E-2</v>
      </c>
      <c r="L72">
        <v>1.2345622489959842E-3</v>
      </c>
      <c r="M72">
        <v>4.4962833797677633E-4</v>
      </c>
      <c r="N72">
        <v>0.24000000000000057</v>
      </c>
      <c r="P72" s="1">
        <v>36731</v>
      </c>
      <c r="Q72" t="s">
        <v>123</v>
      </c>
      <c r="R72">
        <v>1</v>
      </c>
      <c r="S72">
        <f t="shared" si="84"/>
        <v>154.50932799655078</v>
      </c>
      <c r="T72">
        <f t="shared" si="85"/>
        <v>8409.2785214564774</v>
      </c>
      <c r="U72">
        <f>AVERAGE(E72:E73)</f>
        <v>78891200.64789106</v>
      </c>
      <c r="V72">
        <f t="shared" ref="V72:X72" si="96">AVERAGE(F72:F73)</f>
        <v>19.931506024096382</v>
      </c>
      <c r="W72">
        <f t="shared" si="96"/>
        <v>380.28962278824014</v>
      </c>
      <c r="X72">
        <f t="shared" si="96"/>
        <v>22.000000000000064</v>
      </c>
      <c r="Y72">
        <f t="shared" si="87"/>
        <v>1.9999999999999929</v>
      </c>
      <c r="Z72">
        <f t="shared" si="88"/>
        <v>-7.5858835341365403</v>
      </c>
      <c r="AA72" s="4">
        <f t="shared" si="89"/>
        <v>0.67218477364034612</v>
      </c>
      <c r="AB72" s="4">
        <f t="shared" si="90"/>
        <v>0.21261838763684704</v>
      </c>
      <c r="AC72" s="5">
        <f t="shared" si="91"/>
        <v>9.0909090909090329E-2</v>
      </c>
      <c r="AD72" s="5">
        <f t="shared" si="80"/>
        <v>-0.38059760887940502</v>
      </c>
      <c r="AE72" s="5">
        <f t="shared" si="78"/>
        <v>0.67218477364034612</v>
      </c>
      <c r="AF72" s="5">
        <f t="shared" si="78"/>
        <v>0.21261838763684704</v>
      </c>
      <c r="AG72">
        <f t="shared" si="81"/>
        <v>8.7011376989629283E-2</v>
      </c>
      <c r="AH72">
        <f t="shared" si="81"/>
        <v>-0.47900015106851135</v>
      </c>
      <c r="AI72">
        <f t="shared" si="82"/>
        <v>2.2692542171044079</v>
      </c>
      <c r="AJ72">
        <f t="shared" si="83"/>
        <v>1.4380843991736258</v>
      </c>
    </row>
    <row r="73" spans="1:36" x14ac:dyDescent="0.2">
      <c r="A73" t="s">
        <v>124</v>
      </c>
      <c r="B73">
        <v>0</v>
      </c>
      <c r="C73">
        <v>249</v>
      </c>
      <c r="D73">
        <v>305634504.04858297</v>
      </c>
      <c r="E73">
        <v>3273073.299231349</v>
      </c>
      <c r="F73">
        <v>27.517389558232921</v>
      </c>
      <c r="G73">
        <v>290.19424229875551</v>
      </c>
      <c r="H73">
        <v>20.000000000000068</v>
      </c>
      <c r="I73">
        <v>1431.7991967871485</v>
      </c>
      <c r="J73">
        <v>0.11921283787608948</v>
      </c>
      <c r="K73">
        <v>8.8248594377510051E-2</v>
      </c>
      <c r="L73">
        <v>2.7517389558232921E-3</v>
      </c>
      <c r="M73">
        <v>1.4732172303794082E-3</v>
      </c>
      <c r="N73">
        <v>0.20000000000000068</v>
      </c>
      <c r="P73" s="1">
        <v>40441</v>
      </c>
      <c r="Q73" t="s">
        <v>123</v>
      </c>
      <c r="R73">
        <v>1</v>
      </c>
      <c r="S73">
        <f t="shared" si="84"/>
        <v>3.2730732992313492</v>
      </c>
      <c r="T73">
        <f t="shared" si="85"/>
        <v>305.63450404858298</v>
      </c>
      <c r="U73">
        <f>U72</f>
        <v>78891200.64789106</v>
      </c>
      <c r="V73">
        <f t="shared" ref="V73:X73" si="97">V72</f>
        <v>19.931506024096382</v>
      </c>
      <c r="W73">
        <f t="shared" si="97"/>
        <v>380.28962278824014</v>
      </c>
      <c r="X73">
        <f t="shared" si="97"/>
        <v>22.000000000000064</v>
      </c>
      <c r="Y73">
        <f t="shared" si="87"/>
        <v>-1.9999999999999964</v>
      </c>
      <c r="Z73">
        <f t="shared" si="88"/>
        <v>7.5858835341365385</v>
      </c>
      <c r="AA73" s="4">
        <f t="shared" si="89"/>
        <v>-3.1823403058677684</v>
      </c>
      <c r="AB73" s="4">
        <f t="shared" si="90"/>
        <v>-0.27038262785810119</v>
      </c>
      <c r="AC73" s="5">
        <f t="shared" si="91"/>
        <v>-9.0909090909090481E-2</v>
      </c>
      <c r="AD73" s="5">
        <f t="shared" si="80"/>
        <v>0.38059760887940497</v>
      </c>
      <c r="AE73" s="5">
        <f t="shared" si="78"/>
        <v>-3.1823403058677684</v>
      </c>
      <c r="AF73" s="5">
        <f t="shared" si="78"/>
        <v>-0.27038262785810119</v>
      </c>
      <c r="AG73">
        <f t="shared" si="81"/>
        <v>-9.5310179804324408E-2</v>
      </c>
      <c r="AH73">
        <f t="shared" si="81"/>
        <v>0.3225164553426737</v>
      </c>
      <c r="AI73">
        <f t="shared" si="82"/>
        <v>1.7608980664633975</v>
      </c>
      <c r="AJ73">
        <f t="shared" si="83"/>
        <v>1.3163056471987122</v>
      </c>
    </row>
    <row r="74" spans="1:36" x14ac:dyDescent="0.2">
      <c r="A74" t="s">
        <v>125</v>
      </c>
      <c r="B74">
        <v>0</v>
      </c>
      <c r="C74">
        <v>249</v>
      </c>
      <c r="D74">
        <v>9600370070.7153873</v>
      </c>
      <c r="E74">
        <v>58955473.840999126</v>
      </c>
      <c r="F74">
        <v>22.373293172690758</v>
      </c>
      <c r="G74">
        <v>161.49372298966554</v>
      </c>
      <c r="H74">
        <v>20.000000000000068</v>
      </c>
      <c r="I74">
        <v>2857.8313253012047</v>
      </c>
      <c r="J74">
        <v>0.12178845853475201</v>
      </c>
      <c r="K74">
        <v>8.5669076305220901E-2</v>
      </c>
      <c r="L74">
        <v>2.2373293172690757E-3</v>
      </c>
      <c r="M74">
        <v>4.1314291655103567E-4</v>
      </c>
      <c r="N74">
        <v>0.20000000000000068</v>
      </c>
      <c r="P74" s="1">
        <v>36668</v>
      </c>
      <c r="Q74" t="s">
        <v>126</v>
      </c>
      <c r="R74">
        <v>1</v>
      </c>
      <c r="S74">
        <f t="shared" si="84"/>
        <v>58.955473840999126</v>
      </c>
      <c r="T74">
        <f t="shared" si="85"/>
        <v>9600.3700707153876</v>
      </c>
      <c r="U74">
        <f>AVERAGE(E74:E75)</f>
        <v>31171643.228556588</v>
      </c>
      <c r="V74">
        <f t="shared" ref="V74:X74" si="98">AVERAGE(F74:F75)</f>
        <v>20.413634538152607</v>
      </c>
      <c r="W74">
        <f t="shared" si="98"/>
        <v>158.12039419935635</v>
      </c>
      <c r="X74">
        <f t="shared" si="98"/>
        <v>17.5</v>
      </c>
      <c r="Y74">
        <f t="shared" si="87"/>
        <v>2.5000000000000675</v>
      </c>
      <c r="Z74">
        <f t="shared" si="88"/>
        <v>1.959658634538151</v>
      </c>
      <c r="AA74" s="4">
        <f t="shared" si="89"/>
        <v>0.63727366766760696</v>
      </c>
      <c r="AB74" s="4">
        <f t="shared" si="90"/>
        <v>2.110954350575156E-2</v>
      </c>
      <c r="AC74" s="5">
        <f t="shared" si="91"/>
        <v>0.14285714285714671</v>
      </c>
      <c r="AD74" s="5">
        <f t="shared" si="80"/>
        <v>9.5997536885241805E-2</v>
      </c>
      <c r="AE74" s="5">
        <f t="shared" si="78"/>
        <v>0.63727366766760696</v>
      </c>
      <c r="AF74" s="5">
        <f t="shared" si="78"/>
        <v>2.110954350575156E-2</v>
      </c>
      <c r="AG74">
        <f t="shared" si="81"/>
        <v>0.13353139262452607</v>
      </c>
      <c r="AH74">
        <f t="shared" si="81"/>
        <v>9.1664941155818261E-2</v>
      </c>
      <c r="AI74">
        <f t="shared" si="82"/>
        <v>2.2656382540655735</v>
      </c>
      <c r="AJ74">
        <f t="shared" si="83"/>
        <v>1.3915578703955249</v>
      </c>
    </row>
    <row r="75" spans="1:36" x14ac:dyDescent="0.2">
      <c r="A75" t="s">
        <v>127</v>
      </c>
      <c r="B75">
        <v>0</v>
      </c>
      <c r="C75">
        <v>249</v>
      </c>
      <c r="D75">
        <v>610482195.34412956</v>
      </c>
      <c r="E75">
        <v>3387812.6161140534</v>
      </c>
      <c r="F75">
        <v>18.453975903614456</v>
      </c>
      <c r="G75">
        <v>154.74706540904717</v>
      </c>
      <c r="H75">
        <v>14.999999999999931</v>
      </c>
      <c r="I75">
        <v>2944.7630522088352</v>
      </c>
      <c r="J75">
        <v>0.25771538332491128</v>
      </c>
      <c r="K75">
        <v>0.15299277108433745</v>
      </c>
      <c r="L75">
        <v>1.8453975903614456E-3</v>
      </c>
      <c r="M75">
        <v>1.1929601978998439E-3</v>
      </c>
      <c r="N75">
        <v>0.1499999999999993</v>
      </c>
      <c r="P75" s="1">
        <v>40441</v>
      </c>
      <c r="Q75" t="s">
        <v>126</v>
      </c>
      <c r="R75">
        <v>1</v>
      </c>
      <c r="S75">
        <f t="shared" si="84"/>
        <v>3.3878126161140534</v>
      </c>
      <c r="T75">
        <f t="shared" si="85"/>
        <v>610.48219534412954</v>
      </c>
      <c r="U75">
        <f>U74</f>
        <v>31171643.228556588</v>
      </c>
      <c r="V75">
        <f t="shared" ref="V75:X75" si="99">V74</f>
        <v>20.413634538152607</v>
      </c>
      <c r="W75">
        <f t="shared" si="99"/>
        <v>158.12039419935635</v>
      </c>
      <c r="X75">
        <f t="shared" si="99"/>
        <v>17.5</v>
      </c>
      <c r="Y75">
        <f t="shared" si="87"/>
        <v>-2.5000000000000693</v>
      </c>
      <c r="Z75">
        <f t="shared" si="88"/>
        <v>-1.959658634538151</v>
      </c>
      <c r="AA75" s="4">
        <f t="shared" si="89"/>
        <v>-2.2193243435147512</v>
      </c>
      <c r="AB75" s="4">
        <f t="shared" si="90"/>
        <v>-2.1564783510704011E-2</v>
      </c>
      <c r="AC75" s="5">
        <f t="shared" si="91"/>
        <v>-0.14285714285714682</v>
      </c>
      <c r="AD75" s="5">
        <f t="shared" si="80"/>
        <v>-9.5997536885241805E-2</v>
      </c>
      <c r="AE75" s="5">
        <f t="shared" si="78"/>
        <v>-2.2193243435147512</v>
      </c>
      <c r="AF75" s="5">
        <f t="shared" si="78"/>
        <v>-2.1564783510704011E-2</v>
      </c>
      <c r="AG75">
        <f t="shared" si="81"/>
        <v>-0.15415067982726288</v>
      </c>
      <c r="AH75">
        <f t="shared" si="81"/>
        <v>-0.10092319390920548</v>
      </c>
      <c r="AI75">
        <f t="shared" si="82"/>
        <v>1.9140767513359962</v>
      </c>
      <c r="AJ75">
        <f t="shared" si="83"/>
        <v>1.3808885803019204</v>
      </c>
    </row>
    <row r="76" spans="1:36" x14ac:dyDescent="0.2">
      <c r="A76" t="s">
        <v>128</v>
      </c>
      <c r="B76">
        <v>0</v>
      </c>
      <c r="C76">
        <v>249</v>
      </c>
      <c r="D76">
        <v>1084933274.095772</v>
      </c>
      <c r="E76">
        <v>132070887.22107473</v>
      </c>
      <c r="F76">
        <v>5.629076305220881</v>
      </c>
      <c r="G76">
        <v>3263.3316886452872</v>
      </c>
      <c r="H76">
        <v>65.000000000000298</v>
      </c>
      <c r="I76">
        <v>29.25506072874494</v>
      </c>
      <c r="J76">
        <v>0.12678089600192724</v>
      </c>
      <c r="K76">
        <v>9.0920240963855481E-2</v>
      </c>
      <c r="L76">
        <v>5.6290763052208807E-4</v>
      </c>
      <c r="M76">
        <v>5.3943582105146564E-4</v>
      </c>
      <c r="N76">
        <v>0.65000000000000302</v>
      </c>
      <c r="P76" s="1">
        <v>39196</v>
      </c>
      <c r="Q76" t="s">
        <v>129</v>
      </c>
      <c r="R76">
        <v>0</v>
      </c>
      <c r="S76">
        <f t="shared" si="84"/>
        <v>132.07088722107474</v>
      </c>
      <c r="T76">
        <f t="shared" si="85"/>
        <v>1084.933274095772</v>
      </c>
      <c r="U76">
        <f>AVERAGE(E76:E77)</f>
        <v>69994447.153518155</v>
      </c>
      <c r="V76">
        <f t="shared" ref="V76:X76" si="100">AVERAGE(F76:F77)</f>
        <v>13.133514056224902</v>
      </c>
      <c r="W76">
        <f t="shared" si="100"/>
        <v>1847.112145611979</v>
      </c>
      <c r="X76">
        <f t="shared" si="100"/>
        <v>63.500000000000256</v>
      </c>
      <c r="Y76">
        <f t="shared" si="87"/>
        <v>1.5000000000000426</v>
      </c>
      <c r="Z76">
        <f t="shared" si="88"/>
        <v>-7.504437751004021</v>
      </c>
      <c r="AA76" s="4">
        <f t="shared" si="89"/>
        <v>0.63492289031790961</v>
      </c>
      <c r="AB76" s="4">
        <f t="shared" si="90"/>
        <v>0.5691252467992447</v>
      </c>
      <c r="AC76" s="5">
        <f t="shared" si="91"/>
        <v>2.3622047244095064E-2</v>
      </c>
      <c r="AD76" s="5">
        <f t="shared" si="80"/>
        <v>-0.57139602690318336</v>
      </c>
      <c r="AE76" s="5">
        <f t="shared" si="78"/>
        <v>0.63492289031790961</v>
      </c>
      <c r="AF76" s="5">
        <f t="shared" si="78"/>
        <v>0.5691252467992447</v>
      </c>
      <c r="AG76">
        <f t="shared" si="81"/>
        <v>2.3347363996991756E-2</v>
      </c>
      <c r="AH76">
        <f t="shared" si="81"/>
        <v>-0.84722192604438329</v>
      </c>
      <c r="AI76">
        <f t="shared" si="82"/>
        <v>2.2653942987536522</v>
      </c>
      <c r="AJ76">
        <f t="shared" si="83"/>
        <v>1.5193217745055434</v>
      </c>
    </row>
    <row r="77" spans="1:36" x14ac:dyDescent="0.2">
      <c r="A77" t="s">
        <v>130</v>
      </c>
      <c r="B77">
        <v>0</v>
      </c>
      <c r="C77">
        <v>249</v>
      </c>
      <c r="D77">
        <v>469712492.26072896</v>
      </c>
      <c r="E77">
        <v>7918007.0859615756</v>
      </c>
      <c r="F77">
        <v>20.637951807228923</v>
      </c>
      <c r="G77">
        <v>430.89260257867096</v>
      </c>
      <c r="H77">
        <v>62.000000000000213</v>
      </c>
      <c r="I77">
        <v>28.867469879518072</v>
      </c>
      <c r="J77">
        <v>0.37128643815861945</v>
      </c>
      <c r="K77">
        <v>0.25377148594377502</v>
      </c>
      <c r="L77">
        <v>2.0637951807228922E-3</v>
      </c>
      <c r="M77">
        <v>2.215404312250608E-3</v>
      </c>
      <c r="N77">
        <v>0.6200000000000021</v>
      </c>
      <c r="P77" s="1">
        <v>40491</v>
      </c>
      <c r="Q77" t="s">
        <v>129</v>
      </c>
      <c r="R77">
        <v>0</v>
      </c>
      <c r="S77">
        <f t="shared" si="84"/>
        <v>7.9180070859615759</v>
      </c>
      <c r="T77">
        <f t="shared" si="85"/>
        <v>469.71249226072894</v>
      </c>
      <c r="U77">
        <f t="shared" ref="U77:X77" si="101">U76</f>
        <v>69994447.153518155</v>
      </c>
      <c r="V77">
        <f t="shared" si="101"/>
        <v>13.133514056224902</v>
      </c>
      <c r="W77">
        <f t="shared" si="101"/>
        <v>1847.112145611979</v>
      </c>
      <c r="X77">
        <f t="shared" si="101"/>
        <v>63.500000000000256</v>
      </c>
      <c r="Y77">
        <f t="shared" si="87"/>
        <v>-1.5000000000000426</v>
      </c>
      <c r="Z77">
        <f t="shared" si="88"/>
        <v>7.504437751004021</v>
      </c>
      <c r="AA77" s="4">
        <f t="shared" si="89"/>
        <v>-2.1792763689228956</v>
      </c>
      <c r="AB77" s="4">
        <f t="shared" si="90"/>
        <v>-1.4555198189661382</v>
      </c>
      <c r="AC77" s="5">
        <f t="shared" si="91"/>
        <v>-2.3622047244095064E-2</v>
      </c>
      <c r="AD77" s="5">
        <f t="shared" si="80"/>
        <v>0.57139602690318336</v>
      </c>
      <c r="AE77" s="5">
        <f t="shared" si="78"/>
        <v>-2.1792763689228956</v>
      </c>
      <c r="AF77" s="5">
        <f t="shared" si="78"/>
        <v>-1.4555198189661382</v>
      </c>
      <c r="AG77">
        <f t="shared" si="81"/>
        <v>-2.3905520853555049E-2</v>
      </c>
      <c r="AH77">
        <f t="shared" si="81"/>
        <v>0.45196441337607934</v>
      </c>
      <c r="AI77">
        <f t="shared" si="82"/>
        <v>1.9199655704902165</v>
      </c>
      <c r="AJ77">
        <f t="shared" si="83"/>
        <v>0.93392637807315115</v>
      </c>
    </row>
    <row r="78" spans="1:36" x14ac:dyDescent="0.2">
      <c r="A78" t="s">
        <v>131</v>
      </c>
      <c r="B78">
        <v>0</v>
      </c>
      <c r="C78">
        <v>249</v>
      </c>
      <c r="D78">
        <v>6147149677.9555874</v>
      </c>
      <c r="E78">
        <v>57960829.278914161</v>
      </c>
      <c r="F78">
        <v>8.0897188755020064</v>
      </c>
      <c r="G78">
        <v>245.68625444116392</v>
      </c>
      <c r="H78">
        <v>34.999999999999922</v>
      </c>
      <c r="I78">
        <v>70.393574297188749</v>
      </c>
      <c r="J78">
        <v>4.6846923210350326E-2</v>
      </c>
      <c r="K78">
        <v>3.45293172690763E-2</v>
      </c>
      <c r="L78">
        <v>8.0897188755020056E-4</v>
      </c>
      <c r="M78">
        <v>5.2191869762157033E-4</v>
      </c>
      <c r="N78">
        <v>0.3499999999999992</v>
      </c>
      <c r="P78" s="1">
        <v>41556</v>
      </c>
      <c r="Q78" t="s">
        <v>132</v>
      </c>
      <c r="R78">
        <v>1</v>
      </c>
      <c r="S78">
        <f t="shared" si="84"/>
        <v>57.960829278914161</v>
      </c>
      <c r="T78">
        <f t="shared" si="85"/>
        <v>6147.1496779555873</v>
      </c>
      <c r="U78">
        <f>AVERAGE(E78:E79)</f>
        <v>29216398.215081263</v>
      </c>
      <c r="V78">
        <f t="shared" ref="V78:X78" si="102">AVERAGE(F78:F79)</f>
        <v>25.582670682730935</v>
      </c>
      <c r="W78">
        <f t="shared" si="102"/>
        <v>225.83911106265799</v>
      </c>
      <c r="X78">
        <f t="shared" si="102"/>
        <v>54.999999999999957</v>
      </c>
      <c r="Y78">
        <f t="shared" si="87"/>
        <v>-20.000000000000036</v>
      </c>
      <c r="Z78">
        <f t="shared" si="88"/>
        <v>-17.492951807228927</v>
      </c>
      <c r="AA78" s="4">
        <f t="shared" si="89"/>
        <v>0.68503729077593079</v>
      </c>
      <c r="AB78" s="4">
        <f t="shared" si="90"/>
        <v>8.4232485682005809E-2</v>
      </c>
      <c r="AC78" s="5">
        <f t="shared" si="91"/>
        <v>-0.36363636363636459</v>
      </c>
      <c r="AD78" s="5">
        <f t="shared" si="80"/>
        <v>-0.68378129962159073</v>
      </c>
      <c r="AE78" s="5">
        <f t="shared" si="78"/>
        <v>0.68503729077593079</v>
      </c>
      <c r="AF78" s="5">
        <f t="shared" si="78"/>
        <v>8.4232485682005809E-2</v>
      </c>
      <c r="AG78">
        <f t="shared" si="81"/>
        <v>-0.45198512374305883</v>
      </c>
      <c r="AH78">
        <f t="shared" si="81"/>
        <v>-1.1513212149738379</v>
      </c>
      <c r="AI78">
        <f t="shared" si="82"/>
        <v>2.2705821472156074</v>
      </c>
      <c r="AJ78">
        <f t="shared" si="83"/>
        <v>1.4071338246572231</v>
      </c>
    </row>
    <row r="79" spans="1:36" x14ac:dyDescent="0.2">
      <c r="A79" t="s">
        <v>133</v>
      </c>
      <c r="B79">
        <v>0</v>
      </c>
      <c r="C79">
        <v>249</v>
      </c>
      <c r="D79">
        <v>59950332.995951414</v>
      </c>
      <c r="E79">
        <v>471967.15124836506</v>
      </c>
      <c r="F79">
        <v>43.075622489959862</v>
      </c>
      <c r="G79">
        <v>205.99196768415203</v>
      </c>
      <c r="H79">
        <v>75</v>
      </c>
      <c r="I79">
        <v>124.79919678714859</v>
      </c>
      <c r="J79">
        <v>9.5992169146446885E-2</v>
      </c>
      <c r="K79">
        <v>5.6534538152610427E-2</v>
      </c>
      <c r="L79">
        <v>4.3075622489959862E-3</v>
      </c>
      <c r="M79">
        <v>1.3239745433927246E-3</v>
      </c>
      <c r="N79">
        <v>0.75</v>
      </c>
      <c r="P79" s="1">
        <v>43185</v>
      </c>
      <c r="Q79" t="s">
        <v>132</v>
      </c>
      <c r="R79">
        <v>1</v>
      </c>
      <c r="S79">
        <f t="shared" si="84"/>
        <v>0.47196715124836508</v>
      </c>
      <c r="T79">
        <f t="shared" si="85"/>
        <v>59.950332995951413</v>
      </c>
      <c r="U79">
        <f>U78</f>
        <v>29216398.215081263</v>
      </c>
      <c r="V79">
        <f t="shared" ref="V79:X79" si="103">V78</f>
        <v>25.582670682730935</v>
      </c>
      <c r="W79">
        <f t="shared" si="103"/>
        <v>225.83911106265799</v>
      </c>
      <c r="X79">
        <f t="shared" si="103"/>
        <v>54.999999999999957</v>
      </c>
      <c r="Y79">
        <f t="shared" si="87"/>
        <v>20.000000000000043</v>
      </c>
      <c r="Z79">
        <f t="shared" si="88"/>
        <v>17.492951807228927</v>
      </c>
      <c r="AA79" s="4">
        <f t="shared" si="89"/>
        <v>-4.1255760249851416</v>
      </c>
      <c r="AB79" s="4">
        <f t="shared" si="90"/>
        <v>-9.1985671594894569E-2</v>
      </c>
      <c r="AC79" s="5">
        <f t="shared" si="91"/>
        <v>0.3636363636363647</v>
      </c>
      <c r="AD79" s="5">
        <f t="shared" si="80"/>
        <v>0.68378129962159073</v>
      </c>
      <c r="AE79" s="5">
        <f t="shared" si="78"/>
        <v>-4.1255760249851416</v>
      </c>
      <c r="AF79" s="5">
        <f t="shared" si="78"/>
        <v>-9.1985671594894569E-2</v>
      </c>
      <c r="AG79">
        <f t="shared" si="81"/>
        <v>0.31015492830384028</v>
      </c>
      <c r="AH79">
        <f t="shared" si="81"/>
        <v>0.52104203780297209</v>
      </c>
      <c r="AI79">
        <f t="shared" si="82"/>
        <v>1.5840019384971782</v>
      </c>
      <c r="AJ79">
        <f t="shared" si="83"/>
        <v>1.3630294006029617</v>
      </c>
    </row>
    <row r="80" spans="1:36" x14ac:dyDescent="0.2">
      <c r="A80" t="s">
        <v>134</v>
      </c>
      <c r="B80">
        <v>0</v>
      </c>
      <c r="C80">
        <v>249</v>
      </c>
      <c r="D80">
        <v>27805816341.169228</v>
      </c>
      <c r="E80">
        <v>146829214.50490749</v>
      </c>
      <c r="F80">
        <v>5.8212449799196753</v>
      </c>
      <c r="G80">
        <v>142.42321927746463</v>
      </c>
      <c r="H80">
        <v>17.999999999999979</v>
      </c>
      <c r="I80">
        <v>279.24096385542168</v>
      </c>
      <c r="J80">
        <v>0.12440177729152138</v>
      </c>
      <c r="K80">
        <v>7.5769477911646524E-2</v>
      </c>
      <c r="L80">
        <v>5.8212449799196749E-4</v>
      </c>
      <c r="M80">
        <v>4.3329741492516207E-4</v>
      </c>
      <c r="N80">
        <v>0.17999999999999977</v>
      </c>
      <c r="P80" s="1">
        <v>36668</v>
      </c>
      <c r="Q80" t="s">
        <v>135</v>
      </c>
      <c r="R80">
        <v>1</v>
      </c>
      <c r="S80">
        <f t="shared" si="84"/>
        <v>146.8292145049075</v>
      </c>
      <c r="T80">
        <f t="shared" si="85"/>
        <v>27805.816341169229</v>
      </c>
      <c r="U80">
        <f>AVERAGE(E80:E82)</f>
        <v>102405388.66756843</v>
      </c>
      <c r="V80">
        <f t="shared" ref="V80:X80" si="104">AVERAGE(F80:F82)</f>
        <v>5.1851583754372337</v>
      </c>
      <c r="W80">
        <f t="shared" si="104"/>
        <v>272.14624805675606</v>
      </c>
      <c r="X80">
        <f t="shared" si="104"/>
        <v>12.333333333333298</v>
      </c>
      <c r="Y80">
        <f t="shared" si="87"/>
        <v>5.6666666666666803</v>
      </c>
      <c r="Z80">
        <f t="shared" si="88"/>
        <v>0.63608660448244159</v>
      </c>
      <c r="AA80" s="4">
        <f t="shared" si="89"/>
        <v>0.36033077034223737</v>
      </c>
      <c r="AB80" s="4">
        <f t="shared" si="90"/>
        <v>-0.64753655606959271</v>
      </c>
      <c r="AC80" s="5">
        <f t="shared" si="91"/>
        <v>0.45945945945946187</v>
      </c>
      <c r="AD80" s="5">
        <f t="shared" si="80"/>
        <v>0.12267447943261794</v>
      </c>
      <c r="AE80" s="5">
        <f t="shared" si="78"/>
        <v>0.36033077034223737</v>
      </c>
      <c r="AF80" s="5">
        <f t="shared" si="78"/>
        <v>-0.64753655606959271</v>
      </c>
      <c r="AG80">
        <f t="shared" si="81"/>
        <v>0.37806613392005162</v>
      </c>
      <c r="AH80">
        <f t="shared" si="81"/>
        <v>0.1157137668023208</v>
      </c>
      <c r="AI80">
        <f t="shared" si="82"/>
        <v>2.2364806285768806</v>
      </c>
      <c r="AJ80">
        <f t="shared" si="83"/>
        <v>1.209695431992071</v>
      </c>
    </row>
    <row r="81" spans="1:36" x14ac:dyDescent="0.2">
      <c r="A81" t="s">
        <v>136</v>
      </c>
      <c r="B81">
        <v>0</v>
      </c>
      <c r="C81">
        <v>248</v>
      </c>
      <c r="D81">
        <v>7914996224.7841864</v>
      </c>
      <c r="E81">
        <v>126147130.58941592</v>
      </c>
      <c r="F81">
        <v>3.593306451612905</v>
      </c>
      <c r="G81">
        <v>427.37127295667972</v>
      </c>
      <c r="H81">
        <v>3.9999999999999853</v>
      </c>
      <c r="I81">
        <v>276.630081300813</v>
      </c>
      <c r="J81">
        <v>2.4168851426375454E-2</v>
      </c>
      <c r="K81">
        <v>1.7822024193548367E-2</v>
      </c>
      <c r="L81">
        <v>3.5933064516129048E-4</v>
      </c>
      <c r="M81">
        <v>4.4008708316315765E-4</v>
      </c>
      <c r="N81">
        <v>3.9999999999999855E-2</v>
      </c>
      <c r="P81" s="1">
        <v>36794</v>
      </c>
      <c r="Q81" t="s">
        <v>135</v>
      </c>
      <c r="R81">
        <v>1</v>
      </c>
      <c r="S81">
        <f t="shared" si="84"/>
        <v>126.14713058941592</v>
      </c>
      <c r="T81">
        <f t="shared" si="85"/>
        <v>7914.9962247841868</v>
      </c>
      <c r="U81">
        <f>U80</f>
        <v>102405388.66756843</v>
      </c>
      <c r="V81">
        <f t="shared" ref="V81:X82" si="105">V80</f>
        <v>5.1851583754372337</v>
      </c>
      <c r="W81">
        <f t="shared" si="105"/>
        <v>272.14624805675606</v>
      </c>
      <c r="X81">
        <f t="shared" si="105"/>
        <v>12.333333333333298</v>
      </c>
      <c r="Y81">
        <f t="shared" si="87"/>
        <v>-8.3333333333333126</v>
      </c>
      <c r="Z81">
        <f t="shared" si="88"/>
        <v>-1.5918519238243287</v>
      </c>
      <c r="AA81" s="4">
        <f t="shared" si="89"/>
        <v>0.20850959387954404</v>
      </c>
      <c r="AB81" s="4">
        <f t="shared" si="90"/>
        <v>0.45131352866258023</v>
      </c>
      <c r="AC81" s="5">
        <f t="shared" si="91"/>
        <v>-0.67567567567567588</v>
      </c>
      <c r="AD81" s="5">
        <f t="shared" si="80"/>
        <v>-0.30700160121726222</v>
      </c>
      <c r="AE81" s="5">
        <f t="shared" si="78"/>
        <v>0.20850959387954404</v>
      </c>
      <c r="AF81" s="5">
        <f t="shared" si="78"/>
        <v>0.45131352866258023</v>
      </c>
      <c r="AG81">
        <f t="shared" si="81"/>
        <v>-1.1260112628562247</v>
      </c>
      <c r="AH81">
        <f t="shared" si="81"/>
        <v>-0.36672759035372321</v>
      </c>
      <c r="AI81">
        <f t="shared" si="82"/>
        <v>2.2201280124033955</v>
      </c>
      <c r="AJ81">
        <f t="shared" si="83"/>
        <v>1.4931992276029402</v>
      </c>
    </row>
    <row r="82" spans="1:36" x14ac:dyDescent="0.2">
      <c r="A82" t="s">
        <v>137</v>
      </c>
      <c r="B82">
        <v>0</v>
      </c>
      <c r="C82">
        <v>249</v>
      </c>
      <c r="D82">
        <v>3818799636.6396761</v>
      </c>
      <c r="E82">
        <v>34239820.908381879</v>
      </c>
      <c r="F82">
        <v>6.1409236947791213</v>
      </c>
      <c r="G82">
        <v>246.64425193612368</v>
      </c>
      <c r="H82">
        <v>14.999999999999931</v>
      </c>
      <c r="I82">
        <v>288.55823293172693</v>
      </c>
      <c r="J82">
        <v>0.12189378918848059</v>
      </c>
      <c r="K82">
        <v>8.5461445783132556E-2</v>
      </c>
      <c r="L82">
        <v>6.1409236947791213E-4</v>
      </c>
      <c r="M82">
        <v>4.6727356684424579E-4</v>
      </c>
      <c r="N82">
        <v>0.1499999999999993</v>
      </c>
      <c r="P82" s="1">
        <v>40428</v>
      </c>
      <c r="Q82" t="s">
        <v>135</v>
      </c>
      <c r="R82">
        <v>1</v>
      </c>
      <c r="S82">
        <f t="shared" si="84"/>
        <v>34.23982090838188</v>
      </c>
      <c r="T82">
        <f t="shared" si="85"/>
        <v>3818.799636639676</v>
      </c>
      <c r="U82">
        <f>U81</f>
        <v>102405388.66756843</v>
      </c>
      <c r="V82">
        <f t="shared" si="105"/>
        <v>5.1851583754372337</v>
      </c>
      <c r="W82">
        <f t="shared" si="105"/>
        <v>272.14624805675606</v>
      </c>
      <c r="X82">
        <f t="shared" si="105"/>
        <v>12.333333333333298</v>
      </c>
      <c r="Y82">
        <f t="shared" si="87"/>
        <v>2.6666666666666323</v>
      </c>
      <c r="Z82">
        <f t="shared" si="88"/>
        <v>0.95576531934188758</v>
      </c>
      <c r="AA82" s="4">
        <f t="shared" si="89"/>
        <v>-1.0955500141471894</v>
      </c>
      <c r="AB82" s="4">
        <f t="shared" si="90"/>
        <v>-9.8392575607033628E-2</v>
      </c>
      <c r="AC82" s="5">
        <f t="shared" si="91"/>
        <v>0.21621621621621404</v>
      </c>
      <c r="AD82" s="5">
        <f t="shared" si="80"/>
        <v>0.18432712178464433</v>
      </c>
      <c r="AE82" s="5">
        <f t="shared" si="78"/>
        <v>-1.0955500141471894</v>
      </c>
      <c r="AF82" s="5">
        <f t="shared" si="78"/>
        <v>-9.8392575607033628E-2</v>
      </c>
      <c r="AG82">
        <f t="shared" si="81"/>
        <v>0.1957445771260935</v>
      </c>
      <c r="AH82">
        <f t="shared" si="81"/>
        <v>0.16917478359314608</v>
      </c>
      <c r="AI82">
        <f t="shared" si="82"/>
        <v>2.067425890233539</v>
      </c>
      <c r="AJ82">
        <f t="shared" si="83"/>
        <v>1.3613886283217185</v>
      </c>
    </row>
    <row r="83" spans="1:36" x14ac:dyDescent="0.2">
      <c r="A83" t="s">
        <v>138</v>
      </c>
      <c r="B83">
        <v>0</v>
      </c>
      <c r="C83">
        <v>241</v>
      </c>
      <c r="D83">
        <v>289366424543.9823</v>
      </c>
      <c r="E83">
        <v>30476573624.61404</v>
      </c>
      <c r="F83">
        <v>0.4443568464730292</v>
      </c>
      <c r="G83">
        <v>2764.106010309973</v>
      </c>
      <c r="H83">
        <v>9.4000000000000199</v>
      </c>
      <c r="I83">
        <v>506.32217573221754</v>
      </c>
      <c r="J83">
        <v>0.21740540207197984</v>
      </c>
      <c r="K83">
        <v>0.12685072614107878</v>
      </c>
      <c r="L83">
        <v>4.4435684647302919E-5</v>
      </c>
      <c r="M83">
        <v>3.4873979552344941E-5</v>
      </c>
      <c r="N83">
        <v>9.4000000000000195E-2</v>
      </c>
      <c r="P83" s="1">
        <v>33991</v>
      </c>
      <c r="Q83" t="s">
        <v>139</v>
      </c>
      <c r="R83">
        <v>1</v>
      </c>
      <c r="S83">
        <f t="shared" si="84"/>
        <v>30476.57362461404</v>
      </c>
      <c r="T83">
        <f t="shared" si="85"/>
        <v>289366.42454398231</v>
      </c>
      <c r="U83" s="8">
        <f>AVERAGE(E83:E85)</f>
        <v>11167258385.957773</v>
      </c>
      <c r="V83" s="8">
        <f t="shared" ref="V83:X83" si="106">AVERAGE(F83:F85)</f>
        <v>1.0040212123004193</v>
      </c>
      <c r="W83" s="8">
        <f t="shared" si="106"/>
        <v>1073.8887435017073</v>
      </c>
      <c r="X83" s="8">
        <f t="shared" si="106"/>
        <v>5.2912280701754497</v>
      </c>
      <c r="Y83">
        <f t="shared" si="87"/>
        <v>4.1087719298245702</v>
      </c>
      <c r="Z83">
        <f t="shared" si="88"/>
        <v>-0.5596643658273901</v>
      </c>
      <c r="AA83" s="4">
        <f t="shared" si="89"/>
        <v>1.0039721720626495</v>
      </c>
      <c r="AB83" s="4">
        <f t="shared" si="90"/>
        <v>0.9454308591768541</v>
      </c>
      <c r="AC83" s="5">
        <f t="shared" si="91"/>
        <v>0.77652519893899208</v>
      </c>
      <c r="AD83" s="5">
        <f t="shared" si="80"/>
        <v>-0.55742285020560856</v>
      </c>
      <c r="AE83" s="5">
        <f t="shared" si="78"/>
        <v>1.0039721720626495</v>
      </c>
      <c r="AF83" s="5">
        <f t="shared" si="78"/>
        <v>0.9454308591768541</v>
      </c>
      <c r="AG83">
        <f t="shared" si="81"/>
        <v>0.57465932097670736</v>
      </c>
      <c r="AH83">
        <f t="shared" si="81"/>
        <v>-0.81514047991348215</v>
      </c>
      <c r="AI83">
        <f t="shared" si="82"/>
        <v>2.3029822313304411</v>
      </c>
      <c r="AJ83">
        <f t="shared" si="83"/>
        <v>1.5984640915473765</v>
      </c>
    </row>
    <row r="84" spans="1:36" x14ac:dyDescent="0.2">
      <c r="A84" t="s">
        <v>140</v>
      </c>
      <c r="B84">
        <v>0</v>
      </c>
      <c r="C84">
        <v>247</v>
      </c>
      <c r="D84">
        <v>204829655688.89389</v>
      </c>
      <c r="E84">
        <v>1711806389.7013092</v>
      </c>
      <c r="F84">
        <v>1.2641295546558702</v>
      </c>
      <c r="G84">
        <v>220.39353486092315</v>
      </c>
      <c r="H84">
        <v>3.473684210526323</v>
      </c>
      <c r="I84">
        <v>509.33603238866397</v>
      </c>
      <c r="J84">
        <v>0.18871941467968134</v>
      </c>
      <c r="K84">
        <v>0.11869919028340084</v>
      </c>
      <c r="L84">
        <v>1.2641295546558703E-4</v>
      </c>
      <c r="M84">
        <v>8.246697053521668E-5</v>
      </c>
      <c r="N84">
        <v>3.4736842105263233E-2</v>
      </c>
      <c r="P84" s="1">
        <v>36661</v>
      </c>
      <c r="Q84" t="s">
        <v>139</v>
      </c>
      <c r="R84">
        <v>1</v>
      </c>
      <c r="S84">
        <f t="shared" si="84"/>
        <v>1711.8063897013092</v>
      </c>
      <c r="T84">
        <f t="shared" si="85"/>
        <v>204829.65568889389</v>
      </c>
      <c r="U84" s="8">
        <f>U83</f>
        <v>11167258385.957773</v>
      </c>
      <c r="V84" s="8">
        <f t="shared" ref="V84:X85" si="107">V83</f>
        <v>1.0040212123004193</v>
      </c>
      <c r="W84" s="8">
        <f t="shared" si="107"/>
        <v>1073.8887435017073</v>
      </c>
      <c r="X84" s="8">
        <f t="shared" si="107"/>
        <v>5.2912280701754497</v>
      </c>
      <c r="Y84">
        <f t="shared" si="87"/>
        <v>-1.8175438596491267</v>
      </c>
      <c r="Z84">
        <f t="shared" si="88"/>
        <v>0.26010834235545088</v>
      </c>
      <c r="AA84" s="4">
        <f t="shared" si="89"/>
        <v>-1.8754369573496241</v>
      </c>
      <c r="AB84" s="4">
        <f t="shared" si="90"/>
        <v>-1.5836269357357349</v>
      </c>
      <c r="AC84" s="5">
        <f t="shared" si="91"/>
        <v>-0.34350132625994695</v>
      </c>
      <c r="AD84" s="5">
        <f t="shared" si="80"/>
        <v>0.25906658063477478</v>
      </c>
      <c r="AE84" s="5">
        <f t="shared" si="78"/>
        <v>-1.8754369573496241</v>
      </c>
      <c r="AF84" s="5">
        <f t="shared" si="78"/>
        <v>-1.5836269357357349</v>
      </c>
      <c r="AG84">
        <f t="shared" si="81"/>
        <v>-0.42083460543926571</v>
      </c>
      <c r="AH84">
        <f t="shared" si="81"/>
        <v>0.23037063740877098</v>
      </c>
      <c r="AI84">
        <f t="shared" si="82"/>
        <v>1.9635483969267999</v>
      </c>
      <c r="AJ84">
        <f t="shared" si="83"/>
        <v>0.8822676821686174</v>
      </c>
    </row>
    <row r="85" spans="1:36" x14ac:dyDescent="0.2">
      <c r="A85" t="s">
        <v>141</v>
      </c>
      <c r="B85">
        <v>0</v>
      </c>
      <c r="C85">
        <v>246</v>
      </c>
      <c r="D85">
        <v>148889537658.73422</v>
      </c>
      <c r="E85">
        <v>1313395143.5579724</v>
      </c>
      <c r="F85">
        <v>1.3035772357723585</v>
      </c>
      <c r="G85">
        <v>237.16668533422569</v>
      </c>
      <c r="H85">
        <v>3.0000000000000067</v>
      </c>
      <c r="I85">
        <v>514.73577235772359</v>
      </c>
      <c r="J85">
        <v>0.15132719087852967</v>
      </c>
      <c r="K85">
        <v>0.10410569105691063</v>
      </c>
      <c r="L85">
        <v>1.3035772357723586E-4</v>
      </c>
      <c r="M85">
        <v>8.2419179906246365E-5</v>
      </c>
      <c r="N85">
        <v>3.0000000000000068E-2</v>
      </c>
      <c r="P85" s="1">
        <v>40428</v>
      </c>
      <c r="Q85" t="s">
        <v>139</v>
      </c>
      <c r="R85">
        <v>1</v>
      </c>
      <c r="S85">
        <f t="shared" si="84"/>
        <v>1313.3951435579725</v>
      </c>
      <c r="T85">
        <f t="shared" si="85"/>
        <v>148889.53765873422</v>
      </c>
      <c r="U85" s="8">
        <f>U84</f>
        <v>11167258385.957773</v>
      </c>
      <c r="V85" s="8">
        <f t="shared" si="107"/>
        <v>1.0040212123004193</v>
      </c>
      <c r="W85" s="8">
        <f t="shared" si="107"/>
        <v>1073.8887435017073</v>
      </c>
      <c r="X85" s="8">
        <f t="shared" si="107"/>
        <v>5.2912280701754497</v>
      </c>
      <c r="Y85">
        <f t="shared" si="87"/>
        <v>-2.2912280701754431</v>
      </c>
      <c r="Z85">
        <f t="shared" si="88"/>
        <v>0.29955602347193921</v>
      </c>
      <c r="AA85" s="4">
        <f t="shared" si="89"/>
        <v>-2.1403706413891683</v>
      </c>
      <c r="AB85" s="4">
        <f t="shared" si="90"/>
        <v>-1.5102784713498671</v>
      </c>
      <c r="AC85" s="5">
        <f t="shared" si="91"/>
        <v>-0.43302387267904502</v>
      </c>
      <c r="AD85" s="5">
        <f t="shared" si="80"/>
        <v>0.29835626957083378</v>
      </c>
      <c r="AE85" s="5">
        <f t="shared" si="78"/>
        <v>-2.1403706413891683</v>
      </c>
      <c r="AF85" s="5">
        <f t="shared" si="78"/>
        <v>-1.5102784713498671</v>
      </c>
      <c r="AG85">
        <f t="shared" si="81"/>
        <v>-0.5674380796311409</v>
      </c>
      <c r="AH85">
        <f t="shared" si="81"/>
        <v>0.26109905640677755</v>
      </c>
      <c r="AI85">
        <f t="shared" si="82"/>
        <v>1.9256534109211338</v>
      </c>
      <c r="AJ85">
        <f t="shared" si="83"/>
        <v>0.91217086833903671</v>
      </c>
    </row>
    <row r="86" spans="1:36" x14ac:dyDescent="0.2">
      <c r="A86" t="s">
        <v>142</v>
      </c>
      <c r="B86">
        <v>0</v>
      </c>
      <c r="C86">
        <v>249</v>
      </c>
      <c r="D86">
        <v>16166263756.540087</v>
      </c>
      <c r="E86">
        <v>138894121.54397482</v>
      </c>
      <c r="F86">
        <v>4.9748192771084341</v>
      </c>
      <c r="G86">
        <v>226.17457316907701</v>
      </c>
      <c r="H86">
        <v>17.999999999999979</v>
      </c>
      <c r="I86">
        <v>397.10040160642569</v>
      </c>
      <c r="J86">
        <v>6.012862909510832E-2</v>
      </c>
      <c r="K86">
        <v>4.2048192771084347E-2</v>
      </c>
      <c r="L86">
        <v>4.974819277108434E-4</v>
      </c>
      <c r="M86">
        <v>3.3667152679850356E-4</v>
      </c>
      <c r="N86">
        <v>0.17999999999999977</v>
      </c>
      <c r="P86" s="1">
        <v>36668</v>
      </c>
      <c r="Q86" t="s">
        <v>143</v>
      </c>
      <c r="R86">
        <v>1</v>
      </c>
      <c r="S86">
        <f t="shared" si="84"/>
        <v>138.89412154397482</v>
      </c>
      <c r="T86">
        <f t="shared" si="85"/>
        <v>16166.263756540087</v>
      </c>
      <c r="U86" s="9">
        <f>AVERAGE(E86:E88)</f>
        <v>77150692.046748161</v>
      </c>
      <c r="V86" s="9">
        <f t="shared" ref="V86:X86" si="108">AVERAGE(F86:F88)</f>
        <v>7.0136412315930379</v>
      </c>
      <c r="W86" s="9">
        <f t="shared" si="108"/>
        <v>299.53169729155479</v>
      </c>
      <c r="X86" s="9">
        <f t="shared" si="108"/>
        <v>12.333333333333298</v>
      </c>
      <c r="Y86">
        <f t="shared" si="87"/>
        <v>5.6666666666666803</v>
      </c>
      <c r="Z86">
        <f t="shared" si="88"/>
        <v>-2.0388219544846038</v>
      </c>
      <c r="AA86" s="4">
        <f t="shared" si="89"/>
        <v>0.58795137845232048</v>
      </c>
      <c r="AB86" s="4">
        <f t="shared" si="90"/>
        <v>-0.28091309724511504</v>
      </c>
      <c r="AC86" s="5">
        <f t="shared" si="91"/>
        <v>0.45945945945946187</v>
      </c>
      <c r="AD86" s="5">
        <f t="shared" si="80"/>
        <v>-0.29069379045234078</v>
      </c>
      <c r="AE86" s="5">
        <f t="shared" si="78"/>
        <v>0.58795137845232048</v>
      </c>
      <c r="AF86" s="5">
        <f t="shared" si="78"/>
        <v>-0.28091309724511504</v>
      </c>
      <c r="AG86">
        <f t="shared" si="81"/>
        <v>0.37806613392005162</v>
      </c>
      <c r="AH86">
        <f t="shared" si="81"/>
        <v>-0.34346795633947208</v>
      </c>
      <c r="AI86">
        <f t="shared" si="82"/>
        <v>2.2605072454758757</v>
      </c>
      <c r="AJ86">
        <f t="shared" si="83"/>
        <v>1.3134781819070529</v>
      </c>
    </row>
    <row r="87" spans="1:36" x14ac:dyDescent="0.2">
      <c r="A87" t="s">
        <v>144</v>
      </c>
      <c r="B87">
        <v>0</v>
      </c>
      <c r="C87">
        <v>249</v>
      </c>
      <c r="D87">
        <v>5041621274.9397984</v>
      </c>
      <c r="E87">
        <v>81869565.787893996</v>
      </c>
      <c r="F87">
        <v>6.3248995983935687</v>
      </c>
      <c r="G87">
        <v>444.10023679739561</v>
      </c>
      <c r="H87">
        <v>3.9999999999999853</v>
      </c>
      <c r="I87">
        <v>394.21457489878543</v>
      </c>
      <c r="J87">
        <v>1.7168455105871956E-2</v>
      </c>
      <c r="K87">
        <v>1.26460562248996E-2</v>
      </c>
      <c r="L87">
        <v>6.3248995983935683E-4</v>
      </c>
      <c r="M87">
        <v>5.7446100180221686E-4</v>
      </c>
      <c r="N87">
        <v>3.9999999999999855E-2</v>
      </c>
      <c r="P87" s="1">
        <v>36794</v>
      </c>
      <c r="Q87" t="s">
        <v>143</v>
      </c>
      <c r="R87">
        <v>1</v>
      </c>
      <c r="S87">
        <f t="shared" si="84"/>
        <v>81.86956578789399</v>
      </c>
      <c r="T87">
        <f t="shared" si="85"/>
        <v>5041.6212749397982</v>
      </c>
      <c r="U87" s="9">
        <f>U86</f>
        <v>77150692.046748161</v>
      </c>
      <c r="V87" s="9">
        <f t="shared" ref="V87:X88" si="109">V86</f>
        <v>7.0136412315930379</v>
      </c>
      <c r="W87" s="9">
        <f t="shared" si="109"/>
        <v>299.53169729155479</v>
      </c>
      <c r="X87" s="9">
        <f t="shared" si="109"/>
        <v>12.333333333333298</v>
      </c>
      <c r="Y87">
        <f t="shared" si="87"/>
        <v>-8.3333333333333126</v>
      </c>
      <c r="Z87">
        <f t="shared" si="88"/>
        <v>-0.68874163319946913</v>
      </c>
      <c r="AA87" s="4">
        <f t="shared" si="89"/>
        <v>5.9366770781700495E-2</v>
      </c>
      <c r="AB87" s="4">
        <f t="shared" si="90"/>
        <v>0.39383004952124878</v>
      </c>
      <c r="AC87" s="5">
        <f t="shared" si="91"/>
        <v>-0.67567567567567588</v>
      </c>
      <c r="AD87" s="5">
        <f t="shared" si="80"/>
        <v>-9.8200294320305914E-2</v>
      </c>
      <c r="AE87" s="5">
        <f t="shared" si="78"/>
        <v>5.9366770781700495E-2</v>
      </c>
      <c r="AF87" s="5">
        <f t="shared" si="78"/>
        <v>0.39383004952124878</v>
      </c>
      <c r="AG87">
        <f t="shared" si="81"/>
        <v>-1.1260112628562247</v>
      </c>
      <c r="AH87">
        <f t="shared" si="81"/>
        <v>-0.10336283936502905</v>
      </c>
      <c r="AI87">
        <f t="shared" si="82"/>
        <v>2.2037992247625668</v>
      </c>
      <c r="AJ87">
        <f t="shared" si="83"/>
        <v>1.4802012953630794</v>
      </c>
    </row>
    <row r="88" spans="1:36" x14ac:dyDescent="0.2">
      <c r="A88" t="s">
        <v>145</v>
      </c>
      <c r="B88">
        <v>0</v>
      </c>
      <c r="C88">
        <v>249</v>
      </c>
      <c r="D88">
        <v>1233738528.340081</v>
      </c>
      <c r="E88">
        <v>10688388.808375653</v>
      </c>
      <c r="F88">
        <v>9.7412048192771117</v>
      </c>
      <c r="G88">
        <v>228.3202819081917</v>
      </c>
      <c r="H88">
        <v>14.999999999999931</v>
      </c>
      <c r="I88">
        <v>403.08032128514054</v>
      </c>
      <c r="J88">
        <v>0.12105458684752919</v>
      </c>
      <c r="K88">
        <v>6.3121686746987912E-2</v>
      </c>
      <c r="L88">
        <v>9.7412048192771115E-4</v>
      </c>
      <c r="M88">
        <v>7.2024229905619372E-4</v>
      </c>
      <c r="N88">
        <v>0.1499999999999993</v>
      </c>
      <c r="P88" s="1">
        <v>40428</v>
      </c>
      <c r="Q88" t="s">
        <v>143</v>
      </c>
      <c r="R88">
        <v>1</v>
      </c>
      <c r="S88">
        <f t="shared" si="84"/>
        <v>10.688388808375652</v>
      </c>
      <c r="T88">
        <f t="shared" si="85"/>
        <v>1233.7385283400811</v>
      </c>
      <c r="U88" s="9">
        <f t="shared" ref="U88" si="110">U87</f>
        <v>77150692.046748161</v>
      </c>
      <c r="V88" s="9">
        <f t="shared" si="109"/>
        <v>7.0136412315930379</v>
      </c>
      <c r="W88" s="9">
        <f t="shared" si="109"/>
        <v>299.53169729155479</v>
      </c>
      <c r="X88" s="9">
        <f t="shared" si="109"/>
        <v>12.333333333333298</v>
      </c>
      <c r="Y88">
        <f t="shared" si="87"/>
        <v>2.6666666666666323</v>
      </c>
      <c r="Z88">
        <f t="shared" si="88"/>
        <v>2.7275635876840738</v>
      </c>
      <c r="AA88" s="4">
        <f t="shared" si="89"/>
        <v>-1.9766025547529509</v>
      </c>
      <c r="AB88" s="4">
        <f t="shared" si="90"/>
        <v>-0.27147085754976175</v>
      </c>
      <c r="AC88" s="5">
        <f t="shared" si="91"/>
        <v>0.21621621621621404</v>
      </c>
      <c r="AD88" s="5">
        <f t="shared" si="80"/>
        <v>0.38889408477264681</v>
      </c>
      <c r="AE88" s="5">
        <f t="shared" si="78"/>
        <v>-1.9766025547529509</v>
      </c>
      <c r="AF88" s="5">
        <f t="shared" si="78"/>
        <v>-0.27147085754976175</v>
      </c>
      <c r="AG88">
        <f t="shared" si="81"/>
        <v>0.1957445771260935</v>
      </c>
      <c r="AH88">
        <f t="shared" si="81"/>
        <v>0.32850780800134405</v>
      </c>
      <c r="AI88">
        <f t="shared" si="82"/>
        <v>1.9492470675230849</v>
      </c>
      <c r="AJ88">
        <f t="shared" si="83"/>
        <v>1.3160138241037236</v>
      </c>
    </row>
    <row r="89" spans="1:36" x14ac:dyDescent="0.2">
      <c r="A89" t="s">
        <v>146</v>
      </c>
      <c r="B89">
        <v>0</v>
      </c>
      <c r="C89">
        <v>249</v>
      </c>
      <c r="D89">
        <v>357548800.17097145</v>
      </c>
      <c r="E89">
        <v>1645326.2101367353</v>
      </c>
      <c r="F89">
        <v>27.473493975903612</v>
      </c>
      <c r="G89">
        <v>120.13613741902465</v>
      </c>
      <c r="H89">
        <v>40.000000000000135</v>
      </c>
      <c r="I89">
        <v>87.655870445344135</v>
      </c>
      <c r="J89">
        <v>0.17312903313083558</v>
      </c>
      <c r="K89">
        <v>0.12784097188755031</v>
      </c>
      <c r="L89">
        <v>2.7473493975903613E-3</v>
      </c>
      <c r="M89">
        <v>1.9706823246855563E-3</v>
      </c>
      <c r="N89">
        <v>0.40000000000000135</v>
      </c>
      <c r="P89" s="1">
        <v>39107</v>
      </c>
      <c r="Q89" t="s">
        <v>147</v>
      </c>
      <c r="R89">
        <v>1</v>
      </c>
      <c r="S89">
        <f t="shared" si="84"/>
        <v>1.6453262101367354</v>
      </c>
      <c r="T89">
        <f t="shared" si="85"/>
        <v>357.54880017097145</v>
      </c>
      <c r="U89">
        <f>AVERAGE(E89:E90)</f>
        <v>10432594.544714449</v>
      </c>
      <c r="V89">
        <f t="shared" ref="V89:X89" si="111">AVERAGE(F89:F90)</f>
        <v>22.711305220883528</v>
      </c>
      <c r="W89">
        <f t="shared" si="111"/>
        <v>138.02574245964868</v>
      </c>
      <c r="X89">
        <f t="shared" si="111"/>
        <v>44.000000000000128</v>
      </c>
      <c r="Y89">
        <f t="shared" si="87"/>
        <v>-3.9999999999999929</v>
      </c>
      <c r="Z89">
        <f t="shared" si="88"/>
        <v>4.7621887550200839</v>
      </c>
      <c r="AA89" s="4">
        <f t="shared" si="89"/>
        <v>-1.8469963273678882</v>
      </c>
      <c r="AB89" s="4">
        <f t="shared" si="90"/>
        <v>-0.13881462908404796</v>
      </c>
      <c r="AC89" s="5">
        <f t="shared" si="91"/>
        <v>-9.0909090909090481E-2</v>
      </c>
      <c r="AD89" s="5">
        <f t="shared" si="80"/>
        <v>0.20968362270263313</v>
      </c>
      <c r="AE89" s="5">
        <f t="shared" si="78"/>
        <v>-1.8469963273678882</v>
      </c>
      <c r="AF89" s="5">
        <f t="shared" si="78"/>
        <v>-0.13881462908404796</v>
      </c>
      <c r="AG89">
        <f t="shared" si="81"/>
        <v>-9.5310179804324408E-2</v>
      </c>
      <c r="AH89">
        <f t="shared" si="81"/>
        <v>0.19035885657891358</v>
      </c>
      <c r="AI89">
        <f t="shared" si="82"/>
        <v>1.9675323625655265</v>
      </c>
      <c r="AJ89">
        <f t="shared" si="83"/>
        <v>1.3509742272448453</v>
      </c>
    </row>
    <row r="90" spans="1:36" x14ac:dyDescent="0.2">
      <c r="A90" t="s">
        <v>148</v>
      </c>
      <c r="B90">
        <v>0</v>
      </c>
      <c r="C90">
        <v>249</v>
      </c>
      <c r="D90">
        <v>3149520835.8910937</v>
      </c>
      <c r="E90">
        <v>19219862.879292164</v>
      </c>
      <c r="F90">
        <v>17.949116465863444</v>
      </c>
      <c r="G90">
        <v>155.91534750027273</v>
      </c>
      <c r="H90">
        <v>48.000000000000114</v>
      </c>
      <c r="I90">
        <v>95.192771084337352</v>
      </c>
      <c r="J90">
        <v>0.14812447714572011</v>
      </c>
      <c r="K90">
        <v>0.11227751004016066</v>
      </c>
      <c r="L90">
        <v>1.7949116465863445E-3</v>
      </c>
      <c r="M90">
        <v>1.5052710190829363E-3</v>
      </c>
      <c r="N90">
        <v>0.48000000000000115</v>
      </c>
      <c r="P90" s="1">
        <v>39426</v>
      </c>
      <c r="Q90" t="s">
        <v>147</v>
      </c>
      <c r="R90">
        <v>1</v>
      </c>
      <c r="S90">
        <f t="shared" si="84"/>
        <v>19.219862879292165</v>
      </c>
      <c r="T90">
        <f t="shared" si="85"/>
        <v>3149.5208358910936</v>
      </c>
      <c r="U90">
        <f>U89</f>
        <v>10432594.544714449</v>
      </c>
      <c r="V90">
        <f t="shared" ref="V90:X90" si="112">V89</f>
        <v>22.711305220883528</v>
      </c>
      <c r="W90">
        <f t="shared" si="112"/>
        <v>138.02574245964868</v>
      </c>
      <c r="X90">
        <f t="shared" si="112"/>
        <v>44.000000000000128</v>
      </c>
      <c r="Y90">
        <f t="shared" si="87"/>
        <v>3.9999999999999858</v>
      </c>
      <c r="Z90">
        <f t="shared" si="88"/>
        <v>-4.7621887550200839</v>
      </c>
      <c r="AA90" s="4">
        <f t="shared" si="89"/>
        <v>0.61100927328462973</v>
      </c>
      <c r="AB90" s="4">
        <f t="shared" si="90"/>
        <v>0.12187300841231696</v>
      </c>
      <c r="AC90" s="5">
        <f t="shared" si="91"/>
        <v>9.0909090909090329E-2</v>
      </c>
      <c r="AD90" s="5">
        <f t="shared" si="80"/>
        <v>-0.20968362270263313</v>
      </c>
      <c r="AE90" s="5">
        <f t="shared" si="78"/>
        <v>0.61100927328462973</v>
      </c>
      <c r="AF90" s="5">
        <f t="shared" si="78"/>
        <v>0.12187300841231696</v>
      </c>
      <c r="AG90">
        <f t="shared" si="81"/>
        <v>8.7011376989629283E-2</v>
      </c>
      <c r="AH90">
        <f t="shared" si="81"/>
        <v>-0.23532193609921345</v>
      </c>
      <c r="AI90">
        <f t="shared" si="82"/>
        <v>2.2629092407022604</v>
      </c>
      <c r="AJ90">
        <f t="shared" si="83"/>
        <v>1.4163076737482485</v>
      </c>
    </row>
    <row r="91" spans="1:36" x14ac:dyDescent="0.2">
      <c r="A91" t="s">
        <v>149</v>
      </c>
      <c r="B91">
        <v>0</v>
      </c>
      <c r="C91">
        <v>249</v>
      </c>
      <c r="D91">
        <v>6693114848.2445374</v>
      </c>
      <c r="E91">
        <v>24813060.85935792</v>
      </c>
      <c r="F91">
        <v>22.56437751004016</v>
      </c>
      <c r="G91">
        <v>99.029164879577237</v>
      </c>
      <c r="H91">
        <v>23.746987951807256</v>
      </c>
      <c r="I91">
        <v>241.90361445783134</v>
      </c>
      <c r="J91">
        <v>0.17628642915702813</v>
      </c>
      <c r="K91">
        <v>0.12071927710843383</v>
      </c>
      <c r="L91">
        <v>2.2564377510040159E-3</v>
      </c>
      <c r="M91">
        <v>7.6898478262194274E-4</v>
      </c>
      <c r="N91">
        <v>0.23746987951807255</v>
      </c>
      <c r="P91" s="1">
        <v>36731</v>
      </c>
      <c r="Q91" t="s">
        <v>150</v>
      </c>
      <c r="R91">
        <v>1</v>
      </c>
      <c r="S91">
        <f t="shared" si="84"/>
        <v>24.813060859357918</v>
      </c>
      <c r="T91">
        <f t="shared" si="85"/>
        <v>6693.1148482445369</v>
      </c>
      <c r="U91">
        <f>AVERAGE(E91:E93)</f>
        <v>15612230.481608773</v>
      </c>
      <c r="V91">
        <f t="shared" ref="V91:X91" si="113">AVERAGE(F91:F93)</f>
        <v>24.131673360107087</v>
      </c>
      <c r="W91">
        <f t="shared" si="113"/>
        <v>170.13695057426673</v>
      </c>
      <c r="X91">
        <f t="shared" si="113"/>
        <v>19.582329317269085</v>
      </c>
      <c r="Y91">
        <f t="shared" si="87"/>
        <v>4.1646586345381706</v>
      </c>
      <c r="Z91">
        <f t="shared" si="88"/>
        <v>-1.5672958500669267</v>
      </c>
      <c r="AA91" s="4">
        <f t="shared" si="89"/>
        <v>0.46331554978027611</v>
      </c>
      <c r="AB91" s="4">
        <f t="shared" si="90"/>
        <v>-0.54118930285555411</v>
      </c>
      <c r="AC91" s="5">
        <f t="shared" si="91"/>
        <v>0.21267432321575144</v>
      </c>
      <c r="AD91" s="5">
        <f t="shared" si="80"/>
        <v>-6.4947665529812709E-2</v>
      </c>
      <c r="AE91" s="5">
        <f t="shared" si="78"/>
        <v>0.46331554978027611</v>
      </c>
      <c r="AF91" s="5">
        <f t="shared" si="78"/>
        <v>-0.54118930285555411</v>
      </c>
      <c r="AG91">
        <f t="shared" si="81"/>
        <v>0.19282810521966851</v>
      </c>
      <c r="AH91">
        <f t="shared" si="81"/>
        <v>-6.7152778564475407E-2</v>
      </c>
      <c r="AI91">
        <f t="shared" si="82"/>
        <v>2.2474228026089751</v>
      </c>
      <c r="AJ91">
        <f t="shared" si="83"/>
        <v>1.2409248008322242</v>
      </c>
    </row>
    <row r="92" spans="1:36" x14ac:dyDescent="0.2">
      <c r="A92" t="s">
        <v>151</v>
      </c>
      <c r="B92">
        <v>0</v>
      </c>
      <c r="C92">
        <v>249</v>
      </c>
      <c r="D92">
        <v>1668649554.1856694</v>
      </c>
      <c r="E92">
        <v>19075927.424241431</v>
      </c>
      <c r="F92">
        <v>25.020080321285121</v>
      </c>
      <c r="G92">
        <v>301.97548788557935</v>
      </c>
      <c r="H92">
        <v>14.999999999999931</v>
      </c>
      <c r="I92">
        <v>239.25506072874495</v>
      </c>
      <c r="J92">
        <v>3.7139735401911421E-2</v>
      </c>
      <c r="K92">
        <v>3.0184012048192758E-2</v>
      </c>
      <c r="L92">
        <v>2.5020080321285121E-3</v>
      </c>
      <c r="M92">
        <v>9.1351133811480513E-4</v>
      </c>
      <c r="N92">
        <v>0.1499999999999993</v>
      </c>
      <c r="P92" s="1">
        <v>38664</v>
      </c>
      <c r="Q92" t="s">
        <v>150</v>
      </c>
      <c r="R92">
        <v>1</v>
      </c>
      <c r="S92">
        <f t="shared" si="84"/>
        <v>19.075927424241431</v>
      </c>
      <c r="T92">
        <f t="shared" si="85"/>
        <v>1668.6495541856693</v>
      </c>
      <c r="U92">
        <f>U91</f>
        <v>15612230.481608773</v>
      </c>
      <c r="V92">
        <f t="shared" ref="V92:X93" si="114">V91</f>
        <v>24.131673360107087</v>
      </c>
      <c r="W92">
        <f t="shared" si="114"/>
        <v>170.13695057426673</v>
      </c>
      <c r="X92">
        <f t="shared" si="114"/>
        <v>19.582329317269085</v>
      </c>
      <c r="Y92">
        <f t="shared" si="87"/>
        <v>-4.5823293172691546</v>
      </c>
      <c r="Z92">
        <f t="shared" si="88"/>
        <v>0.88840696117803475</v>
      </c>
      <c r="AA92" s="4">
        <f t="shared" si="89"/>
        <v>0.20037258355494814</v>
      </c>
      <c r="AB92" s="4">
        <f t="shared" si="90"/>
        <v>0.5737421437901089</v>
      </c>
      <c r="AC92" s="5">
        <f t="shared" si="91"/>
        <v>-0.23400328137818271</v>
      </c>
      <c r="AD92" s="5">
        <f t="shared" si="80"/>
        <v>3.6814975402687633E-2</v>
      </c>
      <c r="AE92" s="5">
        <f t="shared" si="78"/>
        <v>0.20037258355494814</v>
      </c>
      <c r="AF92" s="5">
        <f t="shared" si="78"/>
        <v>0.5737421437901089</v>
      </c>
      <c r="AG92">
        <f t="shared" si="81"/>
        <v>-0.26657739303424954</v>
      </c>
      <c r="AH92">
        <f t="shared" si="81"/>
        <v>3.6153490379894515E-2</v>
      </c>
      <c r="AI92">
        <f t="shared" si="82"/>
        <v>2.2192439814474585</v>
      </c>
      <c r="AJ92">
        <f t="shared" si="83"/>
        <v>1.5203317196761468</v>
      </c>
    </row>
    <row r="93" spans="1:36" x14ac:dyDescent="0.2">
      <c r="A93" t="s">
        <v>152</v>
      </c>
      <c r="B93">
        <v>0</v>
      </c>
      <c r="C93">
        <v>249</v>
      </c>
      <c r="D93">
        <v>713026964.57489884</v>
      </c>
      <c r="E93">
        <v>2947703.1612269697</v>
      </c>
      <c r="F93">
        <v>24.810562248995975</v>
      </c>
      <c r="G93">
        <v>109.40619895764358</v>
      </c>
      <c r="H93">
        <v>20.000000000000068</v>
      </c>
      <c r="I93">
        <v>240.41365461847388</v>
      </c>
      <c r="J93">
        <v>0.13111365033184902</v>
      </c>
      <c r="K93">
        <v>9.5846987951807225E-2</v>
      </c>
      <c r="L93">
        <v>2.4810562248995974E-3</v>
      </c>
      <c r="M93">
        <v>9.8062210354667623E-4</v>
      </c>
      <c r="N93">
        <v>0.20000000000000068</v>
      </c>
      <c r="P93" s="1">
        <v>40428</v>
      </c>
      <c r="Q93" t="s">
        <v>150</v>
      </c>
      <c r="R93">
        <v>1</v>
      </c>
      <c r="S93">
        <f t="shared" si="84"/>
        <v>2.9477031612269697</v>
      </c>
      <c r="T93">
        <f t="shared" si="85"/>
        <v>713.02696457489878</v>
      </c>
      <c r="U93">
        <f>U92</f>
        <v>15612230.481608773</v>
      </c>
      <c r="V93">
        <f t="shared" si="114"/>
        <v>24.131673360107087</v>
      </c>
      <c r="W93">
        <f t="shared" si="114"/>
        <v>170.13695057426673</v>
      </c>
      <c r="X93">
        <f t="shared" si="114"/>
        <v>19.582329317269085</v>
      </c>
      <c r="Y93">
        <f t="shared" si="87"/>
        <v>0.41767068273098218</v>
      </c>
      <c r="Z93">
        <f t="shared" si="88"/>
        <v>0.67888888888888843</v>
      </c>
      <c r="AA93" s="4">
        <f t="shared" si="89"/>
        <v>-1.6670283346362762</v>
      </c>
      <c r="AB93" s="4">
        <f t="shared" si="90"/>
        <v>-0.44153615273368274</v>
      </c>
      <c r="AC93" s="5">
        <f t="shared" si="91"/>
        <v>2.1328958162431196E-2</v>
      </c>
      <c r="AD93" s="5">
        <f t="shared" si="80"/>
        <v>2.8132690127124934E-2</v>
      </c>
      <c r="AE93" s="5">
        <f t="shared" si="78"/>
        <v>-1.6670283346362762</v>
      </c>
      <c r="AF93" s="5">
        <f t="shared" si="78"/>
        <v>-0.44153615273368274</v>
      </c>
      <c r="AG93">
        <f t="shared" si="81"/>
        <v>2.1104679417539372E-2</v>
      </c>
      <c r="AH93">
        <f t="shared" si="81"/>
        <v>2.7744234702532011E-2</v>
      </c>
      <c r="AI93">
        <f t="shared" si="82"/>
        <v>1.9923808451145237</v>
      </c>
      <c r="AJ93">
        <f t="shared" si="83"/>
        <v>1.2693289481626036</v>
      </c>
    </row>
    <row r="94" spans="1:36" x14ac:dyDescent="0.2">
      <c r="A94" t="s">
        <v>153</v>
      </c>
      <c r="B94">
        <v>0</v>
      </c>
      <c r="C94">
        <v>249</v>
      </c>
      <c r="D94">
        <v>15422171389.882915</v>
      </c>
      <c r="E94">
        <v>417058649.10050601</v>
      </c>
      <c r="F94">
        <v>3.9917269076305204</v>
      </c>
      <c r="G94">
        <v>708.54501218795008</v>
      </c>
      <c r="H94">
        <v>24.000000000000057</v>
      </c>
      <c r="I94">
        <v>402.92712550607285</v>
      </c>
      <c r="J94">
        <v>0.24225783789328278</v>
      </c>
      <c r="K94">
        <v>0.16969477911646591</v>
      </c>
      <c r="L94">
        <v>3.9917269076305206E-4</v>
      </c>
      <c r="M94">
        <v>2.4241259100894164E-4</v>
      </c>
      <c r="N94">
        <v>0.24000000000000057</v>
      </c>
      <c r="P94" s="1">
        <v>34823</v>
      </c>
      <c r="Q94" t="s">
        <v>154</v>
      </c>
      <c r="R94">
        <v>1</v>
      </c>
      <c r="S94">
        <f t="shared" si="84"/>
        <v>417.05864910050599</v>
      </c>
      <c r="T94">
        <f t="shared" si="85"/>
        <v>15422.171389882915</v>
      </c>
      <c r="U94">
        <f>AVERAGE(E94:E96)</f>
        <v>235489798.53649533</v>
      </c>
      <c r="V94">
        <f t="shared" ref="V94:X94" si="115">AVERAGE(F94:F96)</f>
        <v>7.3874484497128314</v>
      </c>
      <c r="W94">
        <f t="shared" si="115"/>
        <v>352.52679532826113</v>
      </c>
      <c r="X94">
        <f t="shared" si="115"/>
        <v>14.981182795698935</v>
      </c>
      <c r="Y94">
        <f t="shared" si="87"/>
        <v>9.0188172043011221</v>
      </c>
      <c r="Z94">
        <f t="shared" si="88"/>
        <v>-3.395721542082311</v>
      </c>
      <c r="AA94" s="4">
        <f t="shared" si="89"/>
        <v>0.57155926303229165</v>
      </c>
      <c r="AB94" s="4">
        <f t="shared" si="90"/>
        <v>0.69808695430338297</v>
      </c>
      <c r="AC94" s="5">
        <f t="shared" si="91"/>
        <v>0.6020096895747381</v>
      </c>
      <c r="AD94" s="5">
        <f t="shared" si="80"/>
        <v>-0.45966094588643946</v>
      </c>
      <c r="AE94" s="5">
        <f t="shared" si="78"/>
        <v>0.57155926303229165</v>
      </c>
      <c r="AF94" s="5">
        <f t="shared" si="78"/>
        <v>0.69808695430338297</v>
      </c>
      <c r="AG94">
        <f t="shared" si="81"/>
        <v>0.47125889705155749</v>
      </c>
      <c r="AH94">
        <f t="shared" si="81"/>
        <v>-0.61555845846865509</v>
      </c>
      <c r="AI94">
        <f t="shared" si="82"/>
        <v>2.2587961245890904</v>
      </c>
      <c r="AJ94">
        <f t="shared" si="83"/>
        <v>1.5471553948571304</v>
      </c>
    </row>
    <row r="95" spans="1:36" x14ac:dyDescent="0.2">
      <c r="A95" t="s">
        <v>155</v>
      </c>
      <c r="B95">
        <v>0</v>
      </c>
      <c r="C95">
        <v>248</v>
      </c>
      <c r="D95">
        <v>45414546526.630913</v>
      </c>
      <c r="E95">
        <v>283436689.00203454</v>
      </c>
      <c r="F95">
        <v>4.7639919354838689</v>
      </c>
      <c r="G95">
        <v>166.07828207597427</v>
      </c>
      <c r="H95">
        <v>5.9435483870968167</v>
      </c>
      <c r="I95">
        <v>404.02016129032256</v>
      </c>
      <c r="J95">
        <v>0.14941301009136765</v>
      </c>
      <c r="K95">
        <v>8.6042741935483835E-2</v>
      </c>
      <c r="L95">
        <v>4.7639919354838686E-4</v>
      </c>
      <c r="M95">
        <v>2.0426935866981152E-4</v>
      </c>
      <c r="N95">
        <v>5.943548387096817E-2</v>
      </c>
      <c r="P95" s="1">
        <v>36668</v>
      </c>
      <c r="Q95" t="s">
        <v>154</v>
      </c>
      <c r="R95">
        <v>1</v>
      </c>
      <c r="S95">
        <f t="shared" si="84"/>
        <v>283.43668900203454</v>
      </c>
      <c r="T95">
        <f t="shared" si="85"/>
        <v>45414.546526630911</v>
      </c>
      <c r="U95">
        <f>U94</f>
        <v>235489798.53649533</v>
      </c>
      <c r="V95">
        <f t="shared" ref="V95:X96" si="116">V94</f>
        <v>7.3874484497128314</v>
      </c>
      <c r="W95">
        <f t="shared" si="116"/>
        <v>352.52679532826113</v>
      </c>
      <c r="X95">
        <f t="shared" si="116"/>
        <v>14.981182795698935</v>
      </c>
      <c r="Y95">
        <f t="shared" si="87"/>
        <v>-9.0376344086021181</v>
      </c>
      <c r="Z95">
        <f t="shared" si="88"/>
        <v>-2.6234565142289625</v>
      </c>
      <c r="AA95" s="4">
        <f t="shared" si="89"/>
        <v>0.18532118480970894</v>
      </c>
      <c r="AB95" s="4">
        <f t="shared" si="90"/>
        <v>-0.75266737850980636</v>
      </c>
      <c r="AC95" s="5">
        <f t="shared" si="91"/>
        <v>-0.6032657455589423</v>
      </c>
      <c r="AD95" s="5">
        <f t="shared" si="80"/>
        <v>-0.35512349522126857</v>
      </c>
      <c r="AE95" s="5">
        <f t="shared" si="78"/>
        <v>0.18532118480970894</v>
      </c>
      <c r="AF95" s="5">
        <f t="shared" si="78"/>
        <v>-0.75266737850980636</v>
      </c>
      <c r="AG95">
        <f t="shared" si="81"/>
        <v>-0.92448860671208344</v>
      </c>
      <c r="AH95">
        <f t="shared" si="81"/>
        <v>-0.43869644597754665</v>
      </c>
      <c r="AI95">
        <f t="shared" si="82"/>
        <v>2.2176066864617736</v>
      </c>
      <c r="AJ95">
        <f t="shared" si="83"/>
        <v>1.1778339275076954</v>
      </c>
    </row>
    <row r="96" spans="1:36" x14ac:dyDescent="0.2">
      <c r="A96" t="s">
        <v>156</v>
      </c>
      <c r="B96">
        <v>0</v>
      </c>
      <c r="C96">
        <v>249</v>
      </c>
      <c r="D96">
        <v>898153589.31708419</v>
      </c>
      <c r="E96">
        <v>5974057.5069454452</v>
      </c>
      <c r="F96">
        <v>13.406626506024105</v>
      </c>
      <c r="G96">
        <v>182.95709172085907</v>
      </c>
      <c r="H96">
        <v>14.999999999999931</v>
      </c>
      <c r="I96">
        <v>403.40562248995985</v>
      </c>
      <c r="J96">
        <v>0.10205350340703631</v>
      </c>
      <c r="K96">
        <v>6.7457028112449705E-2</v>
      </c>
      <c r="L96">
        <v>1.3406626506024105E-3</v>
      </c>
      <c r="M96">
        <v>6.0293276455235863E-4</v>
      </c>
      <c r="N96">
        <v>0.1499999999999993</v>
      </c>
      <c r="P96" s="1">
        <v>40428</v>
      </c>
      <c r="Q96" t="s">
        <v>154</v>
      </c>
      <c r="R96">
        <v>1</v>
      </c>
      <c r="S96">
        <f t="shared" si="84"/>
        <v>5.9740575069454449</v>
      </c>
      <c r="T96">
        <f t="shared" si="85"/>
        <v>898.1535893170842</v>
      </c>
      <c r="U96">
        <f>U95</f>
        <v>235489798.53649533</v>
      </c>
      <c r="V96">
        <f t="shared" si="116"/>
        <v>7.3874484497128314</v>
      </c>
      <c r="W96">
        <f t="shared" si="116"/>
        <v>352.52679532826113</v>
      </c>
      <c r="X96">
        <f t="shared" si="116"/>
        <v>14.981182795698935</v>
      </c>
      <c r="Y96">
        <f t="shared" si="87"/>
        <v>1.8817204300995982E-2</v>
      </c>
      <c r="Z96">
        <f t="shared" si="88"/>
        <v>6.019178056311274</v>
      </c>
      <c r="AA96" s="4">
        <f t="shared" si="89"/>
        <v>-3.6742412482497908</v>
      </c>
      <c r="AB96" s="4">
        <f t="shared" si="90"/>
        <v>-0.65587498060098337</v>
      </c>
      <c r="AC96" s="5">
        <f t="shared" si="91"/>
        <v>1.2560559842042887E-3</v>
      </c>
      <c r="AD96" s="5">
        <f t="shared" si="80"/>
        <v>0.81478444110770809</v>
      </c>
      <c r="AE96" s="5">
        <f t="shared" si="78"/>
        <v>-3.6742412482497908</v>
      </c>
      <c r="AF96" s="5">
        <f t="shared" si="78"/>
        <v>-0.65587498060098337</v>
      </c>
      <c r="AG96">
        <f t="shared" si="81"/>
        <v>1.2552678058149981E-3</v>
      </c>
      <c r="AH96">
        <f t="shared" si="81"/>
        <v>0.5959666954337528</v>
      </c>
      <c r="AI96">
        <f t="shared" si="82"/>
        <v>1.6725551900365423</v>
      </c>
      <c r="AJ96">
        <f t="shared" si="83"/>
        <v>1.2072050807075256</v>
      </c>
    </row>
    <row r="97" spans="1:36" x14ac:dyDescent="0.2">
      <c r="A97" t="s">
        <v>157</v>
      </c>
      <c r="B97">
        <v>0</v>
      </c>
      <c r="C97">
        <v>249</v>
      </c>
      <c r="D97">
        <v>4827103341.8696375</v>
      </c>
      <c r="E97">
        <v>23779076.886718292</v>
      </c>
      <c r="F97">
        <v>15.425742971887548</v>
      </c>
      <c r="G97">
        <v>133.98557466706211</v>
      </c>
      <c r="H97">
        <v>23.903614457831321</v>
      </c>
      <c r="I97">
        <v>298.81124497991971</v>
      </c>
      <c r="J97">
        <v>9.9605343375776451E-2</v>
      </c>
      <c r="K97">
        <v>6.8286345381526087E-2</v>
      </c>
      <c r="L97">
        <v>1.5425742971887548E-3</v>
      </c>
      <c r="M97">
        <v>6.5910638697043293E-4</v>
      </c>
      <c r="N97">
        <v>0.23903614457831321</v>
      </c>
      <c r="P97" s="1">
        <v>36731</v>
      </c>
      <c r="Q97" t="s">
        <v>158</v>
      </c>
      <c r="R97">
        <v>1</v>
      </c>
      <c r="S97">
        <f t="shared" si="84"/>
        <v>23.779076886718293</v>
      </c>
      <c r="T97">
        <f t="shared" si="85"/>
        <v>4827.1033418696379</v>
      </c>
      <c r="U97">
        <f>AVERAGE(E97:E99)</f>
        <v>13901270.360841036</v>
      </c>
      <c r="V97">
        <f t="shared" ref="V97:X97" si="117">AVERAGE(F97:F99)</f>
        <v>21.567871485943773</v>
      </c>
      <c r="W97">
        <f t="shared" si="117"/>
        <v>206.04302924010764</v>
      </c>
      <c r="X97">
        <f t="shared" si="117"/>
        <v>19.634538152610443</v>
      </c>
      <c r="Y97">
        <f t="shared" si="87"/>
        <v>4.269076305220878</v>
      </c>
      <c r="Z97">
        <f t="shared" si="88"/>
        <v>-6.1421285140562247</v>
      </c>
      <c r="AA97" s="4">
        <f t="shared" si="89"/>
        <v>0.53682584278907086</v>
      </c>
      <c r="AB97" s="4">
        <f t="shared" si="90"/>
        <v>-0.43035288436587482</v>
      </c>
      <c r="AC97" s="5">
        <f t="shared" si="91"/>
        <v>0.21742687666189375</v>
      </c>
      <c r="AD97" s="5">
        <f t="shared" si="80"/>
        <v>-0.28478139430954869</v>
      </c>
      <c r="AE97" s="5">
        <f t="shared" ref="AE97:AF128" si="118">AA97</f>
        <v>0.53682584278907086</v>
      </c>
      <c r="AF97" s="5">
        <f t="shared" si="118"/>
        <v>-0.43035288436587482</v>
      </c>
      <c r="AG97">
        <f t="shared" si="81"/>
        <v>0.1967395139342821</v>
      </c>
      <c r="AH97">
        <f t="shared" si="81"/>
        <v>-0.33516704079335136</v>
      </c>
      <c r="AI97">
        <f t="shared" si="82"/>
        <v>2.2551607092146728</v>
      </c>
      <c r="AJ97">
        <f t="shared" si="83"/>
        <v>1.2724667437445356</v>
      </c>
    </row>
    <row r="98" spans="1:36" x14ac:dyDescent="0.2">
      <c r="A98" t="s">
        <v>159</v>
      </c>
      <c r="B98">
        <v>0</v>
      </c>
      <c r="C98">
        <v>249</v>
      </c>
      <c r="D98">
        <v>1172829224.5895553</v>
      </c>
      <c r="E98">
        <v>15002136.626324527</v>
      </c>
      <c r="F98">
        <v>20.717831325301212</v>
      </c>
      <c r="G98">
        <v>332.47098438032458</v>
      </c>
      <c r="H98">
        <v>14.999999999999931</v>
      </c>
      <c r="I98">
        <v>296.03643724696354</v>
      </c>
      <c r="J98">
        <v>3.6433168520448103E-2</v>
      </c>
      <c r="K98">
        <v>2.639346586345381E-2</v>
      </c>
      <c r="L98">
        <v>2.0717831325301212E-3</v>
      </c>
      <c r="M98">
        <v>1.0003951693144594E-3</v>
      </c>
      <c r="N98">
        <v>0.1499999999999993</v>
      </c>
      <c r="P98" s="1">
        <v>38664</v>
      </c>
      <c r="Q98" t="s">
        <v>158</v>
      </c>
      <c r="R98">
        <v>1</v>
      </c>
      <c r="S98">
        <f t="shared" si="84"/>
        <v>15.002136626324527</v>
      </c>
      <c r="T98">
        <f t="shared" si="85"/>
        <v>1172.8292245895552</v>
      </c>
      <c r="U98">
        <f>U97</f>
        <v>13901270.360841036</v>
      </c>
      <c r="V98">
        <f t="shared" ref="V98:X99" si="119">V97</f>
        <v>21.567871485943773</v>
      </c>
      <c r="W98">
        <f t="shared" si="119"/>
        <v>206.04302924010764</v>
      </c>
      <c r="X98">
        <f t="shared" si="119"/>
        <v>19.634538152610443</v>
      </c>
      <c r="Y98">
        <f t="shared" si="87"/>
        <v>-4.6345381526105118</v>
      </c>
      <c r="Z98">
        <f t="shared" si="88"/>
        <v>-0.85004016064256049</v>
      </c>
      <c r="AA98" s="4">
        <f t="shared" si="89"/>
        <v>7.6212403886483315E-2</v>
      </c>
      <c r="AB98" s="4">
        <f t="shared" si="90"/>
        <v>0.47846756448293526</v>
      </c>
      <c r="AC98" s="5">
        <f t="shared" si="91"/>
        <v>-0.23604008999795814</v>
      </c>
      <c r="AD98" s="5">
        <f t="shared" si="80"/>
        <v>-3.9412334276775957E-2</v>
      </c>
      <c r="AE98" s="5">
        <f t="shared" si="118"/>
        <v>7.6212403886483315E-2</v>
      </c>
      <c r="AF98" s="5">
        <f t="shared" si="118"/>
        <v>0.47846756448293526</v>
      </c>
      <c r="AG98">
        <f t="shared" ref="AG98:AH129" si="120">LN(1+AC98)</f>
        <v>-0.26923996501173247</v>
      </c>
      <c r="AH98">
        <f t="shared" si="120"/>
        <v>-4.0210030013711373E-2</v>
      </c>
      <c r="AI98">
        <f t="shared" si="82"/>
        <v>2.2056569694518724</v>
      </c>
      <c r="AJ98">
        <f t="shared" si="83"/>
        <v>1.4992809264111697</v>
      </c>
    </row>
    <row r="99" spans="1:36" x14ac:dyDescent="0.2">
      <c r="A99" t="s">
        <v>160</v>
      </c>
      <c r="B99">
        <v>0</v>
      </c>
      <c r="C99">
        <v>249</v>
      </c>
      <c r="D99">
        <v>527341652.8340081</v>
      </c>
      <c r="E99">
        <v>2922597.5694802832</v>
      </c>
      <c r="F99">
        <v>28.560040160642558</v>
      </c>
      <c r="G99">
        <v>151.67252867293624</v>
      </c>
      <c r="H99">
        <v>20.000000000000068</v>
      </c>
      <c r="I99">
        <v>297.32128514056222</v>
      </c>
      <c r="J99">
        <v>0.10157071893388737</v>
      </c>
      <c r="K99">
        <v>7.3400401606425691E-2</v>
      </c>
      <c r="L99">
        <v>2.8560040160642559E-3</v>
      </c>
      <c r="M99">
        <v>8.9394375096133155E-4</v>
      </c>
      <c r="N99">
        <v>0.20000000000000068</v>
      </c>
      <c r="P99" s="1">
        <v>40428</v>
      </c>
      <c r="Q99" t="s">
        <v>158</v>
      </c>
      <c r="R99">
        <v>1</v>
      </c>
      <c r="S99">
        <f t="shared" si="84"/>
        <v>2.922597569480283</v>
      </c>
      <c r="T99">
        <f t="shared" si="85"/>
        <v>527.34165283400807</v>
      </c>
      <c r="U99">
        <f>U98</f>
        <v>13901270.360841036</v>
      </c>
      <c r="V99">
        <f t="shared" si="119"/>
        <v>21.567871485943773</v>
      </c>
      <c r="W99">
        <f t="shared" si="119"/>
        <v>206.04302924010764</v>
      </c>
      <c r="X99">
        <f t="shared" si="119"/>
        <v>19.634538152610443</v>
      </c>
      <c r="Y99">
        <f t="shared" si="87"/>
        <v>0.36546184738962495</v>
      </c>
      <c r="Z99">
        <f t="shared" si="88"/>
        <v>6.9921686746987852</v>
      </c>
      <c r="AA99" s="4">
        <f t="shared" si="89"/>
        <v>-1.5595074293980389</v>
      </c>
      <c r="AB99" s="4">
        <f t="shared" si="90"/>
        <v>-0.30636124665686548</v>
      </c>
      <c r="AC99" s="5">
        <f t="shared" si="91"/>
        <v>1.8613213336063941E-2</v>
      </c>
      <c r="AD99" s="5">
        <f t="shared" si="80"/>
        <v>0.32419372858632461</v>
      </c>
      <c r="AE99" s="5">
        <f t="shared" si="118"/>
        <v>-1.5595074293980389</v>
      </c>
      <c r="AF99" s="5">
        <f t="shared" si="118"/>
        <v>-0.30636124665686548</v>
      </c>
      <c r="AG99">
        <f t="shared" si="120"/>
        <v>1.8442107440056362E-2</v>
      </c>
      <c r="AH99">
        <f t="shared" si="120"/>
        <v>0.28080376749552438</v>
      </c>
      <c r="AI99">
        <f t="shared" si="82"/>
        <v>2.006937052379568</v>
      </c>
      <c r="AJ99">
        <f t="shared" si="83"/>
        <v>1.3066120841804914</v>
      </c>
    </row>
    <row r="100" spans="1:36" s="13" customFormat="1" x14ac:dyDescent="0.2">
      <c r="A100" s="13" t="s">
        <v>161</v>
      </c>
      <c r="B100" s="13">
        <v>0</v>
      </c>
      <c r="C100" s="13">
        <v>247</v>
      </c>
      <c r="D100" s="13">
        <v>42686803209.071419</v>
      </c>
      <c r="E100" s="13">
        <v>370502185.43725091</v>
      </c>
      <c r="F100" s="13">
        <v>3.6874493927125536</v>
      </c>
      <c r="G100" s="13">
        <v>232.22417602292674</v>
      </c>
      <c r="H100" s="13">
        <v>6.4696356275303959</v>
      </c>
      <c r="I100" s="13">
        <v>610.14979757085018</v>
      </c>
      <c r="J100" s="13">
        <v>6.4581419418005256E-2</v>
      </c>
      <c r="K100" s="13">
        <v>4.5888663967611328E-2</v>
      </c>
      <c r="L100" s="13">
        <v>3.6874493927125534E-4</v>
      </c>
      <c r="M100" s="13">
        <v>3.6876464049656057E-4</v>
      </c>
      <c r="N100" s="13">
        <v>6.4696356275303957E-2</v>
      </c>
      <c r="P100" s="14">
        <v>36668</v>
      </c>
      <c r="Q100" s="13" t="s">
        <v>162</v>
      </c>
      <c r="R100" s="13">
        <v>1</v>
      </c>
      <c r="S100">
        <f t="shared" si="84"/>
        <v>370.50218543725089</v>
      </c>
      <c r="T100">
        <f t="shared" si="85"/>
        <v>42686.803209071419</v>
      </c>
      <c r="U100" s="13">
        <f>AVERAGE(E100:E102)</f>
        <v>128294797.46966332</v>
      </c>
      <c r="V100" s="13">
        <f t="shared" ref="V100:X100" si="121">AVERAGE(F100:F102)</f>
        <v>19.836418873876067</v>
      </c>
      <c r="W100" s="13">
        <f t="shared" si="121"/>
        <v>205.47087455051494</v>
      </c>
      <c r="X100" s="13">
        <f t="shared" si="121"/>
        <v>12.156545209176754</v>
      </c>
      <c r="Y100" s="13">
        <f t="shared" si="87"/>
        <v>-5.6869095816463577</v>
      </c>
      <c r="Z100" s="13">
        <f t="shared" si="88"/>
        <v>-16.148969481163512</v>
      </c>
      <c r="AA100" s="15">
        <f t="shared" si="89"/>
        <v>1.0605286222652062</v>
      </c>
      <c r="AB100" s="15">
        <f t="shared" si="90"/>
        <v>0.12239888687260514</v>
      </c>
      <c r="AC100" s="16">
        <f t="shared" si="91"/>
        <v>-0.46780639431615928</v>
      </c>
      <c r="AD100" s="16">
        <f t="shared" si="80"/>
        <v>-0.81410710188375746</v>
      </c>
      <c r="AE100" s="16">
        <f t="shared" si="118"/>
        <v>1.0605286222652062</v>
      </c>
      <c r="AF100" s="16">
        <f t="shared" si="118"/>
        <v>0.12239888687260514</v>
      </c>
      <c r="AG100" s="13">
        <f t="shared" si="120"/>
        <v>-0.63074793538513407</v>
      </c>
      <c r="AH100" s="13">
        <f t="shared" si="120"/>
        <v>-1.6825845876943111</v>
      </c>
      <c r="AI100" s="13">
        <f t="shared" si="82"/>
        <v>2.3086197102359023</v>
      </c>
      <c r="AJ100" s="13">
        <f t="shared" si="83"/>
        <v>1.4164352480125817</v>
      </c>
    </row>
    <row r="101" spans="1:36" x14ac:dyDescent="0.2">
      <c r="A101" t="s">
        <v>163</v>
      </c>
      <c r="B101">
        <v>0</v>
      </c>
      <c r="C101">
        <v>249</v>
      </c>
      <c r="D101">
        <v>1090201461.6581976</v>
      </c>
      <c r="E101">
        <v>6529689.4602294061</v>
      </c>
      <c r="F101">
        <v>32.462369477911643</v>
      </c>
      <c r="G101">
        <v>162.72405620788274</v>
      </c>
      <c r="H101">
        <v>14.999999999999931</v>
      </c>
      <c r="I101">
        <v>603.29959514170037</v>
      </c>
      <c r="J101">
        <v>7.0104234145752523E-2</v>
      </c>
      <c r="K101">
        <v>4.6467867469879555E-2</v>
      </c>
      <c r="L101">
        <v>3.2462369477911646E-3</v>
      </c>
      <c r="M101">
        <v>1.086323840801632E-3</v>
      </c>
      <c r="N101">
        <v>0.1499999999999993</v>
      </c>
      <c r="P101" s="1">
        <v>38664</v>
      </c>
      <c r="Q101" t="s">
        <v>162</v>
      </c>
      <c r="R101">
        <v>1</v>
      </c>
      <c r="S101">
        <f t="shared" si="84"/>
        <v>6.529689460229406</v>
      </c>
      <c r="T101">
        <f t="shared" si="85"/>
        <v>1090.2014616581976</v>
      </c>
      <c r="U101">
        <f>U100</f>
        <v>128294797.46966332</v>
      </c>
      <c r="V101">
        <f t="shared" ref="V101:X102" si="122">V100</f>
        <v>19.836418873876067</v>
      </c>
      <c r="W101">
        <f t="shared" si="122"/>
        <v>205.47087455051494</v>
      </c>
      <c r="X101">
        <f t="shared" si="122"/>
        <v>12.156545209176754</v>
      </c>
      <c r="Y101">
        <f t="shared" si="87"/>
        <v>2.8434547908231771</v>
      </c>
      <c r="Z101">
        <f t="shared" si="88"/>
        <v>12.625950604035577</v>
      </c>
      <c r="AA101" s="4">
        <f t="shared" si="89"/>
        <v>-2.9779713347728105</v>
      </c>
      <c r="AB101" s="4">
        <f t="shared" si="90"/>
        <v>-0.23324843468969547</v>
      </c>
      <c r="AC101" s="5">
        <f t="shared" si="91"/>
        <v>0.2339031971580795</v>
      </c>
      <c r="AD101" s="5">
        <f t="shared" si="80"/>
        <v>0.63650352839965241</v>
      </c>
      <c r="AE101" s="5">
        <f t="shared" si="118"/>
        <v>-2.9779713347728105</v>
      </c>
      <c r="AF101" s="5">
        <f t="shared" si="118"/>
        <v>-0.23324843468969547</v>
      </c>
      <c r="AG101">
        <f t="shared" si="120"/>
        <v>0.21018247601882345</v>
      </c>
      <c r="AH101">
        <f t="shared" si="120"/>
        <v>0.49256197102133376</v>
      </c>
      <c r="AI101">
        <f t="shared" si="82"/>
        <v>1.7954241901324357</v>
      </c>
      <c r="AJ101">
        <f t="shared" si="83"/>
        <v>1.326212976259088</v>
      </c>
    </row>
    <row r="102" spans="1:36" x14ac:dyDescent="0.2">
      <c r="A102" t="s">
        <v>164</v>
      </c>
      <c r="B102">
        <v>0</v>
      </c>
      <c r="C102">
        <v>249</v>
      </c>
      <c r="D102">
        <v>958550350.20242918</v>
      </c>
      <c r="E102">
        <v>7852517.5115096308</v>
      </c>
      <c r="F102">
        <v>23.359437751004002</v>
      </c>
      <c r="G102">
        <v>221.46439142073532</v>
      </c>
      <c r="H102">
        <v>14.999999999999931</v>
      </c>
      <c r="I102">
        <v>606.75502008032129</v>
      </c>
      <c r="J102">
        <v>0.12399444101664973</v>
      </c>
      <c r="K102">
        <v>8.8542570281124527E-2</v>
      </c>
      <c r="L102">
        <v>2.3359437751004001E-3</v>
      </c>
      <c r="M102">
        <v>9.1210394711129579E-4</v>
      </c>
      <c r="N102">
        <v>0.1499999999999993</v>
      </c>
      <c r="P102" s="1">
        <v>40428</v>
      </c>
      <c r="Q102" t="s">
        <v>162</v>
      </c>
      <c r="R102">
        <v>1</v>
      </c>
      <c r="S102">
        <f t="shared" si="84"/>
        <v>7.8525175115096308</v>
      </c>
      <c r="T102">
        <f t="shared" si="85"/>
        <v>958.55035020242917</v>
      </c>
      <c r="U102">
        <f>U101</f>
        <v>128294797.46966332</v>
      </c>
      <c r="V102">
        <f t="shared" si="122"/>
        <v>19.836418873876067</v>
      </c>
      <c r="W102">
        <f t="shared" si="122"/>
        <v>205.47087455051494</v>
      </c>
      <c r="X102">
        <f t="shared" si="122"/>
        <v>12.156545209176754</v>
      </c>
      <c r="Y102">
        <f t="shared" si="87"/>
        <v>2.8434547908231771</v>
      </c>
      <c r="Z102">
        <f t="shared" si="88"/>
        <v>3.5230188771279352</v>
      </c>
      <c r="AA102" s="4">
        <f t="shared" si="89"/>
        <v>-2.7934965385860728</v>
      </c>
      <c r="AB102" s="4">
        <f t="shared" si="90"/>
        <v>7.495752127104538E-2</v>
      </c>
      <c r="AC102" s="5">
        <f t="shared" si="91"/>
        <v>0.2339031971580795</v>
      </c>
      <c r="AD102" s="5">
        <f t="shared" si="80"/>
        <v>0.17760357348410499</v>
      </c>
      <c r="AE102" s="5">
        <f t="shared" si="118"/>
        <v>-2.7934965385860728</v>
      </c>
      <c r="AF102" s="5">
        <f t="shared" si="118"/>
        <v>7.495752127104538E-2</v>
      </c>
      <c r="AG102">
        <f t="shared" si="120"/>
        <v>0.21018247601882345</v>
      </c>
      <c r="AH102">
        <f t="shared" si="120"/>
        <v>0.1634815035361934</v>
      </c>
      <c r="AI102">
        <f t="shared" si="82"/>
        <v>1.8255976876815851</v>
      </c>
      <c r="AJ102">
        <f t="shared" si="83"/>
        <v>1.4048603224105292</v>
      </c>
    </row>
    <row r="103" spans="1:36" x14ac:dyDescent="0.2">
      <c r="A103" t="s">
        <v>165</v>
      </c>
      <c r="B103">
        <v>0</v>
      </c>
      <c r="C103">
        <v>249</v>
      </c>
      <c r="D103">
        <v>4445345449.8261127</v>
      </c>
      <c r="E103">
        <v>22173930.018426642</v>
      </c>
      <c r="F103">
        <v>28.265903614457837</v>
      </c>
      <c r="G103">
        <v>132.43605799740601</v>
      </c>
      <c r="H103">
        <v>23.903614457831321</v>
      </c>
      <c r="I103">
        <v>342.30522088353416</v>
      </c>
      <c r="J103">
        <v>0.18824716195384369</v>
      </c>
      <c r="K103">
        <v>0.1357136546184739</v>
      </c>
      <c r="L103">
        <v>2.8265903614457838E-3</v>
      </c>
      <c r="M103">
        <v>1.2129333553109103E-3</v>
      </c>
      <c r="N103">
        <v>0.23903614457831321</v>
      </c>
      <c r="P103" s="1">
        <v>36731</v>
      </c>
      <c r="Q103" t="s">
        <v>166</v>
      </c>
      <c r="R103">
        <v>1</v>
      </c>
      <c r="S103">
        <f t="shared" si="84"/>
        <v>22.173930018426642</v>
      </c>
      <c r="T103">
        <f t="shared" si="85"/>
        <v>4445.3454498261126</v>
      </c>
      <c r="U103">
        <f>AVERAGE(E103:E105)</f>
        <v>11765670.353255542</v>
      </c>
      <c r="V103">
        <f t="shared" ref="V103:X103" si="123">AVERAGE(F103:F105)</f>
        <v>28.008259705488616</v>
      </c>
      <c r="W103">
        <f t="shared" si="123"/>
        <v>182.11911844770484</v>
      </c>
      <c r="X103">
        <f t="shared" si="123"/>
        <v>19.634538152610443</v>
      </c>
      <c r="Y103">
        <f t="shared" si="87"/>
        <v>4.269076305220878</v>
      </c>
      <c r="Z103">
        <f t="shared" si="88"/>
        <v>0.25764390896922151</v>
      </c>
      <c r="AA103" s="4">
        <f t="shared" si="89"/>
        <v>0.63373127616745251</v>
      </c>
      <c r="AB103" s="4">
        <f t="shared" si="90"/>
        <v>-0.31856102215761251</v>
      </c>
      <c r="AC103" s="5">
        <f t="shared" si="91"/>
        <v>0.21742687666189375</v>
      </c>
      <c r="AD103" s="5">
        <f t="shared" si="80"/>
        <v>9.1988546121176008E-3</v>
      </c>
      <c r="AE103" s="5">
        <f t="shared" si="118"/>
        <v>0.63373127616745251</v>
      </c>
      <c r="AF103" s="5">
        <f t="shared" si="118"/>
        <v>-0.31856102215761251</v>
      </c>
      <c r="AG103">
        <f t="shared" si="120"/>
        <v>0.1967395139342821</v>
      </c>
      <c r="AH103">
        <f t="shared" si="120"/>
        <v>9.1568028377457915E-3</v>
      </c>
      <c r="AI103">
        <f t="shared" si="82"/>
        <v>2.2652706145418042</v>
      </c>
      <c r="AJ103">
        <f t="shared" si="83"/>
        <v>1.3033037023374725</v>
      </c>
    </row>
    <row r="104" spans="1:36" x14ac:dyDescent="0.2">
      <c r="A104" t="s">
        <v>167</v>
      </c>
      <c r="B104">
        <v>0</v>
      </c>
      <c r="C104">
        <v>249</v>
      </c>
      <c r="D104">
        <v>1644635292.0296361</v>
      </c>
      <c r="E104">
        <v>9833229.8256979641</v>
      </c>
      <c r="F104">
        <v>25.89558232931725</v>
      </c>
      <c r="G104">
        <v>157.62220003518584</v>
      </c>
      <c r="H104">
        <v>14.999999999999931</v>
      </c>
      <c r="I104">
        <v>338.25101214574897</v>
      </c>
      <c r="J104">
        <v>6.0482054612426457E-2</v>
      </c>
      <c r="K104">
        <v>3.9094702811245011E-2</v>
      </c>
      <c r="L104">
        <v>2.5895582329317252E-3</v>
      </c>
      <c r="M104">
        <v>8.5225705565738477E-4</v>
      </c>
      <c r="N104">
        <v>0.1499999999999993</v>
      </c>
      <c r="P104" s="1">
        <v>36794</v>
      </c>
      <c r="Q104" t="s">
        <v>166</v>
      </c>
      <c r="R104">
        <v>1</v>
      </c>
      <c r="S104">
        <f t="shared" si="84"/>
        <v>9.8332298256979644</v>
      </c>
      <c r="T104">
        <f t="shared" si="85"/>
        <v>1644.635292029636</v>
      </c>
      <c r="U104">
        <f>U103</f>
        <v>11765670.353255542</v>
      </c>
      <c r="V104">
        <f t="shared" ref="V104:X105" si="124">V103</f>
        <v>28.008259705488616</v>
      </c>
      <c r="W104">
        <f t="shared" si="124"/>
        <v>182.11911844770484</v>
      </c>
      <c r="X104">
        <f t="shared" si="124"/>
        <v>19.634538152610443</v>
      </c>
      <c r="Y104">
        <f t="shared" si="87"/>
        <v>-4.6345381526105118</v>
      </c>
      <c r="Z104">
        <f t="shared" si="88"/>
        <v>-2.1126773761713658</v>
      </c>
      <c r="AA104" s="4">
        <f t="shared" si="89"/>
        <v>-0.17941855073630819</v>
      </c>
      <c r="AB104" s="4">
        <f t="shared" si="90"/>
        <v>-0.14445993928155954</v>
      </c>
      <c r="AC104" s="5">
        <f t="shared" si="91"/>
        <v>-0.23604008999795814</v>
      </c>
      <c r="AD104" s="5">
        <f t="shared" si="80"/>
        <v>-7.5430512226982688E-2</v>
      </c>
      <c r="AE104" s="5">
        <f t="shared" si="118"/>
        <v>-0.17941855073630819</v>
      </c>
      <c r="AF104" s="5">
        <f t="shared" si="118"/>
        <v>-0.14445993928155954</v>
      </c>
      <c r="AG104">
        <f t="shared" si="120"/>
        <v>-0.26923996501173247</v>
      </c>
      <c r="AH104">
        <f t="shared" si="120"/>
        <v>-7.8427068434341843E-2</v>
      </c>
      <c r="AI104">
        <f t="shared" si="82"/>
        <v>2.1770877917986113</v>
      </c>
      <c r="AJ104">
        <f t="shared" si="83"/>
        <v>1.3495110907746848</v>
      </c>
    </row>
    <row r="105" spans="1:36" x14ac:dyDescent="0.2">
      <c r="A105" t="s">
        <v>168</v>
      </c>
      <c r="B105">
        <v>0</v>
      </c>
      <c r="C105">
        <v>249</v>
      </c>
      <c r="D105">
        <v>331631630.56680161</v>
      </c>
      <c r="E105">
        <v>3289851.2156420173</v>
      </c>
      <c r="F105">
        <v>29.86329317269076</v>
      </c>
      <c r="G105">
        <v>256.29909731052254</v>
      </c>
      <c r="H105">
        <v>20.000000000000068</v>
      </c>
      <c r="I105">
        <v>339.90763052208837</v>
      </c>
      <c r="J105">
        <v>0.21003638602427704</v>
      </c>
      <c r="K105">
        <v>0.14244016064257034</v>
      </c>
      <c r="L105">
        <v>2.9863293172690758E-3</v>
      </c>
      <c r="M105">
        <v>1.0463675874582028E-3</v>
      </c>
      <c r="N105">
        <v>0.20000000000000068</v>
      </c>
      <c r="P105" s="1">
        <v>40428</v>
      </c>
      <c r="Q105" t="s">
        <v>166</v>
      </c>
      <c r="R105">
        <v>1</v>
      </c>
      <c r="S105">
        <f t="shared" si="84"/>
        <v>3.2898512156420172</v>
      </c>
      <c r="T105">
        <f t="shared" si="85"/>
        <v>331.63163056680162</v>
      </c>
      <c r="U105">
        <f>U104</f>
        <v>11765670.353255542</v>
      </c>
      <c r="V105">
        <f t="shared" si="124"/>
        <v>28.008259705488616</v>
      </c>
      <c r="W105">
        <f t="shared" si="124"/>
        <v>182.11911844770484</v>
      </c>
      <c r="X105">
        <f t="shared" si="124"/>
        <v>19.634538152610443</v>
      </c>
      <c r="Y105">
        <f t="shared" si="87"/>
        <v>0.36546184738962495</v>
      </c>
      <c r="Z105">
        <f t="shared" si="88"/>
        <v>1.8550334672021442</v>
      </c>
      <c r="AA105" s="4">
        <f t="shared" si="89"/>
        <v>-1.2743436586127981</v>
      </c>
      <c r="AB105" s="4">
        <f t="shared" si="90"/>
        <v>0.34168414140792258</v>
      </c>
      <c r="AC105" s="5">
        <f t="shared" si="91"/>
        <v>1.8613213336063941E-2</v>
      </c>
      <c r="AD105" s="5">
        <f t="shared" si="80"/>
        <v>6.6231657614865089E-2</v>
      </c>
      <c r="AE105" s="5">
        <f t="shared" si="118"/>
        <v>-1.2743436586127981</v>
      </c>
      <c r="AF105" s="5">
        <f t="shared" si="118"/>
        <v>0.34168414140792258</v>
      </c>
      <c r="AG105">
        <f t="shared" si="120"/>
        <v>1.8442107440056362E-2</v>
      </c>
      <c r="AH105">
        <f t="shared" si="120"/>
        <v>6.4130616969912679E-2</v>
      </c>
      <c r="AI105">
        <f t="shared" si="82"/>
        <v>2.0445467824610026</v>
      </c>
      <c r="AJ105">
        <f t="shared" si="83"/>
        <v>1.4682623238556409</v>
      </c>
    </row>
    <row r="106" spans="1:36" x14ac:dyDescent="0.2">
      <c r="A106" t="s">
        <v>169</v>
      </c>
      <c r="B106">
        <v>0</v>
      </c>
      <c r="C106">
        <v>249</v>
      </c>
      <c r="D106">
        <v>5172969370.0583</v>
      </c>
      <c r="E106">
        <v>34999348.453733623</v>
      </c>
      <c r="F106">
        <v>23.558835341365466</v>
      </c>
      <c r="G106">
        <v>181.8707502490374</v>
      </c>
      <c r="H106">
        <v>23.903614457831321</v>
      </c>
      <c r="I106">
        <v>478.45783132530119</v>
      </c>
      <c r="J106">
        <v>0.14981663740035167</v>
      </c>
      <c r="K106">
        <v>9.0954618473895493E-2</v>
      </c>
      <c r="L106">
        <v>2.3558835341365466E-3</v>
      </c>
      <c r="M106">
        <v>7.5265311258570437E-4</v>
      </c>
      <c r="N106">
        <v>0.23903614457831321</v>
      </c>
      <c r="P106" s="1">
        <v>36731</v>
      </c>
      <c r="Q106" t="s">
        <v>170</v>
      </c>
      <c r="R106">
        <v>1</v>
      </c>
      <c r="S106">
        <f t="shared" si="84"/>
        <v>34.999348453733624</v>
      </c>
      <c r="T106">
        <f t="shared" si="85"/>
        <v>5172.9693700583002</v>
      </c>
      <c r="U106">
        <f>AVERAGE(E106:E108)</f>
        <v>18772972.035652794</v>
      </c>
      <c r="V106">
        <f t="shared" ref="V106:X106" si="125">AVERAGE(F106:F108)</f>
        <v>23.838433734939759</v>
      </c>
      <c r="W106">
        <f t="shared" si="125"/>
        <v>224.16473848607848</v>
      </c>
      <c r="X106">
        <f t="shared" si="125"/>
        <v>19.634538152610443</v>
      </c>
      <c r="Y106">
        <f t="shared" si="87"/>
        <v>4.269076305220878</v>
      </c>
      <c r="Z106">
        <f t="shared" si="88"/>
        <v>-0.27959839357429317</v>
      </c>
      <c r="AA106" s="4">
        <f t="shared" si="89"/>
        <v>0.62291126797201812</v>
      </c>
      <c r="AB106" s="4">
        <f t="shared" si="90"/>
        <v>-0.20908494989735527</v>
      </c>
      <c r="AC106" s="5">
        <f t="shared" si="91"/>
        <v>0.21742687666189375</v>
      </c>
      <c r="AD106" s="5">
        <f t="shared" si="80"/>
        <v>-1.1728891112694562E-2</v>
      </c>
      <c r="AE106" s="5">
        <f t="shared" si="118"/>
        <v>0.62291126797201812</v>
      </c>
      <c r="AF106" s="5">
        <f t="shared" si="118"/>
        <v>-0.20908494989735527</v>
      </c>
      <c r="AG106">
        <f t="shared" si="120"/>
        <v>0.1967395139342821</v>
      </c>
      <c r="AH106">
        <f t="shared" si="120"/>
        <v>-1.1798217167733138E-2</v>
      </c>
      <c r="AI106">
        <f t="shared" si="82"/>
        <v>2.2641468455037375</v>
      </c>
      <c r="AJ106">
        <f t="shared" si="83"/>
        <v>1.3326074279746722</v>
      </c>
    </row>
    <row r="107" spans="1:36" x14ac:dyDescent="0.2">
      <c r="A107" t="s">
        <v>171</v>
      </c>
      <c r="B107">
        <v>0</v>
      </c>
      <c r="C107">
        <v>249</v>
      </c>
      <c r="D107">
        <v>2131174852.9772456</v>
      </c>
      <c r="E107">
        <v>16585972.024555206</v>
      </c>
      <c r="F107">
        <v>20.808915662650602</v>
      </c>
      <c r="G107">
        <v>209.82252684795847</v>
      </c>
      <c r="H107">
        <v>14.999999999999931</v>
      </c>
      <c r="I107">
        <v>454.27125506072872</v>
      </c>
      <c r="J107">
        <v>4.5001468498270254E-2</v>
      </c>
      <c r="K107">
        <v>3.4876068273092357E-2</v>
      </c>
      <c r="L107">
        <v>2.0808915662650601E-3</v>
      </c>
      <c r="M107">
        <v>8.2273722329604445E-4</v>
      </c>
      <c r="N107">
        <v>0.1499999999999993</v>
      </c>
      <c r="P107" s="1">
        <v>36794</v>
      </c>
      <c r="Q107" t="s">
        <v>170</v>
      </c>
      <c r="R107">
        <v>1</v>
      </c>
      <c r="S107">
        <f t="shared" si="84"/>
        <v>16.585972024555208</v>
      </c>
      <c r="T107">
        <f t="shared" si="85"/>
        <v>2131.1748529772458</v>
      </c>
      <c r="U107">
        <f>U106</f>
        <v>18772972.035652794</v>
      </c>
      <c r="V107">
        <f t="shared" ref="V107:X108" si="126">V106</f>
        <v>23.838433734939759</v>
      </c>
      <c r="W107">
        <f t="shared" si="126"/>
        <v>224.16473848607848</v>
      </c>
      <c r="X107">
        <f t="shared" si="126"/>
        <v>19.634538152610443</v>
      </c>
      <c r="Y107">
        <f t="shared" si="87"/>
        <v>-4.6345381526105118</v>
      </c>
      <c r="Z107">
        <f t="shared" si="88"/>
        <v>-3.0295180722891573</v>
      </c>
      <c r="AA107" s="4">
        <f t="shared" si="89"/>
        <v>-0.12386089839919023</v>
      </c>
      <c r="AB107" s="4">
        <f t="shared" si="90"/>
        <v>-6.6119158059136041E-2</v>
      </c>
      <c r="AC107" s="5">
        <f t="shared" si="91"/>
        <v>-0.23604008999795814</v>
      </c>
      <c r="AD107" s="5">
        <f t="shared" si="80"/>
        <v>-0.12708544973946095</v>
      </c>
      <c r="AE107" s="5">
        <f t="shared" si="118"/>
        <v>-0.12386089839919023</v>
      </c>
      <c r="AF107" s="5">
        <f t="shared" si="118"/>
        <v>-6.6119158059136041E-2</v>
      </c>
      <c r="AG107">
        <f t="shared" si="120"/>
        <v>-0.26923996501173247</v>
      </c>
      <c r="AH107">
        <f t="shared" si="120"/>
        <v>-0.13591760850527082</v>
      </c>
      <c r="AI107">
        <f t="shared" si="82"/>
        <v>2.1833666766015378</v>
      </c>
      <c r="AJ107">
        <f t="shared" si="83"/>
        <v>1.3696264302201009</v>
      </c>
    </row>
    <row r="108" spans="1:36" x14ac:dyDescent="0.2">
      <c r="A108" t="s">
        <v>172</v>
      </c>
      <c r="B108">
        <v>0</v>
      </c>
      <c r="C108">
        <v>249</v>
      </c>
      <c r="D108">
        <v>461866125.50607288</v>
      </c>
      <c r="E108">
        <v>4733595.6286695553</v>
      </c>
      <c r="F108">
        <v>27.147550200803202</v>
      </c>
      <c r="G108">
        <v>280.80093836123956</v>
      </c>
      <c r="H108">
        <v>20.000000000000068</v>
      </c>
      <c r="I108">
        <v>464.00401606425703</v>
      </c>
      <c r="J108">
        <v>0.12736315957919117</v>
      </c>
      <c r="K108">
        <v>9.042008032128511E-2</v>
      </c>
      <c r="L108">
        <v>2.7147550200803203E-3</v>
      </c>
      <c r="M108">
        <v>9.9699604571712561E-4</v>
      </c>
      <c r="N108">
        <v>0.20000000000000068</v>
      </c>
      <c r="P108" s="1">
        <v>40428</v>
      </c>
      <c r="Q108" t="s">
        <v>170</v>
      </c>
      <c r="R108">
        <v>1</v>
      </c>
      <c r="S108">
        <f t="shared" si="84"/>
        <v>4.7335956286695549</v>
      </c>
      <c r="T108">
        <f t="shared" si="85"/>
        <v>461.86612550607288</v>
      </c>
      <c r="U108">
        <f>U107</f>
        <v>18772972.035652794</v>
      </c>
      <c r="V108">
        <f t="shared" si="126"/>
        <v>23.838433734939759</v>
      </c>
      <c r="W108">
        <f t="shared" si="126"/>
        <v>224.16473848607848</v>
      </c>
      <c r="X108">
        <f t="shared" si="126"/>
        <v>19.634538152610443</v>
      </c>
      <c r="Y108">
        <f t="shared" si="87"/>
        <v>0.36546184738962495</v>
      </c>
      <c r="Z108">
        <f t="shared" si="88"/>
        <v>3.3091164658634433</v>
      </c>
      <c r="AA108" s="4">
        <f t="shared" si="89"/>
        <v>-1.3777330888250798</v>
      </c>
      <c r="AB108" s="4">
        <f t="shared" si="90"/>
        <v>0.22526479266657962</v>
      </c>
      <c r="AC108" s="5">
        <f t="shared" si="91"/>
        <v>1.8613213336063941E-2</v>
      </c>
      <c r="AD108" s="5">
        <f t="shared" si="80"/>
        <v>0.13881434085215522</v>
      </c>
      <c r="AE108" s="5">
        <f t="shared" si="118"/>
        <v>-1.3777330888250798</v>
      </c>
      <c r="AF108" s="5">
        <f t="shared" si="118"/>
        <v>0.22526479266657962</v>
      </c>
      <c r="AG108">
        <f t="shared" si="120"/>
        <v>1.8442107440056362E-2</v>
      </c>
      <c r="AH108">
        <f t="shared" si="120"/>
        <v>0.12998766929306532</v>
      </c>
      <c r="AI108">
        <f t="shared" si="82"/>
        <v>2.0310738203605654</v>
      </c>
      <c r="AJ108">
        <f t="shared" si="83"/>
        <v>1.4410819316657701</v>
      </c>
    </row>
    <row r="109" spans="1:36" x14ac:dyDescent="0.2">
      <c r="A109" t="s">
        <v>173</v>
      </c>
      <c r="B109">
        <v>0</v>
      </c>
      <c r="C109">
        <v>249</v>
      </c>
      <c r="D109">
        <v>316626253.91659909</v>
      </c>
      <c r="E109">
        <v>20948485.517648742</v>
      </c>
      <c r="F109">
        <v>18.505542168674705</v>
      </c>
      <c r="G109">
        <v>1761.2450423767427</v>
      </c>
      <c r="H109">
        <v>62.000000000000213</v>
      </c>
      <c r="I109">
        <v>48.718875502008032</v>
      </c>
      <c r="J109">
        <v>0.40951663762352536</v>
      </c>
      <c r="K109">
        <v>0.30260120481927694</v>
      </c>
      <c r="L109">
        <v>1.8505542168674703E-3</v>
      </c>
      <c r="M109">
        <v>1.1842394519369897E-3</v>
      </c>
      <c r="N109">
        <v>0.6200000000000021</v>
      </c>
      <c r="P109" s="1">
        <v>37655</v>
      </c>
      <c r="Q109" t="s">
        <v>174</v>
      </c>
      <c r="R109">
        <v>0</v>
      </c>
      <c r="S109">
        <f t="shared" si="84"/>
        <v>20.948485517648741</v>
      </c>
      <c r="T109">
        <f t="shared" si="85"/>
        <v>316.62625391659907</v>
      </c>
      <c r="U109">
        <f>AVERAGE(E109:E110)</f>
        <v>10480265.659595188</v>
      </c>
      <c r="V109">
        <f t="shared" ref="V109:X109" si="127">AVERAGE(F109:F110)</f>
        <v>60.313459343446695</v>
      </c>
      <c r="W109">
        <f t="shared" si="127"/>
        <v>959.0207276251964</v>
      </c>
      <c r="X109">
        <f t="shared" si="127"/>
        <v>40.500000000000085</v>
      </c>
      <c r="Y109">
        <f t="shared" si="87"/>
        <v>21.500000000000128</v>
      </c>
      <c r="Z109">
        <f t="shared" si="88"/>
        <v>-41.807917174771987</v>
      </c>
      <c r="AA109" s="4">
        <f t="shared" si="89"/>
        <v>0.69257232565842131</v>
      </c>
      <c r="AB109" s="4">
        <f t="shared" si="90"/>
        <v>0.60786355993622809</v>
      </c>
      <c r="AC109" s="5">
        <f t="shared" si="91"/>
        <v>0.53086419753086622</v>
      </c>
      <c r="AD109" s="5">
        <f t="shared" si="80"/>
        <v>-0.69317723821315824</v>
      </c>
      <c r="AE109" s="5">
        <f t="shared" si="118"/>
        <v>0.69257232565842131</v>
      </c>
      <c r="AF109" s="5">
        <f t="shared" si="118"/>
        <v>0.60786355993622809</v>
      </c>
      <c r="AG109">
        <f t="shared" si="120"/>
        <v>0.42583241093259933</v>
      </c>
      <c r="AH109">
        <f t="shared" si="120"/>
        <v>-1.1814850212800265</v>
      </c>
      <c r="AI109">
        <f t="shared" si="82"/>
        <v>2.2713598525581573</v>
      </c>
      <c r="AJ109">
        <f t="shared" si="83"/>
        <v>1.5277643135663841</v>
      </c>
    </row>
    <row r="110" spans="1:36" x14ac:dyDescent="0.2">
      <c r="A110" t="s">
        <v>175</v>
      </c>
      <c r="B110">
        <v>0</v>
      </c>
      <c r="C110">
        <v>249</v>
      </c>
      <c r="D110">
        <v>1994335.0876859496</v>
      </c>
      <c r="E110">
        <v>12045.801541634832</v>
      </c>
      <c r="F110">
        <v>102.12137651821868</v>
      </c>
      <c r="G110">
        <v>156.79641287364998</v>
      </c>
      <c r="H110">
        <v>18.999999999999964</v>
      </c>
      <c r="I110">
        <v>67.659919028340084</v>
      </c>
      <c r="J110">
        <v>0.21843278975808331</v>
      </c>
      <c r="K110">
        <v>0.16326561044176705</v>
      </c>
      <c r="L110">
        <v>1.0212137651821869E-2</v>
      </c>
      <c r="M110">
        <v>5.5008133848029666E-3</v>
      </c>
      <c r="N110">
        <v>0.18999999999999964</v>
      </c>
      <c r="P110" s="1">
        <v>43383</v>
      </c>
      <c r="Q110" t="s">
        <v>174</v>
      </c>
      <c r="R110">
        <v>0</v>
      </c>
      <c r="S110">
        <f t="shared" si="84"/>
        <v>1.2045801541634831E-2</v>
      </c>
      <c r="T110">
        <f t="shared" si="85"/>
        <v>1.9943350876859496</v>
      </c>
      <c r="U110">
        <f>U109</f>
        <v>10480265.659595188</v>
      </c>
      <c r="V110">
        <f t="shared" ref="V110:X110" si="128">V109</f>
        <v>60.313459343446695</v>
      </c>
      <c r="W110">
        <f t="shared" si="128"/>
        <v>959.0207276251964</v>
      </c>
      <c r="X110">
        <f t="shared" si="128"/>
        <v>40.500000000000085</v>
      </c>
      <c r="Y110">
        <f t="shared" si="87"/>
        <v>-21.500000000000121</v>
      </c>
      <c r="Z110">
        <f t="shared" si="88"/>
        <v>41.807917174771987</v>
      </c>
      <c r="AA110" s="4">
        <f t="shared" si="89"/>
        <v>-6.7685331273087161</v>
      </c>
      <c r="AB110" s="4">
        <f t="shared" si="90"/>
        <v>-1.8109644578671658</v>
      </c>
      <c r="AC110" s="5">
        <f t="shared" si="91"/>
        <v>-0.53086419753086611</v>
      </c>
      <c r="AD110" s="5">
        <f t="shared" si="80"/>
        <v>0.69317723821315824</v>
      </c>
      <c r="AE110" s="5">
        <f t="shared" si="118"/>
        <v>-6.7685331273087161</v>
      </c>
      <c r="AF110" s="5">
        <f t="shared" si="118"/>
        <v>-1.8109644578671658</v>
      </c>
      <c r="AG110">
        <f t="shared" si="120"/>
        <v>-0.75686299494605702</v>
      </c>
      <c r="AH110">
        <f t="shared" si="120"/>
        <v>0.52660678651566095</v>
      </c>
      <c r="AI110">
        <f t="shared" si="82"/>
        <v>0.80265915966724077</v>
      </c>
      <c r="AJ110">
        <f t="shared" si="83"/>
        <v>0.78346105510732889</v>
      </c>
    </row>
    <row r="111" spans="1:36" x14ac:dyDescent="0.2">
      <c r="A111" t="s">
        <v>176</v>
      </c>
      <c r="B111">
        <v>0</v>
      </c>
      <c r="C111">
        <v>249</v>
      </c>
      <c r="D111">
        <v>1482911469.1657488</v>
      </c>
      <c r="E111">
        <v>41869421.385710761</v>
      </c>
      <c r="F111">
        <v>7.3742168674698787</v>
      </c>
      <c r="G111">
        <v>759.99500854638495</v>
      </c>
      <c r="H111">
        <v>48.999999999999787</v>
      </c>
      <c r="I111">
        <v>46.381526104417674</v>
      </c>
      <c r="J111">
        <v>0.25918050585121566</v>
      </c>
      <c r="K111">
        <v>0.18576345381526113</v>
      </c>
      <c r="L111">
        <v>7.3742168674698788E-4</v>
      </c>
      <c r="M111">
        <v>5.1178155142887565E-4</v>
      </c>
      <c r="N111">
        <v>0.48999999999999788</v>
      </c>
      <c r="P111" s="1">
        <v>35136</v>
      </c>
      <c r="Q111" t="s">
        <v>177</v>
      </c>
      <c r="R111">
        <v>0</v>
      </c>
      <c r="S111">
        <f t="shared" si="84"/>
        <v>41.869421385710758</v>
      </c>
      <c r="T111">
        <f t="shared" si="85"/>
        <v>1482.9114691657489</v>
      </c>
      <c r="U111">
        <f>AVERAGE(E111:E112)</f>
        <v>21123630.297173668</v>
      </c>
      <c r="V111">
        <f t="shared" ref="V111:X111" si="129">AVERAGE(F111:F112)</f>
        <v>17.408363752883883</v>
      </c>
      <c r="W111">
        <f t="shared" si="129"/>
        <v>655.25515239851268</v>
      </c>
      <c r="X111">
        <f t="shared" si="129"/>
        <v>28.999999999999886</v>
      </c>
      <c r="Y111">
        <f t="shared" si="87"/>
        <v>19.999999999999901</v>
      </c>
      <c r="Z111">
        <f t="shared" si="88"/>
        <v>-10.034146885414003</v>
      </c>
      <c r="AA111" s="4">
        <f t="shared" si="89"/>
        <v>0.68416342749327796</v>
      </c>
      <c r="AB111" s="4">
        <f t="shared" si="90"/>
        <v>0.14828716012805465</v>
      </c>
      <c r="AC111" s="5">
        <f t="shared" si="91"/>
        <v>0.68965517241379237</v>
      </c>
      <c r="AD111" s="5">
        <f t="shared" si="80"/>
        <v>-0.57639804796425731</v>
      </c>
      <c r="AE111" s="5">
        <f t="shared" si="118"/>
        <v>0.68416342749327796</v>
      </c>
      <c r="AF111" s="5">
        <f t="shared" si="118"/>
        <v>0.14828716012805465</v>
      </c>
      <c r="AG111">
        <f t="shared" si="120"/>
        <v>0.5245244681241521</v>
      </c>
      <c r="AH111">
        <f t="shared" si="120"/>
        <v>-0.85896105706025627</v>
      </c>
      <c r="AI111">
        <f t="shared" si="82"/>
        <v>2.2704919149653504</v>
      </c>
      <c r="AJ111">
        <f t="shared" si="83"/>
        <v>1.4226955165458417</v>
      </c>
    </row>
    <row r="112" spans="1:36" x14ac:dyDescent="0.2">
      <c r="A112" t="s">
        <v>178</v>
      </c>
      <c r="B112">
        <v>0</v>
      </c>
      <c r="C112">
        <v>249</v>
      </c>
      <c r="D112">
        <v>28746928.475425113</v>
      </c>
      <c r="E112">
        <v>377839.20863657113</v>
      </c>
      <c r="F112">
        <v>27.442510638297886</v>
      </c>
      <c r="G112">
        <v>550.5152962506404</v>
      </c>
      <c r="H112">
        <v>8.9999999999999893</v>
      </c>
      <c r="I112">
        <v>51.323886639676111</v>
      </c>
      <c r="J112">
        <v>0.16973427580738451</v>
      </c>
      <c r="K112">
        <v>0.12560541767068276</v>
      </c>
      <c r="L112">
        <v>2.7442510638297887E-3</v>
      </c>
      <c r="M112">
        <v>2.8927170391496518E-3</v>
      </c>
      <c r="N112">
        <v>8.9999999999999886E-2</v>
      </c>
      <c r="P112" s="1">
        <v>43137</v>
      </c>
      <c r="Q112" t="s">
        <v>177</v>
      </c>
      <c r="R112">
        <v>0</v>
      </c>
      <c r="S112">
        <f t="shared" si="84"/>
        <v>0.37783920863657111</v>
      </c>
      <c r="T112">
        <f t="shared" si="85"/>
        <v>28.746928475425111</v>
      </c>
      <c r="U112">
        <f>U111</f>
        <v>21123630.297173668</v>
      </c>
      <c r="V112">
        <f t="shared" ref="V112:X112" si="130">V111</f>
        <v>17.408363752883883</v>
      </c>
      <c r="W112">
        <f t="shared" si="130"/>
        <v>655.25515239851268</v>
      </c>
      <c r="X112">
        <f t="shared" si="130"/>
        <v>28.999999999999886</v>
      </c>
      <c r="Y112">
        <f t="shared" si="87"/>
        <v>-19.999999999999897</v>
      </c>
      <c r="Z112">
        <f t="shared" si="88"/>
        <v>10.034146885414003</v>
      </c>
      <c r="AA112" s="4">
        <f t="shared" si="89"/>
        <v>-4.0236788809746002</v>
      </c>
      <c r="AB112" s="4">
        <f t="shared" si="90"/>
        <v>-0.17416996354721626</v>
      </c>
      <c r="AC112" s="5">
        <f t="shared" si="91"/>
        <v>-0.68965517241379226</v>
      </c>
      <c r="AD112" s="5">
        <f t="shared" si="80"/>
        <v>0.57639804796425731</v>
      </c>
      <c r="AE112" s="5">
        <f t="shared" si="118"/>
        <v>-4.0236788809746002</v>
      </c>
      <c r="AF112" s="5">
        <f t="shared" si="118"/>
        <v>-0.17416996354721626</v>
      </c>
      <c r="AG112">
        <f t="shared" si="120"/>
        <v>-1.1700712526502519</v>
      </c>
      <c r="AH112">
        <f t="shared" si="120"/>
        <v>0.4551425280508713</v>
      </c>
      <c r="AI112">
        <f t="shared" si="82"/>
        <v>1.6046908869208749</v>
      </c>
      <c r="AJ112">
        <f t="shared" si="83"/>
        <v>1.3417754467309468</v>
      </c>
    </row>
    <row r="113" spans="1:36" x14ac:dyDescent="0.2">
      <c r="A113" t="s">
        <v>179</v>
      </c>
      <c r="B113">
        <v>0</v>
      </c>
      <c r="C113">
        <v>249</v>
      </c>
      <c r="D113">
        <v>4029747484.9178143</v>
      </c>
      <c r="E113">
        <v>215113599.7585465</v>
      </c>
      <c r="F113">
        <v>4.6627309236947792</v>
      </c>
      <c r="G113">
        <v>1401.9998448470653</v>
      </c>
      <c r="H113">
        <v>62.000000000000213</v>
      </c>
      <c r="I113">
        <v>95.658634538152612</v>
      </c>
      <c r="J113">
        <v>0.50182670948528729</v>
      </c>
      <c r="K113">
        <v>0.32609518072289123</v>
      </c>
      <c r="L113">
        <v>4.6627309236947791E-4</v>
      </c>
      <c r="M113">
        <v>2.5875639598506214E-4</v>
      </c>
      <c r="N113">
        <v>0.6200000000000021</v>
      </c>
      <c r="P113" s="1">
        <v>36697</v>
      </c>
      <c r="Q113" t="s">
        <v>180</v>
      </c>
      <c r="R113">
        <v>0</v>
      </c>
      <c r="S113">
        <f t="shared" si="84"/>
        <v>215.11359975854651</v>
      </c>
      <c r="T113">
        <f t="shared" si="85"/>
        <v>4029.7474849178143</v>
      </c>
      <c r="U113">
        <f>AVERAGE(E113:E114)</f>
        <v>107596435.3648542</v>
      </c>
      <c r="V113">
        <f t="shared" ref="V113:X113" si="131">AVERAGE(F113:F114)</f>
        <v>12.279077326254168</v>
      </c>
      <c r="W113">
        <f t="shared" si="131"/>
        <v>760.61976064918292</v>
      </c>
      <c r="X113">
        <f t="shared" si="131"/>
        <v>40.500000000000085</v>
      </c>
      <c r="Y113">
        <f t="shared" si="87"/>
        <v>21.500000000000128</v>
      </c>
      <c r="Z113">
        <f t="shared" si="88"/>
        <v>-7.6163464025593886</v>
      </c>
      <c r="AA113" s="4">
        <f t="shared" si="89"/>
        <v>0.69277874095935488</v>
      </c>
      <c r="AB113" s="4">
        <f t="shared" si="90"/>
        <v>0.61152138142903123</v>
      </c>
      <c r="AC113" s="5">
        <f t="shared" si="91"/>
        <v>0.53086419753086622</v>
      </c>
      <c r="AD113" s="5">
        <f t="shared" si="80"/>
        <v>-0.62027025322779827</v>
      </c>
      <c r="AE113" s="5">
        <f t="shared" si="118"/>
        <v>0.69277874095935488</v>
      </c>
      <c r="AF113" s="5">
        <f t="shared" si="118"/>
        <v>0.61152138142903123</v>
      </c>
      <c r="AG113">
        <f t="shared" si="120"/>
        <v>0.42583241093259933</v>
      </c>
      <c r="AH113">
        <f t="shared" si="120"/>
        <v>-0.96829547198393939</v>
      </c>
      <c r="AI113">
        <f t="shared" si="82"/>
        <v>2.2713811485666984</v>
      </c>
      <c r="AJ113">
        <f t="shared" si="83"/>
        <v>1.5285578202282701</v>
      </c>
    </row>
    <row r="114" spans="1:36" x14ac:dyDescent="0.2">
      <c r="A114" t="s">
        <v>181</v>
      </c>
      <c r="B114">
        <v>0</v>
      </c>
      <c r="C114">
        <v>249</v>
      </c>
      <c r="D114">
        <v>17722868.855708502</v>
      </c>
      <c r="E114">
        <v>79270.971161892143</v>
      </c>
      <c r="F114">
        <v>19.895423728813558</v>
      </c>
      <c r="G114">
        <v>119.23967645130054</v>
      </c>
      <c r="H114">
        <v>18.999999999999964</v>
      </c>
      <c r="I114">
        <v>99.259109311740886</v>
      </c>
      <c r="J114">
        <v>0.32018381737490537</v>
      </c>
      <c r="K114">
        <v>0.21272943373493977</v>
      </c>
      <c r="L114">
        <v>1.989542372881356E-3</v>
      </c>
      <c r="M114">
        <v>1.6145895518254851E-3</v>
      </c>
      <c r="N114">
        <v>0.18999999999999964</v>
      </c>
      <c r="P114" s="1">
        <v>43041</v>
      </c>
      <c r="Q114" t="s">
        <v>180</v>
      </c>
      <c r="R114">
        <v>0</v>
      </c>
      <c r="S114">
        <f t="shared" si="84"/>
        <v>7.9270971161892148E-2</v>
      </c>
      <c r="T114">
        <f t="shared" si="85"/>
        <v>17.722868855708501</v>
      </c>
      <c r="U114">
        <f>U113</f>
        <v>107596435.3648542</v>
      </c>
      <c r="V114">
        <f t="shared" ref="V114:X114" si="132">V113</f>
        <v>12.279077326254168</v>
      </c>
      <c r="W114">
        <f t="shared" si="132"/>
        <v>760.61976064918292</v>
      </c>
      <c r="X114">
        <f t="shared" si="132"/>
        <v>40.500000000000085</v>
      </c>
      <c r="Y114">
        <f t="shared" si="87"/>
        <v>-21.500000000000121</v>
      </c>
      <c r="Z114">
        <f t="shared" si="88"/>
        <v>7.6163464025593903</v>
      </c>
      <c r="AA114" s="4">
        <f t="shared" si="89"/>
        <v>-7.2132707994907008</v>
      </c>
      <c r="AB114" s="4">
        <f t="shared" si="90"/>
        <v>-1.8529980201180596</v>
      </c>
      <c r="AC114" s="5">
        <f t="shared" si="91"/>
        <v>-0.53086419753086611</v>
      </c>
      <c r="AD114" s="5">
        <f t="shared" si="80"/>
        <v>0.62027025322779838</v>
      </c>
      <c r="AE114" s="5">
        <f t="shared" si="118"/>
        <v>-7.2132707994907008</v>
      </c>
      <c r="AF114" s="5">
        <f t="shared" si="118"/>
        <v>-1.8529980201180596</v>
      </c>
      <c r="AG114">
        <f t="shared" si="120"/>
        <v>-0.75686299494605702</v>
      </c>
      <c r="AH114">
        <f t="shared" si="120"/>
        <v>0.48259295831100918</v>
      </c>
      <c r="AI114">
        <f t="shared" si="82"/>
        <v>0.58038668608716071</v>
      </c>
      <c r="AJ114">
        <f t="shared" si="83"/>
        <v>0.76407244105827765</v>
      </c>
    </row>
    <row r="115" spans="1:36" x14ac:dyDescent="0.2">
      <c r="A115" t="s">
        <v>182</v>
      </c>
      <c r="B115">
        <v>0</v>
      </c>
      <c r="C115">
        <v>249</v>
      </c>
      <c r="D115">
        <v>2243864692.8995957</v>
      </c>
      <c r="E115">
        <v>99360216.083329484</v>
      </c>
      <c r="F115">
        <v>5.5991967871485997</v>
      </c>
      <c r="G115">
        <v>1144.6045623359037</v>
      </c>
      <c r="H115">
        <v>48.000000000000114</v>
      </c>
      <c r="I115">
        <v>98.690763052208837</v>
      </c>
      <c r="J115">
        <v>0.1952578068125812</v>
      </c>
      <c r="K115">
        <v>0.14323574297188765</v>
      </c>
      <c r="L115">
        <v>5.5991967871486001E-4</v>
      </c>
      <c r="M115">
        <v>4.0199239753368668E-4</v>
      </c>
      <c r="N115">
        <v>0.48000000000000115</v>
      </c>
      <c r="P115" s="1">
        <v>35136</v>
      </c>
      <c r="Q115" t="s">
        <v>183</v>
      </c>
      <c r="R115">
        <v>0</v>
      </c>
      <c r="S115">
        <f t="shared" si="84"/>
        <v>99.36021608332949</v>
      </c>
      <c r="T115">
        <f t="shared" si="85"/>
        <v>2243.8646928995959</v>
      </c>
      <c r="U115">
        <f>AVERAGE(E115:E116)</f>
        <v>50204925.635196827</v>
      </c>
      <c r="V115">
        <f t="shared" ref="V115:X115" si="133">AVERAGE(F115:F116)</f>
        <v>19.619076305220883</v>
      </c>
      <c r="W115">
        <f t="shared" si="133"/>
        <v>741.23570859966219</v>
      </c>
      <c r="X115">
        <f t="shared" si="133"/>
        <v>28.50000000000005</v>
      </c>
      <c r="Y115">
        <f t="shared" si="87"/>
        <v>19.500000000000064</v>
      </c>
      <c r="Z115">
        <f t="shared" si="88"/>
        <v>-14.019879518072283</v>
      </c>
      <c r="AA115" s="4">
        <f t="shared" si="89"/>
        <v>0.68263865082725772</v>
      </c>
      <c r="AB115" s="4">
        <f t="shared" si="90"/>
        <v>0.43449582594166891</v>
      </c>
      <c r="AC115" s="5">
        <f t="shared" si="91"/>
        <v>0.68421052631579049</v>
      </c>
      <c r="AD115" s="5">
        <f t="shared" si="80"/>
        <v>-0.71460446455073001</v>
      </c>
      <c r="AE115" s="5">
        <f t="shared" si="118"/>
        <v>0.68263865082725772</v>
      </c>
      <c r="AF115" s="5">
        <f t="shared" si="118"/>
        <v>0.43449582594166891</v>
      </c>
      <c r="AG115">
        <f t="shared" si="120"/>
        <v>0.52129692363328672</v>
      </c>
      <c r="AH115">
        <f t="shared" si="120"/>
        <v>-1.2538792171967597</v>
      </c>
      <c r="AI115">
        <f t="shared" si="82"/>
        <v>2.2703344520385333</v>
      </c>
      <c r="AJ115">
        <f t="shared" si="83"/>
        <v>1.4894139285647126</v>
      </c>
    </row>
    <row r="116" spans="1:36" x14ac:dyDescent="0.2">
      <c r="A116" t="s">
        <v>184</v>
      </c>
      <c r="B116">
        <v>0</v>
      </c>
      <c r="C116">
        <v>249</v>
      </c>
      <c r="D116">
        <v>80332572.179959521</v>
      </c>
      <c r="E116">
        <v>1049635.1870641746</v>
      </c>
      <c r="F116">
        <v>33.638955823293166</v>
      </c>
      <c r="G116">
        <v>337.86685486342071</v>
      </c>
      <c r="H116">
        <v>8.9999999999999893</v>
      </c>
      <c r="I116">
        <v>130.89068825910931</v>
      </c>
      <c r="J116">
        <v>0.15524280265493148</v>
      </c>
      <c r="K116">
        <v>0.11325718072289163</v>
      </c>
      <c r="L116">
        <v>3.3638955823293163E-3</v>
      </c>
      <c r="M116">
        <v>3.1087714943521532E-3</v>
      </c>
      <c r="N116">
        <v>8.9999999999999886E-2</v>
      </c>
      <c r="P116" s="1">
        <v>43041</v>
      </c>
      <c r="Q116" t="s">
        <v>183</v>
      </c>
      <c r="R116">
        <v>0</v>
      </c>
      <c r="S116">
        <f t="shared" si="84"/>
        <v>1.0496351870641745</v>
      </c>
      <c r="T116">
        <f t="shared" si="85"/>
        <v>80.332572179959527</v>
      </c>
      <c r="U116">
        <f>U115</f>
        <v>50204925.635196827</v>
      </c>
      <c r="V116">
        <f t="shared" ref="V116:X116" si="134">V115</f>
        <v>19.619076305220883</v>
      </c>
      <c r="W116">
        <f t="shared" si="134"/>
        <v>741.23570859966219</v>
      </c>
      <c r="X116">
        <f t="shared" si="134"/>
        <v>28.50000000000005</v>
      </c>
      <c r="Y116">
        <f t="shared" si="87"/>
        <v>-19.50000000000006</v>
      </c>
      <c r="Z116">
        <f t="shared" si="88"/>
        <v>14.019879518072283</v>
      </c>
      <c r="AA116" s="4">
        <f t="shared" si="89"/>
        <v>-3.8676704792006529</v>
      </c>
      <c r="AB116" s="4">
        <f t="shared" si="90"/>
        <v>-0.78566677263718354</v>
      </c>
      <c r="AC116" s="5">
        <f t="shared" si="91"/>
        <v>-0.68421052631579038</v>
      </c>
      <c r="AD116" s="5">
        <f t="shared" si="80"/>
        <v>0.71460446455073001</v>
      </c>
      <c r="AE116" s="5">
        <f t="shared" si="118"/>
        <v>-3.8676704792006529</v>
      </c>
      <c r="AF116" s="5">
        <f t="shared" si="118"/>
        <v>-0.78566677263718354</v>
      </c>
      <c r="AG116">
        <f t="shared" si="120"/>
        <v>-1.1526795099383884</v>
      </c>
      <c r="AH116">
        <f t="shared" si="120"/>
        <v>0.53918242110301629</v>
      </c>
      <c r="AI116">
        <f t="shared" si="82"/>
        <v>1.63555965373326</v>
      </c>
      <c r="AJ116">
        <f t="shared" si="83"/>
        <v>1.1676199418920203</v>
      </c>
    </row>
    <row r="117" spans="1:36" x14ac:dyDescent="0.2">
      <c r="A117" t="s">
        <v>185</v>
      </c>
      <c r="B117">
        <v>0</v>
      </c>
      <c r="C117">
        <v>249</v>
      </c>
      <c r="D117">
        <v>2466024127.3647761</v>
      </c>
      <c r="E117">
        <v>22101008.602971856</v>
      </c>
      <c r="F117">
        <v>9.704658634538152</v>
      </c>
      <c r="G117">
        <v>249.15814537986535</v>
      </c>
      <c r="H117">
        <v>10.000000000000034</v>
      </c>
      <c r="I117">
        <v>115.03212851405623</v>
      </c>
      <c r="J117">
        <v>5.126559305442259E-2</v>
      </c>
      <c r="K117">
        <v>4.2570281124497913E-2</v>
      </c>
      <c r="L117">
        <v>9.7046586345381528E-4</v>
      </c>
      <c r="M117">
        <v>6.8337725927325758E-4</v>
      </c>
      <c r="N117">
        <v>0.10000000000000034</v>
      </c>
      <c r="P117" s="1">
        <v>38253</v>
      </c>
      <c r="Q117" t="s">
        <v>186</v>
      </c>
      <c r="R117">
        <v>0</v>
      </c>
      <c r="S117">
        <f t="shared" si="84"/>
        <v>22.101008602971856</v>
      </c>
      <c r="T117">
        <f t="shared" si="85"/>
        <v>2466.0241273647762</v>
      </c>
      <c r="U117">
        <f>AVERAGE(E117:E118)</f>
        <v>120703057.38656317</v>
      </c>
      <c r="V117">
        <f t="shared" ref="V117:X117" si="135">AVERAGE(F117:F118)</f>
        <v>6.3250000000000002</v>
      </c>
      <c r="W117">
        <f t="shared" si="135"/>
        <v>445.84450469183298</v>
      </c>
      <c r="X117">
        <f t="shared" si="135"/>
        <v>11.500000000000002</v>
      </c>
      <c r="Y117">
        <f t="shared" si="87"/>
        <v>-1.499999999999968</v>
      </c>
      <c r="Z117">
        <f t="shared" si="88"/>
        <v>3.3796586345381519</v>
      </c>
      <c r="AA117" s="4">
        <f t="shared" si="89"/>
        <v>-1.6977102126171744</v>
      </c>
      <c r="AB117" s="4">
        <f t="shared" si="90"/>
        <v>-0.58188243017325902</v>
      </c>
      <c r="AC117" s="5">
        <f t="shared" si="91"/>
        <v>-0.13043478260869285</v>
      </c>
      <c r="AD117" s="5">
        <f t="shared" si="80"/>
        <v>0.53433338095464855</v>
      </c>
      <c r="AE117" s="5">
        <f t="shared" si="118"/>
        <v>-1.6977102126171744</v>
      </c>
      <c r="AF117" s="5">
        <f t="shared" si="118"/>
        <v>-0.58188243017325902</v>
      </c>
      <c r="AG117">
        <f t="shared" si="120"/>
        <v>-0.13976194237515555</v>
      </c>
      <c r="AH117">
        <f t="shared" si="120"/>
        <v>0.42809600720413199</v>
      </c>
      <c r="AI117">
        <f t="shared" si="82"/>
        <v>1.9881879684748478</v>
      </c>
      <c r="AJ117">
        <f t="shared" si="83"/>
        <v>1.2290899813595044</v>
      </c>
    </row>
    <row r="118" spans="1:36" x14ac:dyDescent="0.2">
      <c r="A118" t="s">
        <v>187</v>
      </c>
      <c r="B118">
        <v>0</v>
      </c>
      <c r="C118">
        <v>249</v>
      </c>
      <c r="D118">
        <v>9256506287.8914127</v>
      </c>
      <c r="E118">
        <v>219305106.17015448</v>
      </c>
      <c r="F118">
        <v>2.9453413654618479</v>
      </c>
      <c r="G118">
        <v>642.53086400380062</v>
      </c>
      <c r="H118">
        <v>12.99999999999997</v>
      </c>
      <c r="I118">
        <v>27.141700404858298</v>
      </c>
      <c r="J118">
        <v>2.8663727060629255E-2</v>
      </c>
      <c r="K118">
        <v>2.0305959839357436E-2</v>
      </c>
      <c r="L118">
        <v>2.9453413654618478E-4</v>
      </c>
      <c r="M118">
        <v>3.1685285818154146E-4</v>
      </c>
      <c r="N118">
        <v>0.1299999999999997</v>
      </c>
      <c r="P118" s="1">
        <v>43269</v>
      </c>
      <c r="Q118" t="s">
        <v>186</v>
      </c>
      <c r="R118">
        <v>0</v>
      </c>
      <c r="S118">
        <f t="shared" si="84"/>
        <v>219.30510617015449</v>
      </c>
      <c r="T118">
        <f t="shared" si="85"/>
        <v>9256.5062878914123</v>
      </c>
      <c r="U118">
        <f>U117</f>
        <v>120703057.38656317</v>
      </c>
      <c r="V118">
        <f t="shared" ref="V118:X118" si="136">V117</f>
        <v>6.3250000000000002</v>
      </c>
      <c r="W118">
        <f t="shared" si="136"/>
        <v>445.84450469183298</v>
      </c>
      <c r="X118">
        <f t="shared" si="136"/>
        <v>11.500000000000002</v>
      </c>
      <c r="Y118">
        <f t="shared" si="87"/>
        <v>1.499999999999968</v>
      </c>
      <c r="Z118">
        <f t="shared" si="88"/>
        <v>-3.3796586345381523</v>
      </c>
      <c r="AA118" s="4">
        <f t="shared" si="89"/>
        <v>0.59713048085939491</v>
      </c>
      <c r="AB118" s="4">
        <f t="shared" si="90"/>
        <v>0.36544460593478512</v>
      </c>
      <c r="AC118" s="5">
        <f t="shared" si="91"/>
        <v>0.13043478260869285</v>
      </c>
      <c r="AD118" s="5">
        <f t="shared" si="80"/>
        <v>-0.53433338095464855</v>
      </c>
      <c r="AE118" s="5">
        <f t="shared" si="118"/>
        <v>0.59713048085939491</v>
      </c>
      <c r="AF118" s="5">
        <f t="shared" si="118"/>
        <v>0.36544460593478512</v>
      </c>
      <c r="AG118">
        <f t="shared" si="120"/>
        <v>0.12260232209232992</v>
      </c>
      <c r="AH118">
        <f t="shared" si="120"/>
        <v>-0.76428531065810446</v>
      </c>
      <c r="AI118">
        <f t="shared" si="82"/>
        <v>2.2614641455480045</v>
      </c>
      <c r="AJ118">
        <f t="shared" si="83"/>
        <v>1.4737200411342237</v>
      </c>
    </row>
    <row r="119" spans="1:36" x14ac:dyDescent="0.2">
      <c r="A119" t="s">
        <v>188</v>
      </c>
      <c r="B119">
        <v>0</v>
      </c>
      <c r="C119">
        <v>249</v>
      </c>
      <c r="D119">
        <v>777511550.52538717</v>
      </c>
      <c r="E119">
        <v>5086668.4847264579</v>
      </c>
      <c r="F119">
        <v>13.166506024096389</v>
      </c>
      <c r="G119">
        <v>164.33012068029643</v>
      </c>
      <c r="H119">
        <v>61.000000000000178</v>
      </c>
      <c r="I119">
        <v>52.76305220883534</v>
      </c>
      <c r="J119">
        <v>4.0252052069701942E-2</v>
      </c>
      <c r="K119">
        <v>3.2142289156626508E-2</v>
      </c>
      <c r="L119">
        <v>1.3166506024096388E-3</v>
      </c>
      <c r="M119">
        <v>8.4535735164005413E-4</v>
      </c>
      <c r="N119">
        <v>0.61000000000000176</v>
      </c>
      <c r="P119" s="1">
        <v>38651</v>
      </c>
      <c r="Q119" t="s">
        <v>189</v>
      </c>
      <c r="R119">
        <v>0</v>
      </c>
      <c r="S119">
        <f t="shared" si="84"/>
        <v>5.0866684847264576</v>
      </c>
      <c r="T119">
        <f t="shared" si="85"/>
        <v>777.51155052538718</v>
      </c>
      <c r="U119">
        <f>AVERAGE(E119:E120)</f>
        <v>24210131.876153301</v>
      </c>
      <c r="V119">
        <f t="shared" ref="V119:X119" si="137">AVERAGE(F119:F120)</f>
        <v>11.687530120481931</v>
      </c>
      <c r="W119">
        <f t="shared" si="137"/>
        <v>247.99893365290777</v>
      </c>
      <c r="X119">
        <f t="shared" si="137"/>
        <v>52.500000000000014</v>
      </c>
      <c r="Y119">
        <f t="shared" si="87"/>
        <v>8.5000000000001634</v>
      </c>
      <c r="Z119">
        <f t="shared" si="88"/>
        <v>1.4789759036144581</v>
      </c>
      <c r="AA119" s="4">
        <f t="shared" si="89"/>
        <v>-1.5601481235071812</v>
      </c>
      <c r="AB119" s="4">
        <f t="shared" si="90"/>
        <v>-0.41154711079839235</v>
      </c>
      <c r="AC119" s="5">
        <f t="shared" si="91"/>
        <v>0.16190476190476497</v>
      </c>
      <c r="AD119" s="5">
        <f t="shared" si="80"/>
        <v>0.12654306670171586</v>
      </c>
      <c r="AE119" s="5">
        <f t="shared" si="118"/>
        <v>-1.5601481235071812</v>
      </c>
      <c r="AF119" s="5">
        <f t="shared" si="118"/>
        <v>-0.41154711079839235</v>
      </c>
      <c r="AG119">
        <f t="shared" si="120"/>
        <v>0.15006069457573576</v>
      </c>
      <c r="AH119">
        <f t="shared" si="120"/>
        <v>0.11915371069797846</v>
      </c>
      <c r="AI119">
        <f t="shared" si="82"/>
        <v>2.0068509395732663</v>
      </c>
      <c r="AJ119">
        <f t="shared" si="83"/>
        <v>1.2777211595313958</v>
      </c>
    </row>
    <row r="120" spans="1:36" x14ac:dyDescent="0.2">
      <c r="A120" t="s">
        <v>190</v>
      </c>
      <c r="B120">
        <v>0</v>
      </c>
      <c r="C120">
        <v>249</v>
      </c>
      <c r="D120">
        <v>3371595873.7542515</v>
      </c>
      <c r="E120">
        <v>43333595.267580144</v>
      </c>
      <c r="F120">
        <v>10.208554216867473</v>
      </c>
      <c r="G120">
        <v>331.6677466255191</v>
      </c>
      <c r="H120">
        <v>43.999999999999858</v>
      </c>
      <c r="I120">
        <v>37.799196787148595</v>
      </c>
      <c r="J120">
        <v>0.10433945377563909</v>
      </c>
      <c r="K120">
        <v>7.6851405622489946E-2</v>
      </c>
      <c r="L120">
        <v>1.0208554216867474E-3</v>
      </c>
      <c r="M120">
        <v>7.5667194207622063E-4</v>
      </c>
      <c r="N120">
        <v>0.43999999999999856</v>
      </c>
      <c r="P120" s="1">
        <v>38838</v>
      </c>
      <c r="Q120" t="s">
        <v>189</v>
      </c>
      <c r="R120">
        <v>0</v>
      </c>
      <c r="S120">
        <f t="shared" si="84"/>
        <v>43.333595267580144</v>
      </c>
      <c r="T120">
        <f t="shared" si="85"/>
        <v>3371.5958737542514</v>
      </c>
      <c r="U120">
        <f>U119</f>
        <v>24210131.876153301</v>
      </c>
      <c r="V120">
        <f t="shared" ref="V120:X120" si="138">V119</f>
        <v>11.687530120481931</v>
      </c>
      <c r="W120">
        <f t="shared" si="138"/>
        <v>247.99893365290777</v>
      </c>
      <c r="X120">
        <f t="shared" si="138"/>
        <v>52.500000000000014</v>
      </c>
      <c r="Y120">
        <f t="shared" si="87"/>
        <v>-8.5000000000001563</v>
      </c>
      <c r="Z120">
        <f t="shared" si="88"/>
        <v>-1.4789759036144581</v>
      </c>
      <c r="AA120" s="4">
        <f t="shared" si="89"/>
        <v>0.58215698829361529</v>
      </c>
      <c r="AB120" s="4">
        <f t="shared" si="90"/>
        <v>0.29070925827345029</v>
      </c>
      <c r="AC120" s="5">
        <f t="shared" si="91"/>
        <v>-0.16190476190476483</v>
      </c>
      <c r="AD120" s="5">
        <f t="shared" si="80"/>
        <v>-0.12654306670171586</v>
      </c>
      <c r="AE120" s="5">
        <f t="shared" si="118"/>
        <v>0.58215698829361529</v>
      </c>
      <c r="AF120" s="5">
        <f t="shared" si="118"/>
        <v>0.29070925827345029</v>
      </c>
      <c r="AG120">
        <f t="shared" si="120"/>
        <v>-0.17662353567932046</v>
      </c>
      <c r="AH120">
        <f t="shared" si="120"/>
        <v>-0.13529645423163505</v>
      </c>
      <c r="AI120">
        <f t="shared" si="82"/>
        <v>2.2599027219933463</v>
      </c>
      <c r="AJ120">
        <f t="shared" si="83"/>
        <v>1.4564520475435829</v>
      </c>
    </row>
    <row r="121" spans="1:36" x14ac:dyDescent="0.2">
      <c r="A121" t="s">
        <v>191</v>
      </c>
      <c r="B121">
        <v>0</v>
      </c>
      <c r="C121">
        <v>248</v>
      </c>
      <c r="D121">
        <v>19202541255.887589</v>
      </c>
      <c r="E121">
        <v>1657080621.8429525</v>
      </c>
      <c r="F121">
        <v>4.1128225806451608</v>
      </c>
      <c r="G121">
        <v>2292.8444631626107</v>
      </c>
      <c r="H121">
        <v>12.99999999999997</v>
      </c>
      <c r="I121">
        <v>66.841463414634148</v>
      </c>
      <c r="J121">
        <v>1.5916861677377488E-2</v>
      </c>
      <c r="K121">
        <v>1.2815592741935482E-2</v>
      </c>
      <c r="L121">
        <v>4.1128225806451606E-4</v>
      </c>
      <c r="M121">
        <v>4.1353658588644666E-4</v>
      </c>
      <c r="N121">
        <v>0.1299999999999997</v>
      </c>
      <c r="P121" s="1">
        <v>36145</v>
      </c>
      <c r="Q121" t="s">
        <v>192</v>
      </c>
      <c r="R121">
        <v>0</v>
      </c>
      <c r="S121">
        <f t="shared" si="84"/>
        <v>1657.0806218429525</v>
      </c>
      <c r="T121">
        <f t="shared" si="85"/>
        <v>19202.541255887587</v>
      </c>
      <c r="U121">
        <f>AVERAGE(E121:E122)</f>
        <v>853665692.79595613</v>
      </c>
      <c r="V121">
        <f t="shared" ref="V121:X121" si="139">AVERAGE(F121:F122)</f>
        <v>6.0230578766679628</v>
      </c>
      <c r="W121">
        <f t="shared" si="139"/>
        <v>1251.576890824781</v>
      </c>
      <c r="X121">
        <f t="shared" si="139"/>
        <v>11.500000000000002</v>
      </c>
      <c r="Y121">
        <f t="shared" si="87"/>
        <v>1.499999999999968</v>
      </c>
      <c r="Z121">
        <f t="shared" si="88"/>
        <v>-1.910235296022802</v>
      </c>
      <c r="AA121" s="4">
        <f t="shared" si="89"/>
        <v>0.6632730148278263</v>
      </c>
      <c r="AB121" s="4">
        <f t="shared" si="90"/>
        <v>0.60538890148507551</v>
      </c>
      <c r="AC121" s="5">
        <f t="shared" si="91"/>
        <v>0.13043478260869285</v>
      </c>
      <c r="AD121" s="5">
        <f t="shared" si="80"/>
        <v>-0.31715373405635777</v>
      </c>
      <c r="AE121" s="5">
        <f t="shared" si="118"/>
        <v>0.6632730148278263</v>
      </c>
      <c r="AF121" s="5">
        <f t="shared" si="118"/>
        <v>0.60538890148507551</v>
      </c>
      <c r="AG121">
        <f t="shared" si="120"/>
        <v>0.12260232209232992</v>
      </c>
      <c r="AH121">
        <f t="shared" si="120"/>
        <v>-0.3814855312132242</v>
      </c>
      <c r="AI121">
        <f t="shared" si="82"/>
        <v>2.2683324122481627</v>
      </c>
      <c r="AJ121">
        <f t="shared" si="83"/>
        <v>1.5272271181468455</v>
      </c>
    </row>
    <row r="122" spans="1:36" x14ac:dyDescent="0.2">
      <c r="A122" t="s">
        <v>193</v>
      </c>
      <c r="B122">
        <v>0</v>
      </c>
      <c r="C122">
        <v>249</v>
      </c>
      <c r="D122">
        <v>6321172021.2884169</v>
      </c>
      <c r="E122">
        <v>50250763.748959705</v>
      </c>
      <c r="F122">
        <v>7.9332931726907638</v>
      </c>
      <c r="G122">
        <v>210.30931848695118</v>
      </c>
      <c r="H122">
        <v>10.000000000000034</v>
      </c>
      <c r="I122">
        <v>423.10040160642569</v>
      </c>
      <c r="J122">
        <v>3.9064681730755516E-2</v>
      </c>
      <c r="K122">
        <v>3.0040160642570209E-2</v>
      </c>
      <c r="L122">
        <v>7.9332931726907641E-4</v>
      </c>
      <c r="M122">
        <v>6.8178726392691342E-4</v>
      </c>
      <c r="N122">
        <v>0.10000000000000034</v>
      </c>
      <c r="P122" s="1">
        <v>38012</v>
      </c>
      <c r="Q122" t="s">
        <v>192</v>
      </c>
      <c r="R122">
        <v>0</v>
      </c>
      <c r="S122">
        <f t="shared" si="84"/>
        <v>50.250763748959706</v>
      </c>
      <c r="T122">
        <f t="shared" si="85"/>
        <v>6321.1720212884165</v>
      </c>
      <c r="U122">
        <f>U121</f>
        <v>853665692.79595613</v>
      </c>
      <c r="V122">
        <f t="shared" ref="V122:X122" si="140">V121</f>
        <v>6.0230578766679628</v>
      </c>
      <c r="W122">
        <f t="shared" si="140"/>
        <v>1251.576890824781</v>
      </c>
      <c r="X122">
        <f t="shared" si="140"/>
        <v>11.500000000000002</v>
      </c>
      <c r="Y122">
        <f t="shared" si="87"/>
        <v>-1.499999999999968</v>
      </c>
      <c r="Z122">
        <f t="shared" si="88"/>
        <v>1.9102352960228011</v>
      </c>
      <c r="AA122" s="4">
        <f t="shared" si="89"/>
        <v>-2.8325139109137005</v>
      </c>
      <c r="AB122" s="4">
        <f t="shared" si="90"/>
        <v>-1.7835801557439162</v>
      </c>
      <c r="AC122" s="5">
        <f t="shared" si="91"/>
        <v>-0.13043478260869285</v>
      </c>
      <c r="AD122" s="5">
        <f t="shared" si="80"/>
        <v>0.31715373405635761</v>
      </c>
      <c r="AE122" s="5">
        <f t="shared" si="118"/>
        <v>-2.8325139109137005</v>
      </c>
      <c r="AF122" s="5">
        <f t="shared" si="118"/>
        <v>-1.7835801557439162</v>
      </c>
      <c r="AG122">
        <f t="shared" si="120"/>
        <v>-0.13976194237515555</v>
      </c>
      <c r="AH122">
        <f t="shared" si="120"/>
        <v>0.27547314643945076</v>
      </c>
      <c r="AI122">
        <f t="shared" si="82"/>
        <v>1.8192913138997875</v>
      </c>
      <c r="AJ122">
        <f t="shared" si="83"/>
        <v>0.79589321134405155</v>
      </c>
    </row>
    <row r="123" spans="1:36" x14ac:dyDescent="0.2">
      <c r="A123" t="s">
        <v>194</v>
      </c>
      <c r="B123">
        <v>0</v>
      </c>
      <c r="C123">
        <v>249</v>
      </c>
      <c r="D123">
        <v>23000687103.390202</v>
      </c>
      <c r="E123">
        <v>1050515937.1920166</v>
      </c>
      <c r="F123">
        <v>1.3661847389558228</v>
      </c>
      <c r="G123">
        <v>1194.1955234691443</v>
      </c>
      <c r="H123">
        <v>12.99999999999997</v>
      </c>
      <c r="I123">
        <v>62.627530364372468</v>
      </c>
      <c r="J123">
        <v>4.0626174692500287E-2</v>
      </c>
      <c r="K123">
        <v>2.9014208835341365E-2</v>
      </c>
      <c r="L123">
        <v>1.3661847389558228E-4</v>
      </c>
      <c r="M123">
        <v>2.2447551909957251E-4</v>
      </c>
      <c r="N123">
        <v>0.1299999999999997</v>
      </c>
      <c r="P123" s="1">
        <v>36145</v>
      </c>
      <c r="Q123" t="s">
        <v>195</v>
      </c>
      <c r="R123">
        <v>0</v>
      </c>
      <c r="S123">
        <f t="shared" si="84"/>
        <v>1050.5159371920165</v>
      </c>
      <c r="T123">
        <f t="shared" si="85"/>
        <v>23000.687103390203</v>
      </c>
      <c r="U123">
        <f>AVERAGE(E123:E124)</f>
        <v>553052819.22449231</v>
      </c>
      <c r="V123">
        <f t="shared" ref="V123:X123" si="141">AVERAGE(F123:F124)</f>
        <v>5.3376706827309217</v>
      </c>
      <c r="W123">
        <f t="shared" si="141"/>
        <v>664.09875346804688</v>
      </c>
      <c r="X123">
        <f t="shared" si="141"/>
        <v>11.500000000000002</v>
      </c>
      <c r="Y123">
        <f t="shared" si="87"/>
        <v>1.499999999999968</v>
      </c>
      <c r="Z123">
        <f t="shared" si="88"/>
        <v>-3.9714859437750989</v>
      </c>
      <c r="AA123" s="4">
        <f t="shared" si="89"/>
        <v>0.64158318029426908</v>
      </c>
      <c r="AB123" s="4">
        <f t="shared" si="90"/>
        <v>0.5867971720250118</v>
      </c>
      <c r="AC123" s="5">
        <f t="shared" si="91"/>
        <v>0.13043478260869285</v>
      </c>
      <c r="AD123" s="5">
        <f t="shared" si="80"/>
        <v>-0.74404851476209111</v>
      </c>
      <c r="AE123" s="5">
        <f t="shared" si="118"/>
        <v>0.64158318029426908</v>
      </c>
      <c r="AF123" s="5">
        <f t="shared" si="118"/>
        <v>0.5867971720250118</v>
      </c>
      <c r="AG123">
        <f t="shared" si="120"/>
        <v>0.12260232209232992</v>
      </c>
      <c r="AH123">
        <f t="shared" si="120"/>
        <v>-1.3627673632514317</v>
      </c>
      <c r="AI123">
        <f t="shared" si="82"/>
        <v>2.2660853254591138</v>
      </c>
      <c r="AJ123">
        <f t="shared" si="83"/>
        <v>1.5231819966354307</v>
      </c>
    </row>
    <row r="124" spans="1:36" x14ac:dyDescent="0.2">
      <c r="A124" t="s">
        <v>196</v>
      </c>
      <c r="B124">
        <v>0</v>
      </c>
      <c r="C124">
        <v>249</v>
      </c>
      <c r="D124">
        <v>10902899200.957563</v>
      </c>
      <c r="E124">
        <v>55589701.256967999</v>
      </c>
      <c r="F124">
        <v>9.3091566265060202</v>
      </c>
      <c r="G124">
        <v>134.00198346694941</v>
      </c>
      <c r="H124">
        <v>10.000000000000034</v>
      </c>
      <c r="I124">
        <v>413.17269076305223</v>
      </c>
      <c r="J124">
        <v>0.15717662727707699</v>
      </c>
      <c r="K124">
        <v>0.10602409638554219</v>
      </c>
      <c r="L124">
        <v>9.3091566265060197E-4</v>
      </c>
      <c r="M124">
        <v>6.5002498833981008E-4</v>
      </c>
      <c r="N124">
        <v>0.10000000000000034</v>
      </c>
      <c r="P124" s="1">
        <v>38012</v>
      </c>
      <c r="Q124" t="s">
        <v>195</v>
      </c>
      <c r="R124">
        <v>0</v>
      </c>
      <c r="S124">
        <f t="shared" si="84"/>
        <v>55.589701256967999</v>
      </c>
      <c r="T124">
        <f t="shared" si="85"/>
        <v>10902.899200957563</v>
      </c>
      <c r="U124">
        <f>U123</f>
        <v>553052819.22449231</v>
      </c>
      <c r="V124">
        <f t="shared" ref="V124:X124" si="142">V123</f>
        <v>5.3376706827309217</v>
      </c>
      <c r="W124">
        <f t="shared" si="142"/>
        <v>664.09875346804688</v>
      </c>
      <c r="X124">
        <f t="shared" si="142"/>
        <v>11.500000000000002</v>
      </c>
      <c r="Y124">
        <f t="shared" si="87"/>
        <v>-1.499999999999968</v>
      </c>
      <c r="Z124">
        <f t="shared" si="88"/>
        <v>3.9714859437750984</v>
      </c>
      <c r="AA124" s="4">
        <f t="shared" si="89"/>
        <v>-2.2974555560212409</v>
      </c>
      <c r="AB124" s="4">
        <f t="shared" si="90"/>
        <v>-1.6005762616869097</v>
      </c>
      <c r="AC124" s="5">
        <f t="shared" si="91"/>
        <v>-0.13043478260869285</v>
      </c>
      <c r="AD124" s="5">
        <f t="shared" si="80"/>
        <v>0.744048514762091</v>
      </c>
      <c r="AE124" s="5">
        <f t="shared" si="118"/>
        <v>-2.2974555560212409</v>
      </c>
      <c r="AF124" s="5">
        <f t="shared" si="118"/>
        <v>-1.6005762616869097</v>
      </c>
      <c r="AG124">
        <f t="shared" si="120"/>
        <v>-0.13976194237515555</v>
      </c>
      <c r="AH124">
        <f t="shared" si="120"/>
        <v>0.556209143197401</v>
      </c>
      <c r="AI124">
        <f t="shared" si="82"/>
        <v>1.9024872220614211</v>
      </c>
      <c r="AJ124">
        <f t="shared" si="83"/>
        <v>0.8752285994868978</v>
      </c>
    </row>
    <row r="125" spans="1:36" x14ac:dyDescent="0.2">
      <c r="A125" t="s">
        <v>197</v>
      </c>
      <c r="B125">
        <v>0</v>
      </c>
      <c r="C125">
        <v>248</v>
      </c>
      <c r="D125">
        <v>11048382913.103662</v>
      </c>
      <c r="E125">
        <v>1010784677.5580863</v>
      </c>
      <c r="F125">
        <v>1.7568145161290338</v>
      </c>
      <c r="G125">
        <v>2470.655952059557</v>
      </c>
      <c r="H125">
        <v>12.99999999999997</v>
      </c>
      <c r="I125">
        <v>73.300813008130078</v>
      </c>
      <c r="J125">
        <v>2.8102660221501104E-2</v>
      </c>
      <c r="K125">
        <v>2.121987096774192E-2</v>
      </c>
      <c r="L125">
        <v>1.7568145161290339E-4</v>
      </c>
      <c r="M125">
        <v>2.3939156455224595E-4</v>
      </c>
      <c r="N125">
        <v>0.1299999999999997</v>
      </c>
      <c r="P125" s="1">
        <v>36145</v>
      </c>
      <c r="Q125" t="s">
        <v>198</v>
      </c>
      <c r="R125">
        <v>0</v>
      </c>
      <c r="S125">
        <f t="shared" si="84"/>
        <v>1010.7846775580863</v>
      </c>
      <c r="T125">
        <f t="shared" si="85"/>
        <v>11048.382913103662</v>
      </c>
      <c r="U125">
        <f>AVERAGE(E125:E126)</f>
        <v>516432887.85723633</v>
      </c>
      <c r="V125">
        <f t="shared" ref="V125:X125" si="143">AVERAGE(F125:F126)</f>
        <v>6.3942104709159215</v>
      </c>
      <c r="W125">
        <f t="shared" si="143"/>
        <v>1329.8256326137434</v>
      </c>
      <c r="X125">
        <f t="shared" si="143"/>
        <v>11.500000000000002</v>
      </c>
      <c r="Y125">
        <f t="shared" si="87"/>
        <v>1.499999999999968</v>
      </c>
      <c r="Z125">
        <f t="shared" si="88"/>
        <v>-4.6373959547868875</v>
      </c>
      <c r="AA125" s="4">
        <f t="shared" si="89"/>
        <v>0.67153687293908604</v>
      </c>
      <c r="AB125" s="4">
        <f t="shared" si="90"/>
        <v>0.61943585267755452</v>
      </c>
      <c r="AC125" s="5">
        <f t="shared" si="91"/>
        <v>0.13043478260869285</v>
      </c>
      <c r="AD125" s="5">
        <f t="shared" si="80"/>
        <v>-0.72524918844634401</v>
      </c>
      <c r="AE125" s="5">
        <f t="shared" si="118"/>
        <v>0.67153687293908604</v>
      </c>
      <c r="AF125" s="5">
        <f t="shared" si="118"/>
        <v>0.61943585267755452</v>
      </c>
      <c r="AG125">
        <f t="shared" si="120"/>
        <v>0.12260232209232992</v>
      </c>
      <c r="AH125">
        <f t="shared" si="120"/>
        <v>-1.2918907319133019</v>
      </c>
      <c r="AI125">
        <f t="shared" si="82"/>
        <v>2.269187228888454</v>
      </c>
      <c r="AJ125">
        <f t="shared" si="83"/>
        <v>1.5302725878275845</v>
      </c>
    </row>
    <row r="126" spans="1:36" x14ac:dyDescent="0.2">
      <c r="A126" t="s">
        <v>199</v>
      </c>
      <c r="B126">
        <v>0</v>
      </c>
      <c r="C126">
        <v>249</v>
      </c>
      <c r="D126">
        <v>3096374724.6053839</v>
      </c>
      <c r="E126">
        <v>22081098.156386409</v>
      </c>
      <c r="F126">
        <v>11.03160642570281</v>
      </c>
      <c r="G126">
        <v>188.99531316793008</v>
      </c>
      <c r="H126">
        <v>10.000000000000034</v>
      </c>
      <c r="I126">
        <v>353.91967871485946</v>
      </c>
      <c r="J126">
        <v>8.6360947799524732E-2</v>
      </c>
      <c r="K126">
        <v>7.1050200803212796E-2</v>
      </c>
      <c r="L126">
        <v>1.103160642570281E-3</v>
      </c>
      <c r="M126">
        <v>6.9696932996121392E-4</v>
      </c>
      <c r="N126">
        <v>0.10000000000000034</v>
      </c>
      <c r="P126" s="1">
        <v>38253</v>
      </c>
      <c r="Q126" t="s">
        <v>198</v>
      </c>
      <c r="R126">
        <v>0</v>
      </c>
      <c r="S126">
        <f t="shared" si="84"/>
        <v>22.08109815638641</v>
      </c>
      <c r="T126">
        <f t="shared" si="85"/>
        <v>3096.374724605384</v>
      </c>
      <c r="U126">
        <f>U125</f>
        <v>516432887.85723633</v>
      </c>
      <c r="V126">
        <f t="shared" ref="V126:X126" si="144">V125</f>
        <v>6.3942104709159215</v>
      </c>
      <c r="W126">
        <f t="shared" si="144"/>
        <v>1329.8256326137434</v>
      </c>
      <c r="X126">
        <f t="shared" si="144"/>
        <v>11.500000000000002</v>
      </c>
      <c r="Y126">
        <f t="shared" si="87"/>
        <v>-1.499999999999968</v>
      </c>
      <c r="Z126">
        <f t="shared" si="88"/>
        <v>4.6373959547868884</v>
      </c>
      <c r="AA126" s="4">
        <f t="shared" si="89"/>
        <v>-3.152223388216683</v>
      </c>
      <c r="AB126" s="4">
        <f t="shared" si="90"/>
        <v>-1.951080892624188</v>
      </c>
      <c r="AC126" s="5">
        <f t="shared" si="91"/>
        <v>-0.13043478260869285</v>
      </c>
      <c r="AD126" s="5">
        <f t="shared" si="80"/>
        <v>0.72524918844634423</v>
      </c>
      <c r="AE126" s="5">
        <f t="shared" si="118"/>
        <v>-3.152223388216683</v>
      </c>
      <c r="AF126" s="5">
        <f t="shared" si="118"/>
        <v>-1.951080892624188</v>
      </c>
      <c r="AG126">
        <f t="shared" si="120"/>
        <v>-0.13976194237515555</v>
      </c>
      <c r="AH126">
        <f t="shared" si="120"/>
        <v>0.54537149712074962</v>
      </c>
      <c r="AI126">
        <f t="shared" si="82"/>
        <v>1.7660615226384138</v>
      </c>
      <c r="AJ126">
        <f t="shared" si="83"/>
        <v>0.71731238940268116</v>
      </c>
    </row>
    <row r="127" spans="1:36" x14ac:dyDescent="0.2">
      <c r="A127" t="s">
        <v>200</v>
      </c>
      <c r="B127">
        <v>0</v>
      </c>
      <c r="C127">
        <v>249</v>
      </c>
      <c r="D127">
        <v>9164505467.422226</v>
      </c>
      <c r="E127">
        <v>91881530.072602049</v>
      </c>
      <c r="F127">
        <v>6.3339357429718888</v>
      </c>
      <c r="G127">
        <v>260.4181753523041</v>
      </c>
      <c r="H127">
        <v>53.000000000000092</v>
      </c>
      <c r="I127">
        <v>41.570281124497996</v>
      </c>
      <c r="J127">
        <v>8.6020937868303005E-2</v>
      </c>
      <c r="K127">
        <v>6.9729076305220836E-2</v>
      </c>
      <c r="L127">
        <v>6.333935742971889E-4</v>
      </c>
      <c r="M127">
        <v>5.4941557994888453E-4</v>
      </c>
      <c r="N127">
        <v>0.53000000000000091</v>
      </c>
      <c r="P127" s="1">
        <v>38887</v>
      </c>
      <c r="Q127" t="s">
        <v>201</v>
      </c>
      <c r="R127">
        <v>0</v>
      </c>
      <c r="S127">
        <f t="shared" si="84"/>
        <v>91.881530072602047</v>
      </c>
      <c r="T127">
        <f t="shared" si="85"/>
        <v>9164.5054674222265</v>
      </c>
      <c r="U127">
        <f>AVERAGE(E127:E128)</f>
        <v>48511393.987024345</v>
      </c>
      <c r="V127">
        <f t="shared" ref="V127:X127" si="145">AVERAGE(F127:F128)</f>
        <v>8.8016465863453845</v>
      </c>
      <c r="W127">
        <f t="shared" si="145"/>
        <v>225.09728747444655</v>
      </c>
      <c r="X127">
        <f t="shared" si="145"/>
        <v>56.499999999999908</v>
      </c>
      <c r="Y127">
        <f t="shared" si="87"/>
        <v>-3.4999999999998153</v>
      </c>
      <c r="Z127">
        <f t="shared" si="88"/>
        <v>-2.4677108433734958</v>
      </c>
      <c r="AA127" s="4">
        <f t="shared" si="89"/>
        <v>0.63870133270761542</v>
      </c>
      <c r="AB127" s="4">
        <f t="shared" si="90"/>
        <v>0.1457560081919187</v>
      </c>
      <c r="AC127" s="5">
        <f t="shared" si="91"/>
        <v>-6.1946902654864085E-2</v>
      </c>
      <c r="AD127" s="5">
        <f t="shared" si="80"/>
        <v>-0.28036922627657301</v>
      </c>
      <c r="AE127" s="5">
        <f t="shared" si="118"/>
        <v>0.63870133270761542</v>
      </c>
      <c r="AF127" s="5">
        <f t="shared" si="118"/>
        <v>0.1457560081919187</v>
      </c>
      <c r="AG127">
        <f t="shared" si="120"/>
        <v>-6.3948724600270096E-2</v>
      </c>
      <c r="AH127">
        <f t="shared" si="120"/>
        <v>-0.32901701277926376</v>
      </c>
      <c r="AI127">
        <f t="shared" si="82"/>
        <v>2.2657863830232619</v>
      </c>
      <c r="AJ127">
        <f t="shared" si="83"/>
        <v>1.4220851623522726</v>
      </c>
    </row>
    <row r="128" spans="1:36" x14ac:dyDescent="0.2">
      <c r="A128" t="s">
        <v>202</v>
      </c>
      <c r="B128">
        <v>0</v>
      </c>
      <c r="C128">
        <v>249</v>
      </c>
      <c r="D128">
        <v>725809333.4977963</v>
      </c>
      <c r="E128">
        <v>5141257.9014466377</v>
      </c>
      <c r="F128">
        <v>11.269357429718879</v>
      </c>
      <c r="G128">
        <v>189.77639959658899</v>
      </c>
      <c r="H128">
        <v>59.999999999999723</v>
      </c>
      <c r="I128">
        <v>87.835341365461844</v>
      </c>
      <c r="J128">
        <v>0.15510317872639859</v>
      </c>
      <c r="K128">
        <v>0.11517907630522094</v>
      </c>
      <c r="L128">
        <v>1.1269357429718879E-3</v>
      </c>
      <c r="M128">
        <v>1.144763279438181E-3</v>
      </c>
      <c r="N128">
        <v>0.5999999999999972</v>
      </c>
      <c r="P128" s="1">
        <v>39611</v>
      </c>
      <c r="Q128" t="s">
        <v>201</v>
      </c>
      <c r="R128">
        <v>0</v>
      </c>
      <c r="S128">
        <f t="shared" si="84"/>
        <v>5.1412579014466377</v>
      </c>
      <c r="T128">
        <f t="shared" si="85"/>
        <v>725.80933349779627</v>
      </c>
      <c r="U128">
        <f>U127</f>
        <v>48511393.987024345</v>
      </c>
      <c r="V128">
        <f t="shared" ref="V128:X128" si="146">V127</f>
        <v>8.8016465863453845</v>
      </c>
      <c r="W128">
        <f t="shared" si="146"/>
        <v>225.09728747444655</v>
      </c>
      <c r="X128">
        <f t="shared" si="146"/>
        <v>56.499999999999908</v>
      </c>
      <c r="Y128">
        <f t="shared" si="87"/>
        <v>3.4999999999998153</v>
      </c>
      <c r="Z128">
        <f t="shared" si="88"/>
        <v>2.467710843373494</v>
      </c>
      <c r="AA128" s="4">
        <f t="shared" si="89"/>
        <v>-2.2445009204858</v>
      </c>
      <c r="AB128" s="4">
        <f t="shared" si="90"/>
        <v>-0.17068616261958613</v>
      </c>
      <c r="AC128" s="5">
        <f t="shared" si="91"/>
        <v>6.1946902654864085E-2</v>
      </c>
      <c r="AD128" s="5">
        <f t="shared" si="80"/>
        <v>0.28036922627657285</v>
      </c>
      <c r="AE128" s="5">
        <f t="shared" si="118"/>
        <v>-2.2445009204858</v>
      </c>
      <c r="AF128" s="5">
        <f t="shared" si="118"/>
        <v>-0.17068616261958613</v>
      </c>
      <c r="AG128">
        <f t="shared" si="120"/>
        <v>6.0103924069702379E-2</v>
      </c>
      <c r="AH128">
        <f t="shared" si="120"/>
        <v>0.24714849436408021</v>
      </c>
      <c r="AI128">
        <f t="shared" si="82"/>
        <v>1.9103568516606253</v>
      </c>
      <c r="AJ128">
        <f t="shared" si="83"/>
        <v>1.3426856324114664</v>
      </c>
    </row>
    <row r="129" spans="1:36" x14ac:dyDescent="0.2">
      <c r="A129" t="s">
        <v>203</v>
      </c>
      <c r="B129">
        <v>0</v>
      </c>
      <c r="C129">
        <v>245</v>
      </c>
      <c r="D129">
        <v>4008956848.642386</v>
      </c>
      <c r="E129">
        <v>434148490.71047181</v>
      </c>
      <c r="F129">
        <v>2.3142040816326546</v>
      </c>
      <c r="G129">
        <v>2924.0476814979079</v>
      </c>
      <c r="H129">
        <v>12.99999999999997</v>
      </c>
      <c r="I129">
        <v>29.098765432098766</v>
      </c>
      <c r="J129">
        <v>2.8804050227484099E-2</v>
      </c>
      <c r="K129">
        <v>2.1837142857142857E-2</v>
      </c>
      <c r="L129">
        <v>2.3142040816326548E-4</v>
      </c>
      <c r="M129">
        <v>2.3265588975416438E-4</v>
      </c>
      <c r="N129">
        <v>0.1299999999999997</v>
      </c>
      <c r="P129" s="1">
        <v>36145</v>
      </c>
      <c r="Q129" t="s">
        <v>204</v>
      </c>
      <c r="R129">
        <v>0</v>
      </c>
      <c r="S129">
        <f t="shared" si="84"/>
        <v>434.14849071047183</v>
      </c>
      <c r="T129">
        <f t="shared" si="85"/>
        <v>4008.9568486423859</v>
      </c>
      <c r="U129">
        <f>AVERAGE(E129:E130)</f>
        <v>223950965.89574784</v>
      </c>
      <c r="V129">
        <f t="shared" ref="V129:X129" si="147">AVERAGE(F129:F130)</f>
        <v>6.8467405950331992</v>
      </c>
      <c r="W129">
        <f t="shared" si="147"/>
        <v>1570.3341154081409</v>
      </c>
      <c r="X129">
        <f t="shared" si="147"/>
        <v>11.500000000000002</v>
      </c>
      <c r="Y129">
        <f t="shared" si="87"/>
        <v>1.499999999999968</v>
      </c>
      <c r="Z129">
        <f t="shared" si="88"/>
        <v>-4.5325365134005446</v>
      </c>
      <c r="AA129" s="4">
        <f t="shared" si="89"/>
        <v>0.66195949443518032</v>
      </c>
      <c r="AB129" s="4">
        <f t="shared" si="90"/>
        <v>0.62168043961565278</v>
      </c>
      <c r="AC129" s="5">
        <f t="shared" si="91"/>
        <v>0.13043478260869285</v>
      </c>
      <c r="AD129" s="5">
        <f t="shared" si="80"/>
        <v>-0.66199915864908954</v>
      </c>
      <c r="AE129" s="5">
        <f t="shared" ref="AE129:AF138" si="148">AA129</f>
        <v>0.66195949443518032</v>
      </c>
      <c r="AF129" s="5">
        <f t="shared" si="148"/>
        <v>0.62168043961565278</v>
      </c>
      <c r="AG129">
        <f t="shared" si="120"/>
        <v>0.12260232209232992</v>
      </c>
      <c r="AH129">
        <f t="shared" si="120"/>
        <v>-1.0847068942983393</v>
      </c>
      <c r="AI129">
        <f t="shared" si="82"/>
        <v>2.2681964738687368</v>
      </c>
      <c r="AJ129">
        <f t="shared" si="83"/>
        <v>1.5307583704779144</v>
      </c>
    </row>
    <row r="130" spans="1:36" x14ac:dyDescent="0.2">
      <c r="A130" t="s">
        <v>205</v>
      </c>
      <c r="B130">
        <v>0</v>
      </c>
      <c r="C130">
        <v>249</v>
      </c>
      <c r="D130">
        <v>1716430286.3911331</v>
      </c>
      <c r="E130">
        <v>13753441.081023894</v>
      </c>
      <c r="F130">
        <v>11.379277108433744</v>
      </c>
      <c r="G130">
        <v>216.62054931837363</v>
      </c>
      <c r="H130">
        <v>10.000000000000034</v>
      </c>
      <c r="I130">
        <v>117.22891566265061</v>
      </c>
      <c r="J130">
        <v>8.2251464517502607E-2</v>
      </c>
      <c r="K130">
        <v>6.6369477911646546E-2</v>
      </c>
      <c r="L130">
        <v>1.1379277108433743E-3</v>
      </c>
      <c r="M130">
        <v>7.592195017754916E-4</v>
      </c>
      <c r="N130">
        <v>0.10000000000000034</v>
      </c>
      <c r="P130" s="1">
        <v>38012</v>
      </c>
      <c r="Q130" t="s">
        <v>204</v>
      </c>
      <c r="R130">
        <v>0</v>
      </c>
      <c r="S130">
        <f t="shared" si="84"/>
        <v>13.753441081023894</v>
      </c>
      <c r="T130">
        <f t="shared" si="85"/>
        <v>1716.430286391133</v>
      </c>
      <c r="U130">
        <f>U129</f>
        <v>223950965.89574784</v>
      </c>
      <c r="V130">
        <f t="shared" ref="V130:X130" si="149">V129</f>
        <v>6.8467405950331992</v>
      </c>
      <c r="W130">
        <f t="shared" si="149"/>
        <v>1570.3341154081409</v>
      </c>
      <c r="X130">
        <f t="shared" si="149"/>
        <v>11.500000000000002</v>
      </c>
      <c r="Y130">
        <f t="shared" si="87"/>
        <v>-1.499999999999968</v>
      </c>
      <c r="Z130">
        <f t="shared" si="88"/>
        <v>4.5325365134005446</v>
      </c>
      <c r="AA130" s="4">
        <f t="shared" si="89"/>
        <v>-2.7901380724005591</v>
      </c>
      <c r="AB130" s="4">
        <f t="shared" si="90"/>
        <v>-1.9808964857967561</v>
      </c>
      <c r="AC130" s="5">
        <f t="shared" si="91"/>
        <v>-0.13043478260869285</v>
      </c>
      <c r="AD130" s="5">
        <f t="shared" ref="AD130:AD138" si="150">Z130/V130</f>
        <v>0.66199915864908954</v>
      </c>
      <c r="AE130" s="5">
        <f t="shared" si="148"/>
        <v>-2.7901380724005591</v>
      </c>
      <c r="AF130" s="5">
        <f t="shared" si="148"/>
        <v>-1.9808964857967561</v>
      </c>
      <c r="AG130">
        <f t="shared" ref="AG130:AH138" si="151">LN(1+AC130)</f>
        <v>-0.13976194237515555</v>
      </c>
      <c r="AH130">
        <f t="shared" si="151"/>
        <v>0.5080211902051438</v>
      </c>
      <c r="AI130">
        <f t="shared" ref="AI130:AI138" si="152">LN(9+AE130)</f>
        <v>1.8261386618172837</v>
      </c>
      <c r="AJ130">
        <f t="shared" ref="AJ130:AJ138" si="153">LN(4+AF130)</f>
        <v>0.70265360805271437</v>
      </c>
    </row>
    <row r="131" spans="1:36" x14ac:dyDescent="0.2">
      <c r="A131" t="s">
        <v>206</v>
      </c>
      <c r="B131">
        <v>0</v>
      </c>
      <c r="C131">
        <v>249</v>
      </c>
      <c r="D131">
        <v>9342646403.9381828</v>
      </c>
      <c r="E131">
        <v>63517233.975409575</v>
      </c>
      <c r="F131">
        <v>15.981767068273093</v>
      </c>
      <c r="G131">
        <v>169.44982837983679</v>
      </c>
      <c r="H131">
        <v>7.0000000000000204</v>
      </c>
      <c r="I131">
        <v>3233.0160642570281</v>
      </c>
      <c r="J131">
        <v>8.9662904748212438E-2</v>
      </c>
      <c r="K131">
        <v>6.6202811244979898E-2</v>
      </c>
      <c r="L131">
        <v>1.5981767068273093E-3</v>
      </c>
      <c r="M131">
        <v>7.0729371810726528E-4</v>
      </c>
      <c r="N131">
        <v>7.0000000000000201E-2</v>
      </c>
      <c r="P131" s="1">
        <v>37252</v>
      </c>
      <c r="Q131" t="s">
        <v>207</v>
      </c>
      <c r="R131">
        <v>0</v>
      </c>
      <c r="S131">
        <f t="shared" ref="S131:S138" si="154">E131/1000000</f>
        <v>63.517233975409574</v>
      </c>
      <c r="T131">
        <f t="shared" ref="T131:T138" si="155">D131/1000000</f>
        <v>9342.6464039381826</v>
      </c>
      <c r="U131">
        <f>AVERAGE(E131:E132)</f>
        <v>32298059.168371491</v>
      </c>
      <c r="V131">
        <f t="shared" ref="V131:X131" si="156">AVERAGE(F131:F132)</f>
        <v>36.349774663168795</v>
      </c>
      <c r="W131">
        <f t="shared" si="156"/>
        <v>278.37852482911825</v>
      </c>
      <c r="X131">
        <f t="shared" si="156"/>
        <v>10.999999999999975</v>
      </c>
      <c r="Y131">
        <f t="shared" ref="Y131:Y138" si="157">H131-X131</f>
        <v>-3.9999999999999547</v>
      </c>
      <c r="Z131">
        <f t="shared" ref="Z131:Z138" si="158">F131-V131</f>
        <v>-20.368007594895701</v>
      </c>
      <c r="AA131" s="4">
        <f t="shared" ref="AA131:AA138" si="159">LN(E131)-LN(U131)</f>
        <v>0.67630412950679997</v>
      </c>
      <c r="AB131" s="4">
        <f t="shared" ref="AB131:AB138" si="160">LN(G131)-LN(W131)</f>
        <v>-0.49642490241309911</v>
      </c>
      <c r="AC131" s="5">
        <f t="shared" ref="AC131:AC138" si="161">Y131/X131</f>
        <v>-0.36363636363636032</v>
      </c>
      <c r="AD131" s="5">
        <f t="shared" si="150"/>
        <v>-0.56033380629271057</v>
      </c>
      <c r="AE131" s="5">
        <f t="shared" si="148"/>
        <v>0.67630412950679997</v>
      </c>
      <c r="AF131" s="5">
        <f t="shared" si="148"/>
        <v>-0.49642490241309911</v>
      </c>
      <c r="AG131">
        <f t="shared" si="151"/>
        <v>-0.451985123743052</v>
      </c>
      <c r="AH131">
        <f t="shared" si="151"/>
        <v>-0.82173949065612761</v>
      </c>
      <c r="AI131">
        <f t="shared" si="152"/>
        <v>2.2696800235794576</v>
      </c>
      <c r="AJ131">
        <f t="shared" si="153"/>
        <v>1.2537839036171068</v>
      </c>
    </row>
    <row r="132" spans="1:36" x14ac:dyDescent="0.2">
      <c r="A132" t="s">
        <v>208</v>
      </c>
      <c r="B132">
        <v>0</v>
      </c>
      <c r="C132">
        <v>249</v>
      </c>
      <c r="D132">
        <v>85421654.85708499</v>
      </c>
      <c r="E132">
        <v>1078884.3613334105</v>
      </c>
      <c r="F132">
        <v>56.717782258064496</v>
      </c>
      <c r="G132">
        <v>387.30722127839971</v>
      </c>
      <c r="H132">
        <v>14.999999999999931</v>
      </c>
      <c r="I132">
        <v>505.0883534136546</v>
      </c>
      <c r="J132">
        <v>7.3619137432868825E-2</v>
      </c>
      <c r="K132">
        <v>5.770401606425702E-2</v>
      </c>
      <c r="L132">
        <v>5.6717782258064496E-3</v>
      </c>
      <c r="M132">
        <v>2.5061439426325325E-3</v>
      </c>
      <c r="N132">
        <v>0.1499999999999993</v>
      </c>
      <c r="P132" s="1">
        <v>42922</v>
      </c>
      <c r="Q132" t="s">
        <v>207</v>
      </c>
      <c r="R132">
        <v>0</v>
      </c>
      <c r="S132">
        <f t="shared" si="154"/>
        <v>1.0788843613334105</v>
      </c>
      <c r="T132">
        <f t="shared" si="155"/>
        <v>85.421654857084988</v>
      </c>
      <c r="U132">
        <f>U131</f>
        <v>32298059.168371491</v>
      </c>
      <c r="V132">
        <f t="shared" ref="V132:X132" si="162">V131</f>
        <v>36.349774663168795</v>
      </c>
      <c r="W132">
        <f t="shared" si="162"/>
        <v>278.37852482911825</v>
      </c>
      <c r="X132">
        <f t="shared" si="162"/>
        <v>10.999999999999975</v>
      </c>
      <c r="Y132">
        <f t="shared" si="157"/>
        <v>3.9999999999999556</v>
      </c>
      <c r="Z132">
        <f t="shared" si="158"/>
        <v>20.368007594895701</v>
      </c>
      <c r="AA132" s="4">
        <f t="shared" si="159"/>
        <v>-3.3990796322969334</v>
      </c>
      <c r="AB132" s="4">
        <f t="shared" si="160"/>
        <v>0.33023644386882101</v>
      </c>
      <c r="AC132" s="5">
        <f t="shared" si="161"/>
        <v>0.36363636363636043</v>
      </c>
      <c r="AD132" s="5">
        <f t="shared" si="150"/>
        <v>0.56033380629271057</v>
      </c>
      <c r="AE132" s="5">
        <f t="shared" si="148"/>
        <v>-3.3990796322969334</v>
      </c>
      <c r="AF132" s="5">
        <f t="shared" si="148"/>
        <v>0.33023644386882101</v>
      </c>
      <c r="AG132">
        <f t="shared" si="151"/>
        <v>0.31015492830383717</v>
      </c>
      <c r="AH132">
        <f t="shared" si="151"/>
        <v>0.44489977676409787</v>
      </c>
      <c r="AI132">
        <f t="shared" si="152"/>
        <v>1.7229309356124434</v>
      </c>
      <c r="AJ132">
        <f t="shared" si="153"/>
        <v>1.46562214649787</v>
      </c>
    </row>
    <row r="133" spans="1:36" x14ac:dyDescent="0.2">
      <c r="A133" t="s">
        <v>209</v>
      </c>
      <c r="B133">
        <v>0</v>
      </c>
      <c r="C133">
        <v>249</v>
      </c>
      <c r="D133">
        <v>31155156714.882233</v>
      </c>
      <c r="E133">
        <v>1302342894.4800265</v>
      </c>
      <c r="F133">
        <v>1.2657429718875501</v>
      </c>
      <c r="G133">
        <v>1129.9178608867956</v>
      </c>
      <c r="H133">
        <v>12.99999999999997</v>
      </c>
      <c r="I133">
        <v>72.518218623481786</v>
      </c>
      <c r="J133">
        <v>4.5028867152313787E-2</v>
      </c>
      <c r="K133">
        <v>3.3943036144578304E-2</v>
      </c>
      <c r="L133">
        <v>1.2657429718875501E-4</v>
      </c>
      <c r="M133">
        <v>1.9667277020600285E-4</v>
      </c>
      <c r="N133">
        <v>0.1299999999999997</v>
      </c>
      <c r="P133" s="1">
        <v>36145</v>
      </c>
      <c r="Q133" t="s">
        <v>210</v>
      </c>
      <c r="R133">
        <v>0</v>
      </c>
      <c r="S133">
        <f t="shared" si="154"/>
        <v>1302.3428944800264</v>
      </c>
      <c r="T133">
        <f t="shared" si="155"/>
        <v>31155.156714882232</v>
      </c>
      <c r="U133">
        <f>AVERAGE(E133:E134)</f>
        <v>771385569.91581964</v>
      </c>
      <c r="V133">
        <f t="shared" ref="V133:X133" si="163">AVERAGE(F133:F134)</f>
        <v>3.9236546184738983</v>
      </c>
      <c r="W133">
        <f t="shared" si="163"/>
        <v>666.50455396572215</v>
      </c>
      <c r="X133">
        <f t="shared" si="163"/>
        <v>11.500000000000002</v>
      </c>
      <c r="Y133">
        <f t="shared" si="157"/>
        <v>1.499999999999968</v>
      </c>
      <c r="Z133">
        <f t="shared" si="158"/>
        <v>-2.6579116465863484</v>
      </c>
      <c r="AA133" s="4">
        <f t="shared" si="159"/>
        <v>0.52373180866943869</v>
      </c>
      <c r="AB133" s="4">
        <f t="shared" si="160"/>
        <v>0.52785324733149785</v>
      </c>
      <c r="AC133" s="5">
        <f t="shared" si="161"/>
        <v>0.13043478260869285</v>
      </c>
      <c r="AD133" s="5">
        <f t="shared" si="150"/>
        <v>-0.6774071382511595</v>
      </c>
      <c r="AE133" s="5">
        <f t="shared" si="148"/>
        <v>0.52373180866943869</v>
      </c>
      <c r="AF133" s="5">
        <f t="shared" si="148"/>
        <v>0.52785324733149785</v>
      </c>
      <c r="AG133">
        <f t="shared" si="151"/>
        <v>0.12260232209232992</v>
      </c>
      <c r="AH133">
        <f t="shared" si="151"/>
        <v>-1.1313642407867992</v>
      </c>
      <c r="AI133">
        <f t="shared" si="152"/>
        <v>2.2537867687016111</v>
      </c>
      <c r="AJ133">
        <f t="shared" si="153"/>
        <v>1.5102479303340348</v>
      </c>
    </row>
    <row r="134" spans="1:36" x14ac:dyDescent="0.2">
      <c r="A134" t="s">
        <v>211</v>
      </c>
      <c r="B134">
        <v>0</v>
      </c>
      <c r="C134">
        <v>249</v>
      </c>
      <c r="D134">
        <v>32045012353.290802</v>
      </c>
      <c r="E134">
        <v>240428245.35161275</v>
      </c>
      <c r="F134">
        <v>6.5815662650602462</v>
      </c>
      <c r="G134">
        <v>203.09124704464867</v>
      </c>
      <c r="H134">
        <v>10.000000000000034</v>
      </c>
      <c r="I134">
        <v>330.95582329317267</v>
      </c>
      <c r="J134">
        <v>0.1573181773953084</v>
      </c>
      <c r="K134">
        <v>0.11297188755020078</v>
      </c>
      <c r="L134">
        <v>6.581566265060246E-4</v>
      </c>
      <c r="M134">
        <v>4.5187348810492815E-4</v>
      </c>
      <c r="N134">
        <v>0.10000000000000034</v>
      </c>
      <c r="P134" s="1">
        <v>38012</v>
      </c>
      <c r="Q134" t="s">
        <v>210</v>
      </c>
      <c r="R134">
        <v>0</v>
      </c>
      <c r="S134">
        <f t="shared" si="154"/>
        <v>240.42824535161276</v>
      </c>
      <c r="T134">
        <f t="shared" si="155"/>
        <v>32045.012353290804</v>
      </c>
      <c r="U134">
        <f>U133</f>
        <v>771385569.91581964</v>
      </c>
      <c r="V134">
        <f t="shared" ref="V134:X134" si="164">V133</f>
        <v>3.9236546184738983</v>
      </c>
      <c r="W134">
        <f t="shared" si="164"/>
        <v>666.50455396572215</v>
      </c>
      <c r="X134">
        <f t="shared" si="164"/>
        <v>11.500000000000002</v>
      </c>
      <c r="Y134">
        <f t="shared" si="157"/>
        <v>-1.499999999999968</v>
      </c>
      <c r="Z134">
        <f t="shared" si="158"/>
        <v>2.6579116465863479</v>
      </c>
      <c r="AA134" s="4">
        <f t="shared" si="159"/>
        <v>-1.1657666503392328</v>
      </c>
      <c r="AB134" s="4">
        <f t="shared" si="160"/>
        <v>-1.1883916013712401</v>
      </c>
      <c r="AC134" s="5">
        <f t="shared" si="161"/>
        <v>-0.13043478260869285</v>
      </c>
      <c r="AD134" s="5">
        <f t="shared" si="150"/>
        <v>0.67740713825115939</v>
      </c>
      <c r="AE134" s="5">
        <f t="shared" si="148"/>
        <v>-1.1657666503392328</v>
      </c>
      <c r="AF134" s="5">
        <f t="shared" si="148"/>
        <v>-1.1883916013712401</v>
      </c>
      <c r="AG134">
        <f t="shared" si="151"/>
        <v>-0.13976194237515555</v>
      </c>
      <c r="AH134">
        <f t="shared" si="151"/>
        <v>0.51724923110410526</v>
      </c>
      <c r="AI134">
        <f t="shared" si="152"/>
        <v>2.0585030215833724</v>
      </c>
      <c r="AJ134">
        <f t="shared" si="153"/>
        <v>1.0337567034501496</v>
      </c>
    </row>
    <row r="135" spans="1:36" x14ac:dyDescent="0.2">
      <c r="A135" t="s">
        <v>212</v>
      </c>
      <c r="B135">
        <v>0</v>
      </c>
      <c r="C135">
        <v>249</v>
      </c>
      <c r="D135">
        <v>152483746142.40909</v>
      </c>
      <c r="E135">
        <v>735983427.93068385</v>
      </c>
      <c r="F135">
        <v>6.7043373493975871</v>
      </c>
      <c r="G135">
        <v>129.70890871924334</v>
      </c>
      <c r="H135">
        <v>3.0000000000000071</v>
      </c>
      <c r="I135">
        <v>3522.5662650602408</v>
      </c>
      <c r="J135">
        <v>9.4588022644115949E-2</v>
      </c>
      <c r="K135">
        <v>6.5060240963855334E-2</v>
      </c>
      <c r="L135">
        <v>6.7043373493975869E-4</v>
      </c>
      <c r="M135">
        <v>2.2674821350295162E-4</v>
      </c>
      <c r="N135">
        <v>3.0000000000000072E-2</v>
      </c>
      <c r="P135" s="1">
        <v>37035</v>
      </c>
      <c r="Q135" t="s">
        <v>213</v>
      </c>
      <c r="R135">
        <v>0</v>
      </c>
      <c r="S135">
        <f t="shared" si="154"/>
        <v>735.98342793068389</v>
      </c>
      <c r="T135">
        <f t="shared" si="155"/>
        <v>152483.7461424091</v>
      </c>
      <c r="U135">
        <f>AVERAGE(E135:E136)</f>
        <v>447843631.94141942</v>
      </c>
      <c r="V135">
        <f t="shared" ref="V135:X135" si="165">AVERAGE(F135:F136)</f>
        <v>10.077449799196788</v>
      </c>
      <c r="W135">
        <f t="shared" si="165"/>
        <v>147.16960494159053</v>
      </c>
      <c r="X135">
        <f t="shared" si="165"/>
        <v>3.0000000000000071</v>
      </c>
      <c r="Y135">
        <f t="shared" si="157"/>
        <v>0</v>
      </c>
      <c r="Z135">
        <f t="shared" si="158"/>
        <v>-3.3731124497992013</v>
      </c>
      <c r="AA135" s="4">
        <f t="shared" si="159"/>
        <v>0.49676346643409985</v>
      </c>
      <c r="AB135" s="4">
        <f t="shared" si="160"/>
        <v>-0.12629292072277121</v>
      </c>
      <c r="AC135" s="5">
        <f t="shared" si="161"/>
        <v>0</v>
      </c>
      <c r="AD135" s="5">
        <f t="shared" si="150"/>
        <v>-0.33471885417559227</v>
      </c>
      <c r="AE135" s="5">
        <f t="shared" si="148"/>
        <v>0.49676346643409985</v>
      </c>
      <c r="AF135" s="5">
        <f t="shared" si="148"/>
        <v>-0.12629292072277121</v>
      </c>
      <c r="AG135">
        <f t="shared" si="151"/>
        <v>0</v>
      </c>
      <c r="AH135">
        <f t="shared" si="151"/>
        <v>-0.40754555199493703</v>
      </c>
      <c r="AI135">
        <f t="shared" si="152"/>
        <v>2.2509510528154624</v>
      </c>
      <c r="AJ135">
        <f t="shared" si="153"/>
        <v>1.3542119501687266</v>
      </c>
    </row>
    <row r="136" spans="1:36" x14ac:dyDescent="0.2">
      <c r="A136" t="s">
        <v>214</v>
      </c>
      <c r="B136">
        <v>0</v>
      </c>
      <c r="C136">
        <v>249</v>
      </c>
      <c r="D136">
        <v>26116059241.184193</v>
      </c>
      <c r="E136">
        <v>159703835.95215502</v>
      </c>
      <c r="F136">
        <v>13.450562248995992</v>
      </c>
      <c r="G136">
        <v>164.6303011639377</v>
      </c>
      <c r="H136">
        <v>3.0000000000000071</v>
      </c>
      <c r="I136">
        <v>3610.397590361446</v>
      </c>
      <c r="J136">
        <v>6.4648553702727068E-2</v>
      </c>
      <c r="K136">
        <v>4.3865060240963857E-2</v>
      </c>
      <c r="L136">
        <v>1.3450562248995992E-3</v>
      </c>
      <c r="M136">
        <v>6.3172325071461925E-4</v>
      </c>
      <c r="N136">
        <v>3.0000000000000072E-2</v>
      </c>
      <c r="P136" s="1">
        <v>38006</v>
      </c>
      <c r="Q136" t="s">
        <v>213</v>
      </c>
      <c r="R136">
        <v>0</v>
      </c>
      <c r="S136">
        <f t="shared" si="154"/>
        <v>159.70383595215503</v>
      </c>
      <c r="T136">
        <f t="shared" si="155"/>
        <v>26116.059241184194</v>
      </c>
      <c r="U136">
        <f>U135</f>
        <v>447843631.94141942</v>
      </c>
      <c r="V136">
        <f t="shared" ref="V136:X136" si="166">V135</f>
        <v>10.077449799196788</v>
      </c>
      <c r="W136">
        <f t="shared" si="166"/>
        <v>147.16960494159053</v>
      </c>
      <c r="X136">
        <f t="shared" si="166"/>
        <v>3.0000000000000071</v>
      </c>
      <c r="Y136">
        <f t="shared" si="157"/>
        <v>0</v>
      </c>
      <c r="Z136">
        <f t="shared" si="158"/>
        <v>3.3731124497992031</v>
      </c>
      <c r="AA136" s="4">
        <f t="shared" si="159"/>
        <v>-1.031123060972277</v>
      </c>
      <c r="AB136" s="4">
        <f t="shared" si="160"/>
        <v>0.11211666419177924</v>
      </c>
      <c r="AC136" s="5">
        <f t="shared" si="161"/>
        <v>0</v>
      </c>
      <c r="AD136" s="5">
        <f t="shared" si="150"/>
        <v>0.33471885417559244</v>
      </c>
      <c r="AE136" s="5">
        <f t="shared" si="148"/>
        <v>-1.031123060972277</v>
      </c>
      <c r="AF136" s="5">
        <f t="shared" si="148"/>
        <v>0.11211666419177924</v>
      </c>
      <c r="AG136">
        <f t="shared" si="151"/>
        <v>0</v>
      </c>
      <c r="AH136">
        <f t="shared" si="151"/>
        <v>0.28872067355058378</v>
      </c>
      <c r="AI136">
        <f t="shared" si="152"/>
        <v>2.0755435718353037</v>
      </c>
      <c r="AJ136">
        <f t="shared" si="153"/>
        <v>1.4139378993923661</v>
      </c>
    </row>
    <row r="137" spans="1:36" x14ac:dyDescent="0.2">
      <c r="A137" t="s">
        <v>215</v>
      </c>
      <c r="B137">
        <v>0</v>
      </c>
      <c r="C137">
        <v>248</v>
      </c>
      <c r="D137">
        <v>11619936100.775202</v>
      </c>
      <c r="E137">
        <v>1019009382.3039498</v>
      </c>
      <c r="F137">
        <v>1.9903629032258061</v>
      </c>
      <c r="G137">
        <v>2206.8454338823663</v>
      </c>
      <c r="H137">
        <v>12.99999999999997</v>
      </c>
      <c r="I137">
        <v>29.077235772357724</v>
      </c>
      <c r="J137">
        <v>2.6074944596609851E-2</v>
      </c>
      <c r="K137">
        <v>1.932399193548387E-2</v>
      </c>
      <c r="L137">
        <v>1.990362903225806E-4</v>
      </c>
      <c r="M137">
        <v>2.3556602505546084E-4</v>
      </c>
      <c r="N137">
        <v>0.1299999999999997</v>
      </c>
      <c r="P137" s="1">
        <v>36145</v>
      </c>
      <c r="Q137" t="s">
        <v>216</v>
      </c>
      <c r="R137">
        <v>0</v>
      </c>
      <c r="S137">
        <f t="shared" si="154"/>
        <v>1019.0093823039498</v>
      </c>
      <c r="T137">
        <f t="shared" si="155"/>
        <v>11619.936100775201</v>
      </c>
      <c r="U137">
        <f>AVERAGE(E137:E138)</f>
        <v>526142950.64487535</v>
      </c>
      <c r="V137">
        <f t="shared" ref="V137:X137" si="167">AVERAGE(F137:F138)</f>
        <v>4.525382254825753</v>
      </c>
      <c r="W137">
        <f t="shared" si="167"/>
        <v>1206.6601240891873</v>
      </c>
      <c r="X137">
        <f t="shared" si="167"/>
        <v>11.500000000000002</v>
      </c>
      <c r="Y137">
        <f t="shared" si="157"/>
        <v>1.499999999999968</v>
      </c>
      <c r="Z137">
        <f t="shared" si="158"/>
        <v>-2.5350193515999466</v>
      </c>
      <c r="AA137" s="4">
        <f t="shared" si="159"/>
        <v>0.66101329544240883</v>
      </c>
      <c r="AB137" s="4">
        <f t="shared" si="160"/>
        <v>0.60370777520354846</v>
      </c>
      <c r="AC137" s="5">
        <f t="shared" si="161"/>
        <v>0.13043478260869285</v>
      </c>
      <c r="AD137" s="5">
        <f t="shared" si="150"/>
        <v>-0.56017794936475618</v>
      </c>
      <c r="AE137" s="5">
        <f t="shared" si="148"/>
        <v>0.66101329544240883</v>
      </c>
      <c r="AF137" s="5">
        <f t="shared" si="148"/>
        <v>0.60370777520354846</v>
      </c>
      <c r="AG137">
        <f t="shared" si="151"/>
        <v>0.12260232209232992</v>
      </c>
      <c r="AH137">
        <f t="shared" si="151"/>
        <v>-0.82138506424829671</v>
      </c>
      <c r="AI137">
        <f t="shared" si="152"/>
        <v>2.2680985387317558</v>
      </c>
      <c r="AJ137">
        <f t="shared" si="153"/>
        <v>1.5268620169085327</v>
      </c>
    </row>
    <row r="138" spans="1:36" x14ac:dyDescent="0.2">
      <c r="A138" t="s">
        <v>217</v>
      </c>
      <c r="B138">
        <v>0</v>
      </c>
      <c r="C138">
        <v>249</v>
      </c>
      <c r="D138">
        <v>4162046388.317368</v>
      </c>
      <c r="E138">
        <v>33276518.985800806</v>
      </c>
      <c r="F138">
        <v>7.0604016064256996</v>
      </c>
      <c r="G138">
        <v>206.47481429600853</v>
      </c>
      <c r="H138">
        <v>10.000000000000034</v>
      </c>
      <c r="I138">
        <v>68.397590361445779</v>
      </c>
      <c r="J138">
        <v>8.3981566725577425E-2</v>
      </c>
      <c r="K138">
        <v>6.3795180722891531E-2</v>
      </c>
      <c r="L138">
        <v>7.0604016064257E-4</v>
      </c>
      <c r="M138">
        <v>6.0342675339736642E-4</v>
      </c>
      <c r="N138">
        <v>0.10000000000000034</v>
      </c>
      <c r="P138" s="1">
        <v>38012</v>
      </c>
      <c r="Q138" t="s">
        <v>216</v>
      </c>
      <c r="R138">
        <v>0</v>
      </c>
      <c r="S138">
        <f t="shared" si="154"/>
        <v>33.276518985800806</v>
      </c>
      <c r="T138">
        <f t="shared" si="155"/>
        <v>4162.0463883173679</v>
      </c>
      <c r="U138">
        <f>U137</f>
        <v>526142950.64487535</v>
      </c>
      <c r="V138">
        <f t="shared" ref="V138:X138" si="168">V137</f>
        <v>4.525382254825753</v>
      </c>
      <c r="W138">
        <f t="shared" si="168"/>
        <v>1206.6601240891873</v>
      </c>
      <c r="X138">
        <f t="shared" si="168"/>
        <v>11.500000000000002</v>
      </c>
      <c r="Y138">
        <f t="shared" si="157"/>
        <v>-1.499999999999968</v>
      </c>
      <c r="Z138">
        <f t="shared" si="158"/>
        <v>2.5350193515999466</v>
      </c>
      <c r="AA138" s="4">
        <f t="shared" si="159"/>
        <v>-2.760720932402112</v>
      </c>
      <c r="AB138" s="4">
        <f t="shared" si="160"/>
        <v>-1.7654331538169199</v>
      </c>
      <c r="AC138" s="5">
        <f t="shared" si="161"/>
        <v>-0.13043478260869285</v>
      </c>
      <c r="AD138" s="5">
        <f t="shared" si="150"/>
        <v>0.56017794936475618</v>
      </c>
      <c r="AE138" s="5">
        <f t="shared" si="148"/>
        <v>-2.760720932402112</v>
      </c>
      <c r="AF138" s="5">
        <f t="shared" si="148"/>
        <v>-1.7654331538169199</v>
      </c>
      <c r="AG138">
        <f t="shared" si="151"/>
        <v>-0.13976194237515555</v>
      </c>
      <c r="AH138">
        <f t="shared" si="151"/>
        <v>0.44479988486155875</v>
      </c>
      <c r="AI138">
        <f t="shared" si="152"/>
        <v>1.830864641667965</v>
      </c>
      <c r="AJ138">
        <f t="shared" si="153"/>
        <v>0.80404740444316214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cs_2020_upd</vt:lpstr>
      <vt:lpstr>Sheet1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Microsoft Office User</cp:lastModifiedBy>
  <dcterms:created xsi:type="dcterms:W3CDTF">2011-02-11T15:45:55Z</dcterms:created>
  <dcterms:modified xsi:type="dcterms:W3CDTF">2021-08-14T13:28:42Z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54fd80-e2ff-40dc-a7ce-a8751429c4f7_Enabled">
    <vt:lpwstr>true</vt:lpwstr>
  </property>
  <property fmtid="{D5CDD505-2E9C-101B-9397-08002B2CF9AE}" pid="3" name="MSIP_Label_7454fd80-e2ff-40dc-a7ce-a8751429c4f7_SetDate">
    <vt:lpwstr>2021-06-29T13:28:57Z</vt:lpwstr>
  </property>
  <property fmtid="{D5CDD505-2E9C-101B-9397-08002B2CF9AE}" pid="4" name="MSIP_Label_7454fd80-e2ff-40dc-a7ce-a8751429c4f7_Method">
    <vt:lpwstr>Privileged</vt:lpwstr>
  </property>
  <property fmtid="{D5CDD505-2E9C-101B-9397-08002B2CF9AE}" pid="5" name="MSIP_Label_7454fd80-e2ff-40dc-a7ce-a8751429c4f7_Name">
    <vt:lpwstr>UTS-Confidential</vt:lpwstr>
  </property>
  <property fmtid="{D5CDD505-2E9C-101B-9397-08002B2CF9AE}" pid="6" name="MSIP_Label_7454fd80-e2ff-40dc-a7ce-a8751429c4f7_SiteId">
    <vt:lpwstr>e8911c26-cf9f-4a9c-878e-527807be8791</vt:lpwstr>
  </property>
  <property fmtid="{D5CDD505-2E9C-101B-9397-08002B2CF9AE}" pid="7" name="MSIP_Label_7454fd80-e2ff-40dc-a7ce-a8751429c4f7_ActionId">
    <vt:lpwstr>71f5bae3-6ab3-4676-b5d0-cb2426ce0fcb</vt:lpwstr>
  </property>
  <property fmtid="{D5CDD505-2E9C-101B-9397-08002B2CF9AE}" pid="8" name="MSIP_Label_7454fd80-e2ff-40dc-a7ce-a8751429c4f7_ContentBits">
    <vt:lpwstr>0</vt:lpwstr>
  </property>
</Properties>
</file>