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4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Zestawienie serwisowe" sheetId="1" r:id="rId4"/>
    <sheet name="Dodatkowe informacje" sheetId="2" r:id="rId5"/>
    <sheet name="Wielokrotne serwisy" sheetId="3" r:id="rId6"/>
    <sheet name="Dane" sheetId="4" state="hidden" r:id="rId7"/>
    <sheet name="Dyspozytor" sheetId="5" r:id="rId8"/>
    <sheet name="Arkusz1" sheetId="6" state="hidden" r:id="rId9"/>
  </sheets>
  <definedNames>
    <definedName name="Excel_BuiltIn__FilterDatabase" localSheetId="0">'Zestawienie serwisowe'!$BD$2:$BJ$64</definedName>
    <definedName name="_xlnm__FilterDatabase" localSheetId="0">'Zestawienie serwisowe'!$BD$2:$BJ$64</definedName>
    <definedName name="_xlnm__FilterDatabase" localSheetId="1">'Dodatkowe informacje'!$A$2:$I$70</definedName>
    <definedName name="_xlnm__FilterDatabase" localSheetId="4">'Dyspozytor'!$A$2:$S$2</definedName>
  </definedNames>
  <calcPr calcId="999999" calcMode="auto" calcCompleted="0" fullCalcOnLoad="1"/>
</workbook>
</file>

<file path=xl/comments4.xml><?xml version="1.0" encoding="utf-8"?>
<comments xmlns="http://schemas.openxmlformats.org/spreadsheetml/2006/main">
  <authors>
    <author/>
  </authors>
  <commentList>
    <comment ref="G1" authorId="0">
      <text>
        <r>
          <t xml:space="preserve">j_x0000_k_x0000_a_x0000_s_x0000_p_x0000_e_x0000_r_x0000_s_x0000_k_x0000_i_x0000_:_x0000_
_x0000_u_x0000_|_x0001_y_x0000_w_x0000_a_x0000_n_x0000_e_x0000_ _x0000_d_x0000_o_x0000_ _x0000_g_x0000_e_x0000_n_x0000_e_x0000_r_x0000_o_x0000_w_x0000_a_x0000_n_x0000_i_x0000_a_x0000_ _x0000_</t>
        </r>
      </text>
    </comment>
    <comment ref="J1" authorId="0">
      <text>
        <r>
          <t xml:space="preserve">j_x0000_k_x0000_a_x0000_s_x0000_p_x0000_e_x0000_r_x0000_s_x0000_k_x0000_i_x0000_:_x0000_
_x0000_u_x0000_|_x0001_y_x0000_w_x0000_a_x0000_n_x0000_e_x0000_ _x0000_d_x0000_o_x0000_ _x0000_g_x0000_e_x0000_n_x0000_e_x0000_r_x0000_o</t>
        </r>
      </text>
    </comment>
  </commentList>
</comments>
</file>

<file path=xl/sharedStrings.xml><?xml version="1.0" encoding="utf-8"?>
<sst xmlns="http://schemas.openxmlformats.org/spreadsheetml/2006/main" uniqueCount="518">
  <si>
    <t>WYPEŁNIA DYSPOZYTOR</t>
  </si>
  <si>
    <t>WYPEŁNIANE AUTOMATYCZNIE</t>
  </si>
  <si>
    <t>DANE TECHNIKA WYKONUJĄCEGO SERWIS</t>
  </si>
  <si>
    <t>Formuły</t>
  </si>
  <si>
    <t xml:space="preserve">Typ zlecenia </t>
  </si>
  <si>
    <t xml:space="preserve">Data zlecenia </t>
  </si>
  <si>
    <t xml:space="preserve">Przedział czasowy </t>
  </si>
  <si>
    <t>System</t>
  </si>
  <si>
    <t>ID klienta</t>
  </si>
  <si>
    <t>Kod pocztowy</t>
  </si>
  <si>
    <t>Miasto</t>
  </si>
  <si>
    <t>Ulica</t>
  </si>
  <si>
    <t>Budynek</t>
  </si>
  <si>
    <t>Lokal</t>
  </si>
  <si>
    <t>Obszar dyspozytorski</t>
  </si>
  <si>
    <t>Telefon domowy</t>
  </si>
  <si>
    <t xml:space="preserve">Telefon do pracy </t>
  </si>
  <si>
    <t>Telefon komórkowy</t>
  </si>
  <si>
    <t>Droptag</t>
  </si>
  <si>
    <t>Kod blokady</t>
  </si>
  <si>
    <t>Numer WO</t>
  </si>
  <si>
    <t>Kod pracy</t>
  </si>
  <si>
    <t>Kod skargi</t>
  </si>
  <si>
    <t>Komentarz techniczny</t>
  </si>
  <si>
    <t>Kalendarz serwisowy</t>
  </si>
  <si>
    <t>Kod  technika</t>
  </si>
  <si>
    <t>Komentarz do zlecenia</t>
  </si>
  <si>
    <t>Rejon</t>
  </si>
  <si>
    <t>Gniazda</t>
  </si>
  <si>
    <t xml:space="preserve">Posiadane produkty </t>
  </si>
  <si>
    <t xml:space="preserve">Numer seryjny sprzętu </t>
  </si>
  <si>
    <t>Adres MAC sprzętu</t>
  </si>
  <si>
    <t>ID Klienta</t>
  </si>
  <si>
    <t>Godzina zkończenia serwisu</t>
  </si>
  <si>
    <t>Kod problemu</t>
  </si>
  <si>
    <t>Rozwiązanie</t>
  </si>
  <si>
    <t>Opis kodów zamknięcia
(wypełniane automatycznie)</t>
  </si>
  <si>
    <t>Kod odwołania</t>
  </si>
  <si>
    <t>Opis kodu odwołania
(wypełniane automatycznie)</t>
  </si>
  <si>
    <t>Kod wymiany modemu</t>
  </si>
  <si>
    <t>Opis kodu wymiany modemu</t>
  </si>
  <si>
    <t>Kod wymiany dekodera/media modułu CI+</t>
  </si>
  <si>
    <t>Opis kodu wymiany dekodera/media modułu CI+</t>
  </si>
  <si>
    <t>Sprzęt zdjęty</t>
  </si>
  <si>
    <t>Sprzęt wydany</t>
  </si>
  <si>
    <t>Komentarz technika</t>
  </si>
  <si>
    <t>IMIĘ</t>
  </si>
  <si>
    <t>NAZWISKO</t>
  </si>
  <si>
    <t>NR TEL</t>
  </si>
  <si>
    <t>KODY ZLACZONE</t>
  </si>
  <si>
    <t>SPRZET ZDJETY</t>
  </si>
  <si>
    <t>SPRZET WYDANY</t>
  </si>
  <si>
    <t>KOMENTARZ</t>
  </si>
  <si>
    <t>WIELOKROTNE</t>
  </si>
  <si>
    <t>HORIZON</t>
  </si>
  <si>
    <t>DEKODER SD</t>
  </si>
  <si>
    <t>Kody firm</t>
  </si>
  <si>
    <t>kod problemu</t>
  </si>
  <si>
    <t>SC</t>
  </si>
  <si>
    <t>2015-08-19</t>
  </si>
  <si>
    <t>Lublin</t>
  </si>
  <si>
    <t>LUBLIN</t>
  </si>
  <si>
    <t>SYMPATYCZNA</t>
  </si>
  <si>
    <t>L20</t>
  </si>
  <si>
    <t>BWT</t>
  </si>
  <si>
    <t>WCH</t>
  </si>
  <si>
    <t>LSN</t>
  </si>
  <si>
    <t>UNP</t>
  </si>
  <si>
    <t>TT0004334714</t>
  </si>
  <si>
    <t>LLU043R1</t>
  </si>
  <si>
    <t>DTV ANALOG BASIC "0",DTV SEL EXT HD A,E-FAKTURA,FIBER POWER 30 Mb- A,M. DO WSZYS. 240 AB,ZMIANA NUMERU TELEFO</t>
  </si>
  <si>
    <t>00955217402016,0403168329,179767932743</t>
  </si>
  <si>
    <t>28BE9BB296C0,28BE9BB296C1,8496D87645BA</t>
  </si>
  <si>
    <t>JAGIEŁŁY WŁADYSŁAWA</t>
  </si>
  <si>
    <t>STB</t>
  </si>
  <si>
    <t>TT0004334601</t>
  </si>
  <si>
    <t>LLU056R2</t>
  </si>
  <si>
    <t>BLOKADA POZIOM 1,DTV ANALOG BASIC "0",DTV SEL EXT HD A,FIBER POWER 30 Mb- A,M. DO WSZYS. MAX AB</t>
  </si>
  <si>
    <t>1054824103,179560157279,SAAP32093239</t>
  </si>
  <si>
    <t>4432C8BCFD8B,4432C8BCFD8C,FC8E7E8C1F7A</t>
  </si>
  <si>
    <t>08:30</t>
  </si>
  <si>
    <t>UUJ</t>
  </si>
  <si>
    <t>ANU</t>
  </si>
  <si>
    <t>ccccccccc</t>
  </si>
  <si>
    <t>ROMANTYCZNA</t>
  </si>
  <si>
    <t>TT0004334705</t>
  </si>
  <si>
    <t>LLU042R1</t>
  </si>
  <si>
    <t>DTV ANALOG BASIC "0",DTV MAX EXT HD A,E-FAKTURA,FIBER POWER 60 Mb -A</t>
  </si>
  <si>
    <t>1054626490,171633731933,SAAP22794120</t>
  </si>
  <si>
    <t>FC94E36EE7AE,FC94E36EE7AF</t>
  </si>
  <si>
    <t>08:20</t>
  </si>
  <si>
    <t>UUA</t>
  </si>
  <si>
    <t>BD1</t>
  </si>
  <si>
    <t>171633731933, SAAP22794120</t>
  </si>
  <si>
    <t>S.MODEM EMTA 3.0 EPC3212 UŻYWANY,S.MODEM EMTA 3.0 EPC3212 UŻYWANY</t>
  </si>
  <si>
    <t>aaaaaaaaaa</t>
  </si>
  <si>
    <t>Data ostatniej zmiany usług</t>
  </si>
  <si>
    <t>Nazwa sprzętu</t>
  </si>
  <si>
    <t>Zgłoszenie Remedy</t>
  </si>
  <si>
    <t>Opis zgłoszenia w Remedy</t>
  </si>
  <si>
    <t>Mac modemu, parametry sygnału</t>
  </si>
  <si>
    <t>kod wymiany modemu</t>
  </si>
  <si>
    <t>opis</t>
  </si>
  <si>
    <t>kod wymiany dekodera</t>
  </si>
  <si>
    <t>kod odwołania</t>
  </si>
  <si>
    <t>opis odwołania</t>
  </si>
  <si>
    <t>kody</t>
  </si>
  <si>
    <t>MW0</t>
  </si>
  <si>
    <t>wymiana z innego powodu konieczny komentarz</t>
  </si>
  <si>
    <t>WK1</t>
  </si>
  <si>
    <t>widoczne mechaniczne uszkodzenie dekodera</t>
  </si>
  <si>
    <t>Rezygnacja klienta</t>
  </si>
  <si>
    <t>HZ1</t>
  </si>
  <si>
    <t>RKM</t>
  </si>
  <si>
    <t>BKF</t>
  </si>
  <si>
    <t>Dekoder analogowy</t>
  </si>
  <si>
    <t>AW1</t>
  </si>
  <si>
    <t>Awaria</t>
  </si>
  <si>
    <t>BKFRKM</t>
  </si>
  <si>
    <t>Dekoder analogowy-Reset</t>
  </si>
  <si>
    <t>MW1</t>
  </si>
  <si>
    <t>widoczne mechaniczne uszkodzenie modemu</t>
  </si>
  <si>
    <t>WK2</t>
  </si>
  <si>
    <t>uszkodzone zasilanie dekodera - całkowity brak zasilania na dekoderze</t>
  </si>
  <si>
    <t>AWA</t>
  </si>
  <si>
    <t>WKW</t>
  </si>
  <si>
    <t>LIN</t>
  </si>
  <si>
    <t>FKZ</t>
  </si>
  <si>
    <t>Filtr SAWDEC</t>
  </si>
  <si>
    <t>BRK</t>
  </si>
  <si>
    <t>Wyjazd bez interwencji</t>
  </si>
  <si>
    <t>BKFWKW</t>
  </si>
  <si>
    <t>Dekoder analogowy-Wymiana sprzętu</t>
  </si>
  <si>
    <t>MW2</t>
  </si>
  <si>
    <t>uszkodzone zasilanie modemu - całkowity brak zasilania namodemie</t>
  </si>
  <si>
    <t>WK3</t>
  </si>
  <si>
    <t>brak reakcji po podłączeniu zasilania - dekoder nie uruchamia się mimo zasilania</t>
  </si>
  <si>
    <t>BOU</t>
  </si>
  <si>
    <t>Brak osoby upoważnionej</t>
  </si>
  <si>
    <t>WKX</t>
  </si>
  <si>
    <t>LOS</t>
  </si>
  <si>
    <t>Horizon</t>
  </si>
  <si>
    <t>DEW</t>
  </si>
  <si>
    <t>Naprawa po dewastacji</t>
  </si>
  <si>
    <t>BKFWYP</t>
  </si>
  <si>
    <t>Dekoder analogowy-Wymiana pilota lub osprzętu</t>
  </si>
  <si>
    <t>MW3</t>
  </si>
  <si>
    <t>uszkodzone wejście RF</t>
  </si>
  <si>
    <t>WK4</t>
  </si>
  <si>
    <t>brak rekacji na zdalne sterowanie - problem z obsługą pilota</t>
  </si>
  <si>
    <t>NIK</t>
  </si>
  <si>
    <t>Klient nieobecny</t>
  </si>
  <si>
    <t>WYP</t>
  </si>
  <si>
    <t>MRF</t>
  </si>
  <si>
    <t>KON</t>
  </si>
  <si>
    <t>Konserwacja</t>
  </si>
  <si>
    <t>DOS</t>
  </si>
  <si>
    <t>Dostrojenie sprzętu</t>
  </si>
  <si>
    <t>BKFZKO</t>
  </si>
  <si>
    <t>Dekoder analogowy-Zmiana konfiguracji</t>
  </si>
  <si>
    <t>MW4</t>
  </si>
  <si>
    <t>problem z aktualizacją oprogramowania</t>
  </si>
  <si>
    <t>WK5</t>
  </si>
  <si>
    <t>uszkodzone wejście RF - komunikat brak sygnału na ekranie</t>
  </si>
  <si>
    <t>NPI</t>
  </si>
  <si>
    <t>Nie pełna informacja</t>
  </si>
  <si>
    <t>ZAS</t>
  </si>
  <si>
    <t>P01</t>
  </si>
  <si>
    <t>Usterka linii</t>
  </si>
  <si>
    <t>EKK</t>
  </si>
  <si>
    <t>Nieuzasadnione wezwanie technika</t>
  </si>
  <si>
    <t>FZWWKW</t>
  </si>
  <si>
    <t>Filtr SAWDEC-Wymiana sprzętu</t>
  </si>
  <si>
    <t>MW5</t>
  </si>
  <si>
    <t>cykliczne restarty modemu</t>
  </si>
  <si>
    <t>WK6</t>
  </si>
  <si>
    <t>uszkodzone wyjście RF - problem z przelotem RF</t>
  </si>
  <si>
    <t>PO1</t>
  </si>
  <si>
    <t>Błędnie otwarte zlecenie</t>
  </si>
  <si>
    <t>ZKO</t>
  </si>
  <si>
    <t>PAY</t>
  </si>
  <si>
    <t>Niedbałe wykonanie instalacji</t>
  </si>
  <si>
    <t>IWO</t>
  </si>
  <si>
    <t>Ingerencja klienta w sieć abonencką</t>
  </si>
  <si>
    <t>HZ1RKM</t>
  </si>
  <si>
    <t>Horizon-Reset</t>
  </si>
  <si>
    <t>MW6</t>
  </si>
  <si>
    <t>zawieszenia modemu podczas pracy</t>
  </si>
  <si>
    <t>WK7</t>
  </si>
  <si>
    <t>uszkodzone wyjście TV SCART</t>
  </si>
  <si>
    <t>PRT</t>
  </si>
  <si>
    <t>Problem techniczny</t>
  </si>
  <si>
    <t>RSP</t>
  </si>
  <si>
    <t>Uszkodzenie RF w lokalu</t>
  </si>
  <si>
    <t>KAB</t>
  </si>
  <si>
    <t>Mocowanie kabla</t>
  </si>
  <si>
    <t>HZ1WKW</t>
  </si>
  <si>
    <t>Horizon-Wymiana sprzętu</t>
  </si>
  <si>
    <t>MW7</t>
  </si>
  <si>
    <t>przegrzewanie się modemu</t>
  </si>
  <si>
    <t>WK8</t>
  </si>
  <si>
    <t>uszkodzone wyjście AUDIO RCA</t>
  </si>
  <si>
    <t>ZAŁ</t>
  </si>
  <si>
    <t>Załatwiono telefonicznie</t>
  </si>
  <si>
    <t>PLI</t>
  </si>
  <si>
    <t>SCI</t>
  </si>
  <si>
    <t>Zły poziom synału/RF</t>
  </si>
  <si>
    <t>LBX</t>
  </si>
  <si>
    <t>Naprawa lub zabezpieczenie LBX</t>
  </si>
  <si>
    <t>HZ1WKX</t>
  </si>
  <si>
    <t>Horizon-Wymiana planowa sprzętu</t>
  </si>
  <si>
    <t>MW8</t>
  </si>
  <si>
    <t>gubienie pakietów przez modem</t>
  </si>
  <si>
    <t>WK9</t>
  </si>
  <si>
    <t>uszkodzone wyjście SPDIF</t>
  </si>
  <si>
    <t>SRO</t>
  </si>
  <si>
    <t>SIP</t>
  </si>
  <si>
    <t>Serwis płatny</t>
  </si>
  <si>
    <t>NOC</t>
  </si>
  <si>
    <t>Przekazano do DOC lub IOD</t>
  </si>
  <si>
    <t>HZ1WRK</t>
  </si>
  <si>
    <t>Horizon - Naprawa kabla ethernet</t>
  </si>
  <si>
    <t>MW9</t>
  </si>
  <si>
    <t xml:space="preserve">problemy z logowaniem do sieci </t>
  </si>
  <si>
    <t>WKA</t>
  </si>
  <si>
    <t>uszkodzone wyjście HDMI</t>
  </si>
  <si>
    <t>WWB</t>
  </si>
  <si>
    <t>SOW</t>
  </si>
  <si>
    <t>Rejestracja infrastruktury</t>
  </si>
  <si>
    <t>OSL</t>
  </si>
  <si>
    <t>Wymiana lub mocowanie osłony na kabel</t>
  </si>
  <si>
    <t>HZ1WYP</t>
  </si>
  <si>
    <t>Horizon-Wymiana pilota lub osprzętu</t>
  </si>
  <si>
    <t>MWA</t>
  </si>
  <si>
    <t>zawyżanie/ zaniżanie parametrów przez modem</t>
  </si>
  <si>
    <t>WKB</t>
  </si>
  <si>
    <t>problem z przeprowadzeniem aktywacji dekodera (kraj, kod aktywacyjny, itp.)</t>
  </si>
  <si>
    <t>WYF</t>
  </si>
  <si>
    <t>SPN</t>
  </si>
  <si>
    <t>Media Moduł CI+</t>
  </si>
  <si>
    <t>PIO</t>
  </si>
  <si>
    <t>Poprawa po pracach modernizacyjnych</t>
  </si>
  <si>
    <t>HZ1ZAS</t>
  </si>
  <si>
    <t>Horizon-Naprawa zasilania</t>
  </si>
  <si>
    <t>MWB</t>
  </si>
  <si>
    <t xml:space="preserve">uszkodzona  część eMTA modemu </t>
  </si>
  <si>
    <t>WKL</t>
  </si>
  <si>
    <t>ST1</t>
  </si>
  <si>
    <t>Bramka SIP</t>
  </si>
  <si>
    <t>PIR</t>
  </si>
  <si>
    <t>Usunięcie nielegalnego podłączenia</t>
  </si>
  <si>
    <t>HZ1ZKO</t>
  </si>
  <si>
    <t>Horizon-Zmiana konfiguracji</t>
  </si>
  <si>
    <t>MWC</t>
  </si>
  <si>
    <t xml:space="preserve">uszkodzona  część WiFi modemu </t>
  </si>
  <si>
    <t>WKD</t>
  </si>
  <si>
    <t>problem z kanałem zwrotnym</t>
  </si>
  <si>
    <t>POI</t>
  </si>
  <si>
    <t>TCH</t>
  </si>
  <si>
    <t>Software UPC</t>
  </si>
  <si>
    <t>Przekazano do linii</t>
  </si>
  <si>
    <t>KONKAB</t>
  </si>
  <si>
    <t>Konserwacja-Mocowanie kabla</t>
  </si>
  <si>
    <t>MWD</t>
  </si>
  <si>
    <t>słaby zasięg WiFi</t>
  </si>
  <si>
    <t>WKE</t>
  </si>
  <si>
    <t>uszkodzony wyświetlacz dekodera</t>
  </si>
  <si>
    <t>WKC</t>
  </si>
  <si>
    <t>UMD</t>
  </si>
  <si>
    <t>Poprawa po instalacji</t>
  </si>
  <si>
    <t>KONLBX</t>
  </si>
  <si>
    <t>Konserwacja-Naprawa lub zabezpieczenie LBX</t>
  </si>
  <si>
    <t>MWE</t>
  </si>
  <si>
    <t>wolna praca internetu</t>
  </si>
  <si>
    <t>WKF</t>
  </si>
  <si>
    <t>uszkodzona karta klucz</t>
  </si>
  <si>
    <t>WRF</t>
  </si>
  <si>
    <t>URF</t>
  </si>
  <si>
    <t>Dekoder cyfrowy</t>
  </si>
  <si>
    <t>REG</t>
  </si>
  <si>
    <t>Regulacja parametrów pracy modemu</t>
  </si>
  <si>
    <t>KONOSL</t>
  </si>
  <si>
    <t>Konserwacja-Wymiana lub mocowanie osłony na kabel</t>
  </si>
  <si>
    <t>MWF</t>
  </si>
  <si>
    <t>brak modemu lub certyfikatu eMTA w cSpire</t>
  </si>
  <si>
    <t>WKG</t>
  </si>
  <si>
    <t>cykliczne restarty dekodera</t>
  </si>
  <si>
    <t>WRG</t>
  </si>
  <si>
    <t>USZ</t>
  </si>
  <si>
    <t>Transmisja</t>
  </si>
  <si>
    <t>Reset</t>
  </si>
  <si>
    <t>KONPIO</t>
  </si>
  <si>
    <t>Konserwacja-Poprawa po pracach modernizacyjnych</t>
  </si>
  <si>
    <t>MWG</t>
  </si>
  <si>
    <t>Dual Provisioning. Rezygnacja klienta z usług UPC i powrót na usługi ASTER</t>
  </si>
  <si>
    <t>WKH</t>
  </si>
  <si>
    <t>stopklatki/pikselizacja/załamania obrazu</t>
  </si>
  <si>
    <t>WRK</t>
  </si>
  <si>
    <t>UTE</t>
  </si>
  <si>
    <t>Modem</t>
  </si>
  <si>
    <t>RUS</t>
  </si>
  <si>
    <t>Uszkodzony router lub zasilacz routera</t>
  </si>
  <si>
    <t>KONSRR</t>
  </si>
  <si>
    <t>Konserwacja-Przywrócenie prawidłowego odbioru</t>
  </si>
  <si>
    <t>MWI</t>
  </si>
  <si>
    <t>uszkodzone wejście ETHERNET</t>
  </si>
  <si>
    <t>WKI</t>
  </si>
  <si>
    <t>problem z dyskiem HDD (nagrywanie/odtwarzanie)</t>
  </si>
  <si>
    <t>WIF</t>
  </si>
  <si>
    <t>Uszkodzenie RF od lbx do lokalu</t>
  </si>
  <si>
    <t>SPP</t>
  </si>
  <si>
    <t>Przywrócenie brakujących programów lub prawidłowego odbioru</t>
  </si>
  <si>
    <t>KONSRW</t>
  </si>
  <si>
    <t>Konserwacja-Przywrócenie wszystkich programów lub prawidłowego odbioru</t>
  </si>
  <si>
    <t>WKJ</t>
  </si>
  <si>
    <t>brak informacji na ekranie o blokadzie kanału premium</t>
  </si>
  <si>
    <t>WOK</t>
  </si>
  <si>
    <t>Wandalizm</t>
  </si>
  <si>
    <t>SPR</t>
  </si>
  <si>
    <t>Przywrócenie wszystkich programów lub prawidłowego odbioru</t>
  </si>
  <si>
    <t>LINAW1</t>
  </si>
  <si>
    <t>Usterka linii-Awaria</t>
  </si>
  <si>
    <t>WKK</t>
  </si>
  <si>
    <t>inne + obowiązkowy komentarz wykonawcy wpisywany do zgłoszenia TT</t>
  </si>
  <si>
    <t>ZMT</t>
  </si>
  <si>
    <t>Usterka telefoniczna</t>
  </si>
  <si>
    <t>SRC</t>
  </si>
  <si>
    <t>Awaria cSpire</t>
  </si>
  <si>
    <t>LINPLI</t>
  </si>
  <si>
    <t>Usterka linii-Przekazano do linii</t>
  </si>
  <si>
    <t>WKM</t>
  </si>
  <si>
    <t>zawieszenia dekodera podczas pracy</t>
  </si>
  <si>
    <t>Sprzęt WiFi</t>
  </si>
  <si>
    <t>Naprawa elementów optycznych</t>
  </si>
  <si>
    <t>LINSRO</t>
  </si>
  <si>
    <t>Usterka linii-Naprawa elementów optycznych</t>
  </si>
  <si>
    <t>WKN</t>
  </si>
  <si>
    <t>głośna praca dekodera</t>
  </si>
  <si>
    <t>Usterka ustąpiła samoczynnie</t>
  </si>
  <si>
    <t>SRP</t>
  </si>
  <si>
    <t>LINWWB</t>
  </si>
  <si>
    <t>Usterka linii-Naprawa elektroniki RF</t>
  </si>
  <si>
    <t>WKO</t>
  </si>
  <si>
    <t>przegrzewanie się dekodera</t>
  </si>
  <si>
    <t>WYS</t>
  </si>
  <si>
    <t>SRR</t>
  </si>
  <si>
    <t>Przywrócenie prawidłowego odbioru</t>
  </si>
  <si>
    <t>LINWYF</t>
  </si>
  <si>
    <t>Usterka linii-Naprawa elementów pasywnych</t>
  </si>
  <si>
    <t>WKP</t>
  </si>
  <si>
    <t>blokowanie się dekodera w trybie standby</t>
  </si>
  <si>
    <t>SRW</t>
  </si>
  <si>
    <t>LINZAS</t>
  </si>
  <si>
    <t>Usterka linii-Naprawa zasilania</t>
  </si>
  <si>
    <t>LOSPOI</t>
  </si>
  <si>
    <t>Niedbałe wykonanie instalacji-Poprawa po instalacji</t>
  </si>
  <si>
    <t>THD</t>
  </si>
  <si>
    <t>Problem z transmisją danych</t>
  </si>
  <si>
    <t>LOSWKC</t>
  </si>
  <si>
    <t>Niedbałe wykonanie instalacji-Naprawa całej instalacji</t>
  </si>
  <si>
    <t>UZZ</t>
  </si>
  <si>
    <t>Usunięcie źródła zakłóceń</t>
  </si>
  <si>
    <t>LOSWRF</t>
  </si>
  <si>
    <t>Niedbałe wykonanie instalacji-Poprawa złącz</t>
  </si>
  <si>
    <t>WAD</t>
  </si>
  <si>
    <t>Uszkodzony sprzęt klienta</t>
  </si>
  <si>
    <t>LOSWRG</t>
  </si>
  <si>
    <t>Niedbałe wykonanie instalacji-Poprawa lub wymiana gniazda</t>
  </si>
  <si>
    <t>Naprawa całej instalacji</t>
  </si>
  <si>
    <t>LOSWRK</t>
  </si>
  <si>
    <t>Niedbałe wykonanie instalacji-Naprawa lub wymiana kabla</t>
  </si>
  <si>
    <t>Wymiana sprzętu</t>
  </si>
  <si>
    <t>LOSZKO</t>
  </si>
  <si>
    <t>Niedbałe wykonanie instalacji-Zmiana konfiguracji</t>
  </si>
  <si>
    <t>Wymiana planowa sprzętu</t>
  </si>
  <si>
    <t>MRFWRF</t>
  </si>
  <si>
    <t>Uszkodzenie RF w lokalu-Poprawa złącz</t>
  </si>
  <si>
    <t>WRO</t>
  </si>
  <si>
    <t>Poprawa złącz</t>
  </si>
  <si>
    <t>MRFWRG</t>
  </si>
  <si>
    <t>Uszkodzenie RF w lokalu-Poprawa lub wymiana gniazda</t>
  </si>
  <si>
    <t>WRZ</t>
  </si>
  <si>
    <t>MRFWRK</t>
  </si>
  <si>
    <t>Uszkodzenie RF w lokalu-Naprawa lub wymiana kabla</t>
  </si>
  <si>
    <t>Poprawa lub wymiana gniazda</t>
  </si>
  <si>
    <t>P01REG</t>
  </si>
  <si>
    <t>Zły poziom synału/RF-Regulacja parametrów pracy modemu</t>
  </si>
  <si>
    <t>Naprawa lub wymiana kabla</t>
  </si>
  <si>
    <t>P01WYS</t>
  </si>
  <si>
    <t>Zły poziom synału/RF-Regulacja parametrów sygnału RF</t>
  </si>
  <si>
    <t>ZCS</t>
  </si>
  <si>
    <t>Przypadkowe odłączenie przez klienta</t>
  </si>
  <si>
    <t>PAYDEW</t>
  </si>
  <si>
    <t>Serwis płatny-Naprawa po dewastacji</t>
  </si>
  <si>
    <t>Urządzenie źle zainstalowane przez klienta</t>
  </si>
  <si>
    <t>PAYDOS</t>
  </si>
  <si>
    <t>Serwis płatny-Dostrojenie sprzętu</t>
  </si>
  <si>
    <t>Naprawa elektroniki RF</t>
  </si>
  <si>
    <t>PAYEKK</t>
  </si>
  <si>
    <t>Serwis płatny-Nieuzasadnione wezwanie technika</t>
  </si>
  <si>
    <t>WYA</t>
  </si>
  <si>
    <t>Wymiana adaptera</t>
  </si>
  <si>
    <t>PAYIWO</t>
  </si>
  <si>
    <t>Serwis płatny-Ingerencja klienta w sieć abonencką</t>
  </si>
  <si>
    <t>Usunięcie źródła zakłóceń poprzez wymianę kabla lub złącz</t>
  </si>
  <si>
    <t>PAYKAB</t>
  </si>
  <si>
    <t>Serwis płatny-Mocowanie kabla</t>
  </si>
  <si>
    <t>Naprawa elementów pasywnych</t>
  </si>
  <si>
    <t>PAYRUS</t>
  </si>
  <si>
    <t>Serwis płatny-Uszkodzony router lub zasilacz routera</t>
  </si>
  <si>
    <t>Wymiana pilota lub osprzętu</t>
  </si>
  <si>
    <t>PAYWAD</t>
  </si>
  <si>
    <t>Serwis płatny-Uszkodzony sprzęt klienta</t>
  </si>
  <si>
    <t>PAYWKW</t>
  </si>
  <si>
    <t>Serwis płatny-Wymiana sprzętu</t>
  </si>
  <si>
    <t>Regulacja parametrów sygnału RF</t>
  </si>
  <si>
    <t>PAYWRF</t>
  </si>
  <si>
    <t>Serwis płatny-Poprawa złącz</t>
  </si>
  <si>
    <t>Naprawa zasilania</t>
  </si>
  <si>
    <t>PAYWRO</t>
  </si>
  <si>
    <t>Serwis płatny-Przypadkowe odłączenie przez klienta</t>
  </si>
  <si>
    <t>PAYWRZ</t>
  </si>
  <si>
    <t>Serwis płatny-Urządzenie źle zainstalowane przez klienta</t>
  </si>
  <si>
    <t>Rejestracja infrastruktury modemu</t>
  </si>
  <si>
    <t>PAYWYP</t>
  </si>
  <si>
    <t>Serwis płatny-Wymiana pilota lub osprzętu</t>
  </si>
  <si>
    <t>Zmiana konfiguracji</t>
  </si>
  <si>
    <t>PAYZKO</t>
  </si>
  <si>
    <t>Serwis płatny-Zmiana konfiguracji</t>
  </si>
  <si>
    <t>RSPZCS</t>
  </si>
  <si>
    <t>Rejestracja infrastruktury-Rejestracja infrastruktury modemu</t>
  </si>
  <si>
    <t>SCIRKM</t>
  </si>
  <si>
    <t>Media Moduł CI+-Reset</t>
  </si>
  <si>
    <t>SCIWKW</t>
  </si>
  <si>
    <t>Media Moduł CI+-Wymiana sprzętu</t>
  </si>
  <si>
    <t>SCIZKO</t>
  </si>
  <si>
    <t>Media Moduł CI+-Zmiana konfiguracji</t>
  </si>
  <si>
    <t>SIPRKM</t>
  </si>
  <si>
    <t>Bramka SIP-Reset</t>
  </si>
  <si>
    <t>SIPWKW</t>
  </si>
  <si>
    <t>Bramka SIP-Wymiana sprzętu</t>
  </si>
  <si>
    <t>SIPWRK</t>
  </si>
  <si>
    <t>Bramka SIP-Naprawa lub wymiana kabla</t>
  </si>
  <si>
    <t>SIPZAS</t>
  </si>
  <si>
    <t>Bramka SIP-Naprawa zasilania</t>
  </si>
  <si>
    <t>SIPZKO</t>
  </si>
  <si>
    <t>Bramka SIP-Zmiana konfiguracji</t>
  </si>
  <si>
    <t>SOWNOC</t>
  </si>
  <si>
    <t>Software UPC-Przekazano do DOC lub IOD</t>
  </si>
  <si>
    <t>SPNBRK</t>
  </si>
  <si>
    <t>Klient nieobecny-Wyjazd bez interwencji</t>
  </si>
  <si>
    <t>ST1RKM</t>
  </si>
  <si>
    <t>Dekoder cyfrowy-Reset</t>
  </si>
  <si>
    <t>ST1WKW</t>
  </si>
  <si>
    <t>Dekoder cyfrowy-Wymiana sprzętu</t>
  </si>
  <si>
    <t>ST1WYP</t>
  </si>
  <si>
    <t>Dekoder cyfrowy-Wymiana pilota lub osprzętu</t>
  </si>
  <si>
    <t>ST1ZKO</t>
  </si>
  <si>
    <t>Dekoder cyfrowy-Zmiana konfiguracji</t>
  </si>
  <si>
    <t>TCHTHD</t>
  </si>
  <si>
    <t>Transmisja-Problem z transmisją danych</t>
  </si>
  <si>
    <t>UMDRKM</t>
  </si>
  <si>
    <t>Modem-Reset</t>
  </si>
  <si>
    <t>UMDWKW</t>
  </si>
  <si>
    <t>Modem-Wymiana sprzętu</t>
  </si>
  <si>
    <t>UMDWKX</t>
  </si>
  <si>
    <t>Modem-Wymiana planowa sprzętu</t>
  </si>
  <si>
    <t>UMDWRK</t>
  </si>
  <si>
    <t>Modem-Naprawa lub wymiana kabla</t>
  </si>
  <si>
    <t>UMDZAS</t>
  </si>
  <si>
    <t>Modem-Naprawa zasilania</t>
  </si>
  <si>
    <t>UMDZKO</t>
  </si>
  <si>
    <t>Modem-Zmiana konfiguracji</t>
  </si>
  <si>
    <t>URFPOI</t>
  </si>
  <si>
    <t>Uszkodzenie RF od lbx do lokalu-Poprawa po instalacji</t>
  </si>
  <si>
    <t>URFWRF</t>
  </si>
  <si>
    <t>Uszkodzenie RF od lbx do lokalu-Poprawa złącz</t>
  </si>
  <si>
    <t>URFWRK</t>
  </si>
  <si>
    <t>Uszkodzenie RF od lbx do lokalu-Naprawa lub wymiana kabla</t>
  </si>
  <si>
    <t>USZDEW</t>
  </si>
  <si>
    <t>Wandalizm-Naprawa po dewastacji</t>
  </si>
  <si>
    <t>USZPIR</t>
  </si>
  <si>
    <t>Wandalizm-Usunięcie nielegalnego podłączenia</t>
  </si>
  <si>
    <t>USZSRO</t>
  </si>
  <si>
    <t>Wandalizm-Naprawa elementów optycznych</t>
  </si>
  <si>
    <t>USZWWB</t>
  </si>
  <si>
    <t>Wandalizm-Naprawa elektroniki RF</t>
  </si>
  <si>
    <t>USZWYF</t>
  </si>
  <si>
    <t>Wandalizm-Naprawa elementów pasywnych</t>
  </si>
  <si>
    <t>USZZAS</t>
  </si>
  <si>
    <t>Wandalizm-Naprawa zasilania</t>
  </si>
  <si>
    <t>UTEWRF</t>
  </si>
  <si>
    <t>Usterka telefoniczna-Poprawa złącz</t>
  </si>
  <si>
    <t>UTEWRG</t>
  </si>
  <si>
    <t>Usterka telefoniczna-Poprawa lub wymiana gniazda</t>
  </si>
  <si>
    <t>UTEWRK</t>
  </si>
  <si>
    <t>Usterka telefoniczna-Naprawa lub wymiana kabla</t>
  </si>
  <si>
    <t>WIFRKM</t>
  </si>
  <si>
    <t>Sprzęt WiFi-Reset</t>
  </si>
  <si>
    <t>WIFWKW</t>
  </si>
  <si>
    <t>Sprzęt WiFi-Wymiana sprzętu</t>
  </si>
  <si>
    <t>WIFWRK</t>
  </si>
  <si>
    <t>Sprzęt WiFi-Naprawa lub wymiana kabla</t>
  </si>
  <si>
    <t>WIFWYA</t>
  </si>
  <si>
    <t>Sprzęt WiFi-Wymiana adaptera</t>
  </si>
  <si>
    <t>WIFZAS</t>
  </si>
  <si>
    <t>Sprzęt WiFi-Naprawa zasilania</t>
  </si>
  <si>
    <t>WIFZKO</t>
  </si>
  <si>
    <t>Sprzęt WiFi-Zmiana konfiguracji</t>
  </si>
  <si>
    <t>WOKBRK</t>
  </si>
  <si>
    <t>Usterka ustąpiła samoczynnie-Wyjazd bez interwencji</t>
  </si>
  <si>
    <t>Zmiana terminu serwisu</t>
  </si>
  <si>
    <t>Kalendarz</t>
  </si>
  <si>
    <t>Komentarz technika
(opcjonalny)</t>
  </si>
  <si>
    <t>WPISZ ID</t>
  </si>
  <si>
    <t>Wielokrotne</t>
  </si>
  <si>
    <t>Horizon szukanie</t>
  </si>
  <si>
    <t>Wielokrotne szukanie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</si>
</sst>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YYYY\-MM\-DD"/>
    <numFmt numFmtId="166" formatCode="H:MM;@"/>
  </numFmts>
  <fonts count="8">
    <font>
      <b val="0"/>
      <i val="0"/>
      <strike val="0"/>
      <u val="none"/>
      <sz val="11"/>
      <color rgb="FF000000"/>
      <name val="Czcionka tekstu podstawowego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11"/>
      <color rgb="FFFF0000"/>
      <name val="Czcionka tekstu podstawowego"/>
    </font>
    <font>
      <b val="0"/>
      <i val="0"/>
      <strike val="0"/>
      <u val="none"/>
      <sz val="8"/>
      <color rgb="FF000000"/>
      <name val="Czcionka tekstu podstawowego"/>
    </font>
    <font>
      <b val="0"/>
      <i val="0"/>
      <strike val="0"/>
      <u val="none"/>
      <sz val="10"/>
      <color rgb="FF000000"/>
      <name val="Arial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C0504D"/>
        <bgColor rgb="FF993366"/>
      </patternFill>
    </fill>
    <fill>
      <patternFill patternType="solid">
        <fgColor rgb="FFFDEADA"/>
        <bgColor rgb="FFF2F2F2"/>
      </patternFill>
    </fill>
    <fill>
      <patternFill patternType="solid">
        <fgColor rgb="FFD7E4BD"/>
        <bgColor rgb="FFDDD9C3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66"/>
      </patternFill>
    </fill>
    <fill>
      <patternFill patternType="solid">
        <fgColor rgb="FFC6D9F1"/>
        <bgColor rgb="FFB9CDE5"/>
      </patternFill>
    </fill>
    <fill>
      <patternFill patternType="solid">
        <fgColor rgb="FFDDD9C3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CCFFFF"/>
        <bgColor rgb="FFF2F2F2"/>
      </patternFill>
    </fill>
    <fill>
      <patternFill patternType="solid">
        <fgColor rgb="FFffff00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4"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165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false" shrinkToFit="tru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center" textRotation="0" wrapText="false" shrinkToFit="true"/>
      <protection hidden="false"/>
    </xf>
    <xf xfId="0" fontId="1" numFmtId="49" fillId="2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164" fillId="3" borderId="0" applyFont="0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164" fillId="4" borderId="1" applyFont="1" applyNumberFormat="0" applyFill="1" applyBorder="1" applyAlignment="1" applyProtection="true">
      <alignment horizontal="center" vertical="center" textRotation="0" wrapText="false" shrinkToFit="true"/>
      <protection hidden="false"/>
    </xf>
    <xf xfId="0" fontId="3" numFmtId="164" fillId="5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0" numFmtId="164" fillId="2" borderId="2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3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3" numFmtId="164" fillId="5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164" fillId="6" borderId="4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1" numFmtId="164" fillId="6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164" fillId="4" borderId="1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1" numFmtId="165" fillId="4" borderId="1" applyFont="1" applyNumberFormat="1" applyFill="1" applyBorder="1" applyAlignment="1" applyProtection="true">
      <alignment horizontal="center" vertical="center" textRotation="90" wrapText="true" shrinkToFit="false"/>
      <protection hidden="false"/>
    </xf>
    <xf xfId="0" fontId="1" numFmtId="49" fillId="4" borderId="1" applyFont="1" applyNumberFormat="1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4" borderId="1" applyFont="1" applyNumberFormat="0" applyFill="1" applyBorder="1" applyAlignment="1" applyProtection="true">
      <alignment horizontal="center" vertical="center" textRotation="0" wrapText="false" shrinkToFit="true"/>
      <protection hidden="false"/>
    </xf>
    <xf xfId="0" fontId="4" numFmtId="164" fillId="5" borderId="1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4" numFmtId="49" fillId="5" borderId="1" applyFont="1" applyNumberFormat="1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7" borderId="5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7" borderId="1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4" numFmtId="164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7" borderId="1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7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164" fillId="5" borderId="1" applyFont="1" applyNumberFormat="0" applyFill="1" applyBorder="1" applyAlignment="1" applyProtection="true">
      <alignment horizontal="center" vertical="center" textRotation="0" wrapText="false" shrinkToFit="true"/>
      <protection hidden="false"/>
    </xf>
    <xf xfId="0" fontId="1" numFmtId="49" fillId="7" borderId="1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1" numFmtId="49" fillId="7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3" borderId="0" applyFont="1" applyNumberFormat="0" applyFill="1" applyBorder="0" applyAlignment="1" applyProtection="true">
      <alignment horizontal="center" vertical="bottom" textRotation="90" wrapText="false" shrinkToFit="false"/>
      <protection hidden="false"/>
    </xf>
    <xf xfId="0" fontId="1" numFmtId="164" fillId="6" borderId="0" applyFont="1" applyNumberFormat="0" applyFill="1" applyBorder="0" applyAlignment="1" applyProtection="true">
      <alignment horizontal="center" vertical="bottom" textRotation="9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9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9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90" wrapText="false" shrinkToFit="false"/>
      <protection hidden="false"/>
    </xf>
    <xf xfId="0" fontId="1" numFmtId="164" fillId="2" borderId="1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1" numFmtId="165" fillId="2" borderId="1" applyFont="1" applyNumberFormat="1" applyFill="0" applyBorder="1" applyAlignment="1" applyProtection="true">
      <alignment horizontal="left" vertical="center" textRotation="0" wrapText="false" shrinkToFit="false"/>
      <protection locked="false" hidden="false"/>
    </xf>
    <xf xfId="0" fontId="1" numFmtId="164" fillId="2" borderId="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1" applyFont="1" applyNumberFormat="0" applyFill="0" applyBorder="1" applyAlignment="1" applyProtection="true">
      <alignment horizontal="left" vertical="center" textRotation="0" wrapText="false" shrinkToFit="true"/>
      <protection locked="false" hidden="false"/>
    </xf>
    <xf xfId="0" fontId="1" numFmtId="164" fillId="2" borderId="1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164" fillId="8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64" fillId="8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166" fillId="2" borderId="1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6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8" borderId="1" applyFont="1" applyNumberFormat="0" applyFill="1" applyBorder="1" applyAlignment="1" applyProtection="true">
      <alignment horizontal="left" vertical="center" textRotation="0" wrapText="false" shrinkToFit="true"/>
      <protection hidden="false"/>
    </xf>
    <xf xfId="0" fontId="1" numFmtId="164" fillId="2" borderId="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1" applyFont="1" applyNumberFormat="1" applyFill="0" applyBorder="1" applyAlignment="1" applyProtection="true">
      <alignment horizontal="left" vertical="center" textRotation="0" wrapText="false" shrinkToFit="false"/>
      <protection locked="false" hidden="false"/>
    </xf>
    <xf xfId="0" fontId="1" numFmtId="49" fillId="2" borderId="1" applyFont="1" applyNumberFormat="1" applyFill="0" applyBorder="1" applyAlignment="1" applyProtection="true">
      <alignment horizontal="left" vertical="center" textRotation="0" wrapText="false" shrinkToFit="false"/>
      <protection locked="false" hidden="false"/>
    </xf>
    <xf xfId="0" fontId="1" numFmtId="164" fillId="9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1" numFmtId="164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164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164" fillId="6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165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left" vertical="center" textRotation="0" wrapText="false" shrinkToFit="true"/>
      <protection hidden="false"/>
    </xf>
    <xf xfId="0" fontId="1" numFmtId="164" fillId="2" borderId="0" applyFont="1" applyNumberFormat="0" applyFill="0" applyBorder="0" applyAlignment="1" applyProtection="true">
      <alignment horizontal="general" vertical="bottom" textRotation="0" wrapText="false" shrinkToFit="tru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164" fillId="4" borderId="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165" fillId="4" borderId="1" applyFont="1" applyNumberFormat="1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4" borderId="1" applyFont="1" applyNumberFormat="0" applyFill="1" applyBorder="1" applyAlignment="1" applyProtection="true">
      <alignment horizontal="center" vertical="center" textRotation="0" wrapText="false" shrinkToFit="true"/>
      <protection hidden="false"/>
    </xf>
    <xf xfId="0" fontId="5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10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11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164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164" fillId="12" borderId="9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8" borderId="0" applyFont="1" applyNumberFormat="0" applyFill="1" applyBorder="0" applyAlignment="1" applyProtection="true">
      <alignment horizontal="center" vertical="center" textRotation="0" wrapText="false" shrinkToFit="false"/>
      <protection hidden="false"/>
    </xf>
    <xf xfId="0" fontId="1" numFmtId="164" fillId="8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" numFmtId="164" fillId="8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6" numFmtId="164" fillId="8" borderId="0" applyFont="1" applyNumberFormat="0" applyFill="1" applyBorder="0" applyAlignment="1" applyProtection="true">
      <alignment horizontal="general" vertical="center" textRotation="0" wrapText="false" shrinkToFit="false"/>
      <protection hidden="false"/>
    </xf>
    <xf xfId="0" fontId="1" numFmtId="164" fillId="11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12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1" numFmtId="164" fillId="8" borderId="0" applyFont="1" applyNumberFormat="0" applyFill="1" applyBorder="0" applyAlignment="1" applyProtection="true">
      <alignment horizontal="center" vertical="bottom" textRotation="0" wrapText="false" shrinkToFit="false"/>
      <protection hidden="false"/>
    </xf>
    <xf xfId="0" fontId="1" numFmtId="164" fillId="8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164" fillId="8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6" numFmtId="164" fillId="8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7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164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164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164" fillId="6" borderId="0" applyFont="1" applyNumberFormat="0" applyFill="1" applyBorder="0" applyAlignment="0" applyProtection="true">
      <alignment horizontal="general" vertical="bottom" textRotation="0" wrapText="false" shrinkToFit="false"/>
      <protection hidden="false"/>
    </xf>
    <xf xfId="0" fontId="6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164" fillId="4" borderId="7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1" numFmtId="164" fillId="4" borderId="10" applyFont="1" applyNumberFormat="0" applyFill="1" applyBorder="1" applyAlignment="1" applyProtection="true">
      <alignment horizontal="center" vertical="center" textRotation="90" wrapText="true" shrinkToFit="false"/>
      <protection hidden="false"/>
    </xf>
    <xf xfId="0" fontId="1" numFmtId="49" fillId="7" borderId="1" applyFont="1" applyNumberFormat="1" applyFill="1" applyBorder="1" applyAlignment="1" applyProtection="true">
      <alignment horizontal="center" vertical="center" textRotation="0" wrapText="true" shrinkToFit="false"/>
      <protection hidden="false"/>
    </xf>
    <xf xfId="0" fontId="1" numFmtId="164" fillId="13" borderId="1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6" numFmtId="164" fillId="9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164" fillId="9" borderId="1" applyFont="1" applyNumberFormat="0" applyFill="1" applyBorder="1" applyAlignment="1" applyProtection="true">
      <alignment horizontal="left" vertical="center" textRotation="0" wrapText="false" shrinkToFit="false"/>
      <protection hidden="false"/>
    </xf>
    <xf xfId="0" fontId="6" numFmtId="164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164" fillId="6" borderId="0" applyFont="1" applyNumberFormat="0" applyFill="1" applyBorder="0" applyAlignment="1" applyProtection="true">
      <alignment horizontal="general" vertical="bottom" textRotation="90" wrapText="false" shrinkToFit="false"/>
      <protection hidden="false"/>
    </xf>
    <xf xfId="0" fontId="6" numFmtId="164" fillId="14" borderId="0" applyFont="1" applyNumberFormat="0" applyFill="1" applyBorder="0" applyAlignment="1" applyProtection="true">
      <alignment horizontal="general" vertical="bottom" textRotation="90" wrapText="false" shrinkToFit="false"/>
      <protection hidden="false"/>
    </xf>
    <xf xfId="0" fontId="1" numFmtId="164" fillId="2" borderId="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164" fillId="1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2" borderId="1" applyFont="1" applyNumberFormat="0" applyFill="0" applyBorder="1" applyAlignment="1" applyProtection="true">
      <alignment horizontal="left" vertical="center" textRotation="0" wrapText="false" shrinkToFit="true"/>
      <protection hidden="false"/>
    </xf>
    <xf xfId="0" fontId="1" numFmtId="164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164" fillId="6" borderId="0" applyFont="1" applyNumberFormat="0" applyFill="1" applyBorder="0" applyAlignment="1" applyProtection="true">
      <alignment horizontal="left" vertical="center" textRotation="0" wrapText="false" shrinkToFit="false"/>
      <protection hidden="false"/>
    </xf>
    <xf xfId="0" fontId="1" numFmtId="164" fillId="15" borderId="1" applyFont="1" applyNumberFormat="0" applyFill="1" applyBorder="1" applyAlignment="1" applyProtection="true">
      <alignment horizontal="left" vertical="center" textRotation="0" wrapText="false" shrinkToFit="false"/>
      <protection locked="false" hidden="false"/>
    </xf>
    <xf xfId="0" fontId="1" numFmtId="165" fillId="15" borderId="1" applyFont="1" applyNumberFormat="1" applyFill="1" applyBorder="1" applyAlignment="1" applyProtection="true">
      <alignment horizontal="left" vertical="center" textRotation="0" wrapText="false" shrinkToFit="false"/>
      <protection locked="false" hidden="false"/>
    </xf>
    <xf xfId="0" fontId="1" numFmtId="164" fillId="15" borderId="1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15" borderId="1" applyFont="1" applyNumberFormat="0" applyFill="1" applyBorder="1" applyAlignment="1" applyProtection="true">
      <alignment horizontal="left" vertical="center" textRotation="0" wrapText="false" shrinkToFit="true"/>
      <protection locked="false" hidden="false"/>
    </xf>
    <xf xfId="0" fontId="1" numFmtId="164" fillId="15" borderId="1" applyFont="1" applyNumberFormat="0" applyFill="1" applyBorder="1" applyAlignment="1" applyProtection="true">
      <alignment horizontal="left" vertical="center" textRotation="0" wrapText="tru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376092"/>
    <outlinePr summaryBelow="1" summaryRight="1"/>
  </sheetPr>
  <dimension ref="A1:IV64"/>
  <sheetViews>
    <sheetView tabSelected="1" workbookViewId="0" showGridLines="true" showRowColHeaders="1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customHeight="true" defaultRowHeight="14.25" defaultColWidth="8.9921875" outlineLevelRow="0" outlineLevelCol="0"/>
  <cols>
    <col min="1" max="1" width="3.62109375" customWidth="true" style="1"/>
    <col min="2" max="2" width="7.61328125" customWidth="true" style="2"/>
    <col min="3" max="3" width="3.8671875" customWidth="true" style="1"/>
    <col min="4" max="4" width="3.8671875" customWidth="true" style="1"/>
    <col min="5" max="5" width="11.73828125" customWidth="true" style="1"/>
    <col min="6" max="6" width="8.11328125" customWidth="true" style="1"/>
    <col min="7" max="7" width="5.61328125" customWidth="true" style="1"/>
    <col min="8" max="8" width="15.60546875" customWidth="true" style="1"/>
    <col min="9" max="9" width="25.10546875" customWidth="true" style="1"/>
    <col min="10" max="10" width="6.61328125" customWidth="true" style="1"/>
    <col min="11" max="11" width="7.12109375" customWidth="true" style="1"/>
    <col min="12" max="12" width="5.61328125" customWidth="true" style="1"/>
    <col min="13" max="13" width="9.3671875" customWidth="true" style="1"/>
    <col min="14" max="14" width="12.61328125" customWidth="true" style="1"/>
    <col min="15" max="15" width="7.61328125" customWidth="true" style="1"/>
    <col min="16" max="16" width="8.61328125" customWidth="true" style="1"/>
    <col min="17" max="17" width="6.61328125" customWidth="true" style="1"/>
    <col min="18" max="18" width="6.61328125" customWidth="true" style="1"/>
    <col min="19" max="19" width="5.61328125" customWidth="true" style="1"/>
    <col min="20" max="20" width="5.61328125" customWidth="true" style="3"/>
    <col min="21" max="21" width="8.61328125" customWidth="true" style="1"/>
    <col min="22" max="22" width="5.61328125" customWidth="true" style="3"/>
    <col min="23" max="23" width="5.61328125" customWidth="true" style="3"/>
    <col min="24" max="24" width="35.58984375" customWidth="true" style="1"/>
    <col min="25" max="25" width="7.61328125" customWidth="true" style="1"/>
    <col min="26" max="26" width="6.61328125" customWidth="true" style="1"/>
    <col min="27" max="27" width="103.91015625" customWidth="true" style="4"/>
    <col min="28" max="28" width="60.56640625" customWidth="true" style="5"/>
    <col min="29" max="29" width="60.56640625" customWidth="true" style="5"/>
    <col min="30" max="30" width="7.61328125" customWidth="true" style="1"/>
    <col min="31" max="31" width="7.61328125" customWidth="true" style="1"/>
    <col min="32" max="32" width="15.60546875" customWidth="true" style="6"/>
    <col min="33" max="33" width="25.59765625" customWidth="true" style="1"/>
    <col min="34" max="34" width="5.61328125" customWidth="true" style="6"/>
    <col min="35" max="35" width="5.61328125" customWidth="true" style="6"/>
    <col min="36" max="36" width="5.61328125" customWidth="true" style="7"/>
    <col min="37" max="37" width="6.61328125" customWidth="true" style="7"/>
    <col min="38" max="38" width="5.12109375" customWidth="true" style="7"/>
    <col min="39" max="39" width="5.61328125" customWidth="true" style="7"/>
    <col min="40" max="40" width="5.61328125" customWidth="true" style="7"/>
    <col min="41" max="41" width="35.58984375" customWidth="true" style="8"/>
    <col min="42" max="42" width="4.62109375" customWidth="true" style="7"/>
    <col min="43" max="43" width="20.60546875" customWidth="true" style="8"/>
    <col min="44" max="44" width="6.61328125" customWidth="true" style="7"/>
    <col min="45" max="45" width="46.58203125" customWidth="true" style="8"/>
    <col min="46" max="46" width="6.61328125" customWidth="true" style="7"/>
    <col min="47" max="47" width="46.58203125" customWidth="true" style="8"/>
    <col min="48" max="48" width="25.59765625" customWidth="true" style="9"/>
    <col min="49" max="49" width="25.59765625" customWidth="true" style="9"/>
    <col min="50" max="50" width="71.3125" customWidth="true" style="9"/>
    <col min="51" max="51" width="6.61328125" customWidth="true" style="10"/>
    <col min="52" max="52" width="12.61328125" customWidth="true" style="1"/>
    <col min="53" max="53" width="12.61328125" customWidth="true" style="1"/>
    <col min="54" max="54" width="13.859375" customWidth="true" style="1"/>
    <col min="55" max="55" width="13.859375" customWidth="true" style="1"/>
    <col min="56" max="56" width="0" hidden="true" customWidth="true" style="11"/>
    <col min="57" max="57" width="0" hidden="true" customWidth="true" style="1"/>
    <col min="58" max="58" width="0" hidden="true" customWidth="true" style="1"/>
    <col min="59" max="59" width="0" hidden="true" customWidth="true" style="1"/>
    <col min="60" max="60" width="0" hidden="true" customWidth="true" style="1"/>
    <col min="61" max="61" width="0" hidden="true" customWidth="true" style="1"/>
    <col min="62" max="62" width="0" hidden="true" customWidth="true" style="1"/>
    <col min="63" max="63" width="0" hidden="true" customWidth="true" style="1"/>
    <col min="64" max="64" width="0" hidden="true" customWidth="true" style="1"/>
    <col min="65" max="65" width="0" hidden="true" customWidth="true" style="1"/>
    <col min="66" max="66" width="0" hidden="true" customWidth="true" style="1"/>
    <col min="67" max="67" width="0" hidden="true" customWidth="true" style="1"/>
    <col min="68" max="68" width="0" hidden="true" customWidth="true" style="1"/>
    <col min="69" max="69" width="0" hidden="true" customWidth="true" style="1"/>
    <col min="70" max="70" width="0" hidden="true" customWidth="true" style="1"/>
    <col min="71" max="71" width="0" hidden="true" customWidth="true" style="1"/>
    <col min="72" max="72" width="0" hidden="true" customWidth="true" style="1"/>
  </cols>
  <sheetData>
    <row r="1" spans="1:256" customHeight="1" ht="15" s="22" customForma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1</v>
      </c>
      <c r="AE1" s="13"/>
      <c r="AF1" s="13"/>
      <c r="AG1" s="13"/>
      <c r="AH1" s="13"/>
      <c r="AI1" s="13"/>
      <c r="AJ1" s="13"/>
      <c r="AK1" s="14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6"/>
      <c r="AZ1" s="17" t="s">
        <v>2</v>
      </c>
      <c r="BA1" s="17"/>
      <c r="BB1" s="17"/>
      <c r="BC1" s="18"/>
      <c r="BD1" s="19" t="s">
        <v>3</v>
      </c>
      <c r="BE1" s="19"/>
      <c r="BF1" s="19"/>
      <c r="BG1" s="19"/>
      <c r="BH1" s="19"/>
      <c r="BI1" s="19"/>
      <c r="BJ1" s="20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</row>
    <row r="2" spans="1:256" customHeight="1" ht="68.25" s="41" customFormat="1">
      <c r="A2" s="23" t="s">
        <v>4</v>
      </c>
      <c r="B2" s="24" t="s">
        <v>5</v>
      </c>
      <c r="C2" s="23" t="s">
        <v>6</v>
      </c>
      <c r="D2" s="23"/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5" t="s">
        <v>12</v>
      </c>
      <c r="K2" s="25" t="s">
        <v>13</v>
      </c>
      <c r="L2" s="25" t="s">
        <v>14</v>
      </c>
      <c r="M2" s="23" t="s">
        <v>15</v>
      </c>
      <c r="N2" s="23" t="s">
        <v>16</v>
      </c>
      <c r="O2" s="23" t="s">
        <v>17</v>
      </c>
      <c r="P2" s="23" t="s">
        <v>18</v>
      </c>
      <c r="Q2" s="23" t="s">
        <v>19</v>
      </c>
      <c r="R2" s="23" t="s">
        <v>20</v>
      </c>
      <c r="S2" s="23" t="s">
        <v>21</v>
      </c>
      <c r="T2" s="23" t="s">
        <v>22</v>
      </c>
      <c r="U2" s="23" t="s">
        <v>23</v>
      </c>
      <c r="V2" s="23" t="s">
        <v>24</v>
      </c>
      <c r="W2" s="23" t="s">
        <v>25</v>
      </c>
      <c r="X2" s="26" t="s">
        <v>26</v>
      </c>
      <c r="Y2" s="23" t="s">
        <v>27</v>
      </c>
      <c r="Z2" s="23" t="s">
        <v>28</v>
      </c>
      <c r="AA2" s="27" t="s">
        <v>29</v>
      </c>
      <c r="AB2" s="26" t="s">
        <v>30</v>
      </c>
      <c r="AC2" s="26" t="s">
        <v>31</v>
      </c>
      <c r="AD2" s="28" t="s">
        <v>32</v>
      </c>
      <c r="AE2" s="28" t="s">
        <v>20</v>
      </c>
      <c r="AF2" s="28" t="s">
        <v>10</v>
      </c>
      <c r="AG2" s="28" t="s">
        <v>11</v>
      </c>
      <c r="AH2" s="29" t="s">
        <v>12</v>
      </c>
      <c r="AI2" s="29" t="s">
        <v>13</v>
      </c>
      <c r="AJ2" s="28" t="s">
        <v>22</v>
      </c>
      <c r="AK2" s="30" t="s">
        <v>33</v>
      </c>
      <c r="AL2" s="31" t="s">
        <v>25</v>
      </c>
      <c r="AM2" s="30" t="s">
        <v>34</v>
      </c>
      <c r="AN2" s="30" t="s">
        <v>35</v>
      </c>
      <c r="AO2" s="32" t="s">
        <v>36</v>
      </c>
      <c r="AP2" s="33" t="s">
        <v>37</v>
      </c>
      <c r="AQ2" s="32" t="s">
        <v>38</v>
      </c>
      <c r="AR2" s="34" t="s">
        <v>39</v>
      </c>
      <c r="AS2" s="35" t="s">
        <v>40</v>
      </c>
      <c r="AT2" s="34" t="s">
        <v>41</v>
      </c>
      <c r="AU2" s="35" t="s">
        <v>42</v>
      </c>
      <c r="AV2" s="36" t="s">
        <v>43</v>
      </c>
      <c r="AW2" s="36" t="s">
        <v>44</v>
      </c>
      <c r="AX2" s="37" t="s">
        <v>45</v>
      </c>
      <c r="AY2" s="38"/>
      <c r="AZ2" s="17" t="s">
        <v>46</v>
      </c>
      <c r="BA2" s="17" t="s">
        <v>47</v>
      </c>
      <c r="BB2" s="17" t="s">
        <v>48</v>
      </c>
      <c r="BC2" s="18"/>
      <c r="BD2" s="39" t="s">
        <v>49</v>
      </c>
      <c r="BE2" s="39" t="s">
        <v>50</v>
      </c>
      <c r="BF2" s="39" t="s">
        <v>51</v>
      </c>
      <c r="BG2" s="39" t="s">
        <v>52</v>
      </c>
      <c r="BH2" s="39" t="s">
        <v>53</v>
      </c>
      <c r="BI2" s="39" t="s">
        <v>54</v>
      </c>
      <c r="BJ2" s="39" t="s">
        <v>55</v>
      </c>
      <c r="BK2" s="40"/>
      <c r="BL2" s="40"/>
      <c r="BM2" s="40"/>
      <c r="BN2" s="40"/>
      <c r="BO2" s="40"/>
      <c r="BP2" s="40" t="s">
        <v>56</v>
      </c>
      <c r="BQ2" s="40" t="s">
        <v>57</v>
      </c>
      <c r="BR2" s="40" t="s">
        <v>35</v>
      </c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IV2" s="42"/>
    </row>
    <row r="3" spans="1:256" customHeight="1" ht="12">
      <c r="A3" s="43" t="s">
        <v>58</v>
      </c>
      <c r="B3" s="44" t="s">
        <v>59</v>
      </c>
      <c r="C3" s="43">
        <v>1200</v>
      </c>
      <c r="D3" s="43">
        <v>1500</v>
      </c>
      <c r="E3" s="43" t="s">
        <v>60</v>
      </c>
      <c r="F3" s="43">
        <v>3824836</v>
      </c>
      <c r="G3" s="43">
        <v>20530</v>
      </c>
      <c r="H3" s="43" t="s">
        <v>61</v>
      </c>
      <c r="I3" s="43" t="s">
        <v>62</v>
      </c>
      <c r="J3" s="43">
        <v>4</v>
      </c>
      <c r="K3" s="43">
        <v>22</v>
      </c>
      <c r="L3" s="43" t="s">
        <v>63</v>
      </c>
      <c r="M3" s="43">
        <v>815263889</v>
      </c>
      <c r="N3" s="43"/>
      <c r="O3" s="43"/>
      <c r="P3" s="43"/>
      <c r="Q3" s="43"/>
      <c r="R3" s="43">
        <v>37205514</v>
      </c>
      <c r="S3" s="43" t="s">
        <v>64</v>
      </c>
      <c r="T3" s="45" t="s">
        <v>65</v>
      </c>
      <c r="U3" s="43"/>
      <c r="V3" s="45" t="s">
        <v>66</v>
      </c>
      <c r="W3" s="45" t="s">
        <v>67</v>
      </c>
      <c r="X3" s="43" t="s">
        <v>68</v>
      </c>
      <c r="Y3" s="43" t="s">
        <v>69</v>
      </c>
      <c r="Z3" s="43">
        <v>1</v>
      </c>
      <c r="AA3" s="46" t="s">
        <v>70</v>
      </c>
      <c r="AB3" s="47" t="s">
        <v>71</v>
      </c>
      <c r="AC3" s="47" t="s">
        <v>72</v>
      </c>
      <c r="AD3" s="48" t="str">
        <f>IF(F3="","",F3)</f>
        <v>0</v>
      </c>
      <c r="AE3" s="48" t="str">
        <f>IF(R3="","",R3)</f>
        <v>0</v>
      </c>
      <c r="AF3" s="48" t="str">
        <f>IF(H3="","",H3)</f>
        <v>0</v>
      </c>
      <c r="AG3" s="48" t="str">
        <f>IF(I3="","",I3)</f>
        <v>0</v>
      </c>
      <c r="AH3" s="48" t="str">
        <f>IF(J3="","",J3)</f>
        <v>0</v>
      </c>
      <c r="AI3" s="48" t="str">
        <f>IF(K3="","",K3)</f>
        <v>0</v>
      </c>
      <c r="AJ3" s="49" t="str">
        <f>IF(T3="","",T3)</f>
        <v>0</v>
      </c>
      <c r="AK3" s="50"/>
      <c r="AL3" s="45" t="str">
        <f>IF(W3="","",W3)</f>
        <v>0</v>
      </c>
      <c r="AM3" s="51"/>
      <c r="AN3" s="52"/>
      <c r="AO3" s="53" t="str">
        <f>VLOOKUP(BD3,Dane!$Q$2:$R$90,2,0)</f>
        <v>0</v>
      </c>
      <c r="AP3" s="45"/>
      <c r="AQ3" s="53" t="str">
        <f>VLOOKUP(AP3,Dane!$G$2:$H$9,2,0)</f>
        <v>0</v>
      </c>
      <c r="AR3" s="54"/>
      <c r="AS3" s="53" t="str">
        <f>VLOOKUP(AR3,Dane!$A$2:$B$19,2,0)</f>
        <v>0</v>
      </c>
      <c r="AT3" s="54"/>
      <c r="AU3" s="53" t="str">
        <f>VLOOKUP(AT3,Dane!$D$2:$E$25,2,0)</f>
        <v>0</v>
      </c>
      <c r="AV3" s="55"/>
      <c r="AW3" s="55"/>
      <c r="AX3" s="56"/>
      <c r="AZ3" s="57" t="str">
        <f>_xlfn.IFERROR(VLOOKUP(AL3,#REF!,2,0),"")</f>
        <v>0</v>
      </c>
      <c r="BA3" s="57" t="str">
        <f>_xlfn.IFERROR(VLOOKUP(AL3,#REF!,3,0),"")</f>
        <v>0</v>
      </c>
      <c r="BB3" s="57" t="str">
        <f>_xlfn.IFERROR(VLOOKUP(AL3,#REF!,4,0),"")</f>
        <v>0</v>
      </c>
      <c r="BC3" s="6"/>
      <c r="BD3" s="58" t="str">
        <f>CONCATENATE(AM3,AN3)</f>
        <v>0</v>
      </c>
      <c r="BE3" s="59" t="str">
        <f>LEN(AV3)</f>
        <v>0</v>
      </c>
      <c r="BF3" s="59" t="str">
        <f>LEN(AW3)</f>
        <v>0</v>
      </c>
      <c r="BG3" s="59" t="str">
        <f>LEN(AX3)</f>
        <v>0</v>
      </c>
      <c r="BH3" s="60">
        <v>0</v>
      </c>
      <c r="BI3" s="59" t="e">
        <v>#REF!</v>
      </c>
      <c r="BJ3" s="59" t="e">
        <v>#REF!</v>
      </c>
    </row>
    <row r="4" spans="1:256" customHeight="1" ht="12">
      <c r="A4" s="43" t="s">
        <v>58</v>
      </c>
      <c r="B4" s="44" t="s">
        <v>59</v>
      </c>
      <c r="C4" s="43">
        <v>1500</v>
      </c>
      <c r="D4" s="43">
        <v>1800</v>
      </c>
      <c r="E4" s="43" t="s">
        <v>60</v>
      </c>
      <c r="F4" s="43">
        <v>1852406</v>
      </c>
      <c r="G4" s="43">
        <v>20281</v>
      </c>
      <c r="H4" s="43" t="s">
        <v>61</v>
      </c>
      <c r="I4" s="43" t="s">
        <v>73</v>
      </c>
      <c r="J4" s="43">
        <v>3</v>
      </c>
      <c r="K4" s="43">
        <v>37</v>
      </c>
      <c r="L4" s="43" t="s">
        <v>63</v>
      </c>
      <c r="M4" s="43">
        <v>815266097</v>
      </c>
      <c r="N4" s="43"/>
      <c r="O4" s="43">
        <v>518948811</v>
      </c>
      <c r="P4" s="43"/>
      <c r="Q4" s="43"/>
      <c r="R4" s="43">
        <v>37204666</v>
      </c>
      <c r="S4" s="43" t="s">
        <v>64</v>
      </c>
      <c r="T4" s="45" t="s">
        <v>74</v>
      </c>
      <c r="U4" s="43"/>
      <c r="V4" s="45" t="s">
        <v>66</v>
      </c>
      <c r="W4" s="45" t="s">
        <v>67</v>
      </c>
      <c r="X4" s="43" t="s">
        <v>75</v>
      </c>
      <c r="Y4" s="43" t="s">
        <v>76</v>
      </c>
      <c r="Z4" s="43">
        <v>1</v>
      </c>
      <c r="AA4" s="46" t="s">
        <v>77</v>
      </c>
      <c r="AB4" s="47" t="s">
        <v>78</v>
      </c>
      <c r="AC4" s="47" t="s">
        <v>79</v>
      </c>
      <c r="AD4" s="48" t="str">
        <f>IF(F4="","",F4)</f>
        <v>0</v>
      </c>
      <c r="AE4" s="48" t="str">
        <f>IF(R4="","",R4)</f>
        <v>0</v>
      </c>
      <c r="AF4" s="48" t="str">
        <f>IF(H4="","",H4)</f>
        <v>0</v>
      </c>
      <c r="AG4" s="48" t="str">
        <f>IF(I4="","",I4)</f>
        <v>0</v>
      </c>
      <c r="AH4" s="48" t="str">
        <f>IF(J4="","",J4)</f>
        <v>0</v>
      </c>
      <c r="AI4" s="48" t="str">
        <f>IF(K4="","",K4)</f>
        <v>0</v>
      </c>
      <c r="AJ4" s="49" t="str">
        <f>IF(T4="","",T4)</f>
        <v>0</v>
      </c>
      <c r="AK4" s="50" t="s">
        <v>80</v>
      </c>
      <c r="AL4" s="45" t="s">
        <v>81</v>
      </c>
      <c r="AM4" s="51"/>
      <c r="AN4" s="52"/>
      <c r="AO4" s="53" t="str">
        <f>VLOOKUP(BD4,Dane!$Q$2:$R$90,2,0)</f>
        <v>0</v>
      </c>
      <c r="AP4" s="45" t="s">
        <v>82</v>
      </c>
      <c r="AQ4" s="53" t="str">
        <f>VLOOKUP(AP4,Dane!$G$2:$H$9,2,0)</f>
        <v>0</v>
      </c>
      <c r="AR4" s="54"/>
      <c r="AS4" s="53" t="str">
        <f>VLOOKUP(AR4,Dane!$A$2:$B$19,2,0)</f>
        <v>0</v>
      </c>
      <c r="AT4" s="54"/>
      <c r="AU4" s="53" t="str">
        <f>VLOOKUP(AT4,Dane!$D$2:$E$25,2,0)</f>
        <v>0</v>
      </c>
      <c r="AV4" s="55"/>
      <c r="AW4" s="55"/>
      <c r="AX4" s="56" t="s">
        <v>83</v>
      </c>
      <c r="AZ4" s="57" t="str">
        <f>_xlfn.IFERROR(VLOOKUP(AL4,#REF!,2,0),"")</f>
        <v>0</v>
      </c>
      <c r="BA4" s="57" t="str">
        <f>_xlfn.IFERROR(VLOOKUP(AL4,#REF!,3,0),"")</f>
        <v>0</v>
      </c>
      <c r="BB4" s="57" t="str">
        <f>_xlfn.IFERROR(VLOOKUP(AL4,#REF!,4,0),"")</f>
        <v>0</v>
      </c>
      <c r="BC4" s="6"/>
      <c r="BD4" s="58" t="str">
        <f>CONCATENATE(AM4,AN4)</f>
        <v>0</v>
      </c>
      <c r="BE4" s="59" t="str">
        <f>LEN(AV4)</f>
        <v>0</v>
      </c>
      <c r="BF4" s="59" t="str">
        <f>LEN(AW4)</f>
        <v>0</v>
      </c>
      <c r="BG4" s="59" t="str">
        <f>LEN(AX4)</f>
        <v>0</v>
      </c>
      <c r="BH4" s="60">
        <v>0</v>
      </c>
      <c r="BI4" s="59" t="e">
        <v>#REF!</v>
      </c>
      <c r="BJ4" s="59" t="e">
        <v>#REF!</v>
      </c>
    </row>
    <row r="5" spans="1:256" customHeight="1" ht="12">
      <c r="A5" s="119" t="s">
        <v>58</v>
      </c>
      <c r="B5" s="120" t="s">
        <v>59</v>
      </c>
      <c r="C5" s="119">
        <v>1800</v>
      </c>
      <c r="D5" s="119">
        <v>2100</v>
      </c>
      <c r="E5" s="119" t="s">
        <v>60</v>
      </c>
      <c r="F5" s="119">
        <v>1002394</v>
      </c>
      <c r="G5" s="119"/>
      <c r="H5" s="119" t="s">
        <v>61</v>
      </c>
      <c r="I5" s="119" t="s">
        <v>84</v>
      </c>
      <c r="J5" s="119">
        <v>9</v>
      </c>
      <c r="K5" s="119">
        <v>50</v>
      </c>
      <c r="L5" s="119" t="s">
        <v>63</v>
      </c>
      <c r="M5" s="119"/>
      <c r="N5" s="119"/>
      <c r="O5" s="119">
        <v>605527778</v>
      </c>
      <c r="P5" s="119"/>
      <c r="Q5" s="119"/>
      <c r="R5" s="119">
        <v>37205402</v>
      </c>
      <c r="S5" s="119" t="s">
        <v>64</v>
      </c>
      <c r="T5" s="121" t="s">
        <v>65</v>
      </c>
      <c r="U5" s="119"/>
      <c r="V5" s="121" t="s">
        <v>66</v>
      </c>
      <c r="W5" s="121" t="s">
        <v>67</v>
      </c>
      <c r="X5" s="119" t="s">
        <v>85</v>
      </c>
      <c r="Y5" s="119" t="s">
        <v>86</v>
      </c>
      <c r="Z5" s="119">
        <v>1</v>
      </c>
      <c r="AA5" s="122" t="s">
        <v>87</v>
      </c>
      <c r="AB5" s="123" t="s">
        <v>88</v>
      </c>
      <c r="AC5" s="123" t="s">
        <v>89</v>
      </c>
      <c r="AD5" s="48" t="str">
        <f>IF(F5="","",F5)</f>
        <v>0</v>
      </c>
      <c r="AE5" s="48" t="str">
        <f>IF(R5="","",R5)</f>
        <v>0</v>
      </c>
      <c r="AF5" s="48" t="str">
        <f>IF(H5="","",H5)</f>
        <v>0</v>
      </c>
      <c r="AG5" s="48" t="str">
        <f>IF(I5="","",I5)</f>
        <v>0</v>
      </c>
      <c r="AH5" s="48" t="str">
        <f>IF(J5="","",J5)</f>
        <v>0</v>
      </c>
      <c r="AI5" s="48" t="str">
        <f>IF(K5="","",K5)</f>
        <v>0</v>
      </c>
      <c r="AJ5" s="49" t="str">
        <f>IF(T5="","",T5)</f>
        <v>0</v>
      </c>
      <c r="AK5" s="50" t="s">
        <v>90</v>
      </c>
      <c r="AL5" s="45" t="s">
        <v>91</v>
      </c>
      <c r="AM5" s="51" t="s">
        <v>92</v>
      </c>
      <c r="AN5" s="52"/>
      <c r="AO5" s="53" t="str">
        <f>VLOOKUP(BD5,Dane!$Q$2:$R$90,2,0)</f>
        <v>0</v>
      </c>
      <c r="AP5" s="45"/>
      <c r="AQ5" s="53" t="str">
        <f>VLOOKUP(AP5,Dane!$G$2:$H$9,2,0)</f>
        <v>0</v>
      </c>
      <c r="AR5" s="54"/>
      <c r="AS5" s="53" t="str">
        <f>VLOOKUP(AR5,Dane!$A$2:$B$19,2,0)</f>
        <v>0</v>
      </c>
      <c r="AT5" s="54"/>
      <c r="AU5" s="53" t="str">
        <f>VLOOKUP(AT5,Dane!$D$2:$E$25,2,0)</f>
        <v>0</v>
      </c>
      <c r="AV5" s="55" t="s">
        <v>93</v>
      </c>
      <c r="AW5" s="55" t="s">
        <v>94</v>
      </c>
      <c r="AX5" s="56" t="s">
        <v>95</v>
      </c>
      <c r="AZ5" s="57" t="str">
        <f>_xlfn.IFERROR(VLOOKUP(AL5,#REF!,2,0),"")</f>
        <v>0</v>
      </c>
      <c r="BA5" s="57" t="str">
        <f>_xlfn.IFERROR(VLOOKUP(AL5,#REF!,3,0),"")</f>
        <v>0</v>
      </c>
      <c r="BB5" s="57" t="str">
        <f>_xlfn.IFERROR(VLOOKUP(AL5,#REF!,4,0),"")</f>
        <v>0</v>
      </c>
      <c r="BC5" s="6"/>
      <c r="BD5" s="58" t="str">
        <f>CONCATENATE(AM5,AN5)</f>
        <v>0</v>
      </c>
      <c r="BE5" s="59" t="str">
        <f>LEN(AV5)</f>
        <v>0</v>
      </c>
      <c r="BF5" s="59" t="str">
        <f>LEN(AW5)</f>
        <v>0</v>
      </c>
      <c r="BG5" s="59" t="str">
        <f>LEN(AX5)</f>
        <v>0</v>
      </c>
      <c r="BH5" s="60">
        <v>1</v>
      </c>
      <c r="BI5" s="59" t="e">
        <v>#REF!</v>
      </c>
      <c r="BJ5" s="59" t="e">
        <v>#REF!</v>
      </c>
    </row>
    <row r="6" spans="1:256" customHeight="1" ht="12">
      <c r="A6" s="43"/>
      <c r="B6" s="44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5"/>
      <c r="U6" s="43"/>
      <c r="V6" s="45"/>
      <c r="W6" s="45"/>
      <c r="X6" s="43"/>
      <c r="Y6" s="43"/>
      <c r="Z6" s="43"/>
      <c r="AA6" s="46"/>
      <c r="AB6" s="47"/>
      <c r="AC6" s="47"/>
      <c r="AD6" s="48" t="str">
        <f>IF(F6="","",F6)</f>
        <v>0</v>
      </c>
      <c r="AE6" s="48" t="str">
        <f>IF(R6="","",R6)</f>
        <v>0</v>
      </c>
      <c r="AF6" s="48" t="str">
        <f>IF(H6="","",H6)</f>
        <v>0</v>
      </c>
      <c r="AG6" s="48" t="str">
        <f>IF(I6="","",I6)</f>
        <v>0</v>
      </c>
      <c r="AH6" s="48" t="str">
        <f>IF(J6="","",J6)</f>
        <v>0</v>
      </c>
      <c r="AI6" s="48" t="str">
        <f>IF(K6="","",K6)</f>
        <v>0</v>
      </c>
      <c r="AJ6" s="49" t="str">
        <f>IF(T6="","",T6)</f>
        <v>0</v>
      </c>
      <c r="AK6" s="50"/>
      <c r="AL6" s="45" t="str">
        <f>IF(W6="","",W6)</f>
        <v>0</v>
      </c>
      <c r="AM6" s="51"/>
      <c r="AN6" s="52"/>
      <c r="AO6" s="53" t="str">
        <f>VLOOKUP(BD6,Dane!$Q$2:$R$90,2,0)</f>
        <v>0</v>
      </c>
      <c r="AP6" s="45"/>
      <c r="AQ6" s="53" t="str">
        <f>VLOOKUP(AP6,Dane!$G$2:$H$9,2,0)</f>
        <v>0</v>
      </c>
      <c r="AR6" s="54"/>
      <c r="AS6" s="53" t="str">
        <f>VLOOKUP(AR6,Dane!$A$2:$B$19,2,0)</f>
        <v>0</v>
      </c>
      <c r="AT6" s="54"/>
      <c r="AU6" s="53" t="str">
        <f>VLOOKUP(AT6,Dane!$D$2:$E$25,2,0)</f>
        <v>0</v>
      </c>
      <c r="AV6" s="55"/>
      <c r="AW6" s="55"/>
      <c r="AX6" s="56"/>
      <c r="AZ6" s="57" t="str">
        <f>_xlfn.IFERROR(VLOOKUP(AL6,#REF!,2,0),"")</f>
        <v>0</v>
      </c>
      <c r="BA6" s="57" t="str">
        <f>_xlfn.IFERROR(VLOOKUP(AL6,#REF!,3,0),"")</f>
        <v>0</v>
      </c>
      <c r="BB6" s="57" t="str">
        <f>_xlfn.IFERROR(VLOOKUP(AL6,#REF!,4,0),"")</f>
        <v>0</v>
      </c>
      <c r="BC6" s="6"/>
      <c r="BD6" s="58" t="str">
        <f>CONCATENATE(AM6,AN6)</f>
        <v>0</v>
      </c>
      <c r="BE6" s="59" t="str">
        <f>LEN(AV6)</f>
        <v>0</v>
      </c>
      <c r="BF6" s="59" t="str">
        <f>LEN(AW6)</f>
        <v>0</v>
      </c>
      <c r="BG6" s="59" t="str">
        <f>LEN(AX6)</f>
        <v>0</v>
      </c>
      <c r="BH6" s="60" t="e">
        <v>#REF!</v>
      </c>
      <c r="BI6" s="59" t="e">
        <v>#REF!</v>
      </c>
      <c r="BJ6" s="59" t="e">
        <v>#REF!</v>
      </c>
    </row>
    <row r="7" spans="1:256" customHeight="1" ht="12">
      <c r="A7" s="43"/>
      <c r="B7" s="44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5"/>
      <c r="U7" s="43"/>
      <c r="V7" s="45"/>
      <c r="W7" s="45"/>
      <c r="X7" s="43"/>
      <c r="Y7" s="43"/>
      <c r="Z7" s="43"/>
      <c r="AA7" s="46"/>
      <c r="AB7" s="47"/>
      <c r="AC7" s="47"/>
      <c r="AD7" s="48" t="str">
        <f>IF(F7="","",F7)</f>
        <v>0</v>
      </c>
      <c r="AE7" s="48" t="str">
        <f>IF(R7="","",R7)</f>
        <v>0</v>
      </c>
      <c r="AF7" s="48" t="str">
        <f>IF(H7="","",H7)</f>
        <v>0</v>
      </c>
      <c r="AG7" s="48" t="str">
        <f>IF(I7="","",I7)</f>
        <v>0</v>
      </c>
      <c r="AH7" s="48" t="str">
        <f>IF(J7="","",J7)</f>
        <v>0</v>
      </c>
      <c r="AI7" s="48" t="str">
        <f>IF(K7="","",K7)</f>
        <v>0</v>
      </c>
      <c r="AJ7" s="49" t="str">
        <f>IF(T7="","",T7)</f>
        <v>0</v>
      </c>
      <c r="AK7" s="50"/>
      <c r="AL7" s="45" t="str">
        <f>IF(W7="","",W7)</f>
        <v>0</v>
      </c>
      <c r="AM7" s="51"/>
      <c r="AN7" s="52"/>
      <c r="AO7" s="53" t="str">
        <f>VLOOKUP(BD7,Dane!$Q$2:$R$90,2,0)</f>
        <v>0</v>
      </c>
      <c r="AP7" s="45"/>
      <c r="AQ7" s="53" t="str">
        <f>VLOOKUP(AP7,Dane!$G$2:$H$9,2,0)</f>
        <v>0</v>
      </c>
      <c r="AR7" s="54"/>
      <c r="AS7" s="53" t="str">
        <f>VLOOKUP(AR7,Dane!$A$2:$B$19,2,0)</f>
        <v>0</v>
      </c>
      <c r="AT7" s="54"/>
      <c r="AU7" s="53" t="str">
        <f>VLOOKUP(AT7,Dane!$D$2:$E$25,2,0)</f>
        <v>0</v>
      </c>
      <c r="AV7" s="55"/>
      <c r="AW7" s="55"/>
      <c r="AX7" s="56"/>
      <c r="AZ7" s="57" t="str">
        <f>_xlfn.IFERROR(VLOOKUP(AL7,#REF!,2,0),"")</f>
        <v>0</v>
      </c>
      <c r="BA7" s="57" t="str">
        <f>_xlfn.IFERROR(VLOOKUP(AL7,#REF!,3,0),"")</f>
        <v>0</v>
      </c>
      <c r="BB7" s="57" t="str">
        <f>_xlfn.IFERROR(VLOOKUP(AL7,#REF!,4,0),"")</f>
        <v>0</v>
      </c>
      <c r="BC7" s="6"/>
      <c r="BD7" s="58" t="str">
        <f>CONCATENATE(AM7,AN7)</f>
        <v>0</v>
      </c>
      <c r="BE7" s="59" t="str">
        <f>LEN(AV7)</f>
        <v>0</v>
      </c>
      <c r="BF7" s="59" t="str">
        <f>LEN(AW7)</f>
        <v>0</v>
      </c>
      <c r="BG7" s="59" t="str">
        <f>LEN(AX7)</f>
        <v>0</v>
      </c>
      <c r="BH7" s="60" t="e">
        <v>#REF!</v>
      </c>
      <c r="BI7" s="59" t="e">
        <v>#REF!</v>
      </c>
      <c r="BJ7" s="59" t="e">
        <v>#REF!</v>
      </c>
    </row>
    <row r="8" spans="1:256" customHeight="1" ht="12">
      <c r="A8" s="43"/>
      <c r="B8" s="4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5"/>
      <c r="U8" s="43"/>
      <c r="V8" s="45"/>
      <c r="W8" s="45"/>
      <c r="X8" s="43"/>
      <c r="Y8" s="43"/>
      <c r="Z8" s="43"/>
      <c r="AA8" s="46"/>
      <c r="AB8" s="47"/>
      <c r="AC8" s="47"/>
      <c r="AD8" s="48" t="str">
        <f>IF(F8="","",F8)</f>
        <v>0</v>
      </c>
      <c r="AE8" s="48" t="str">
        <f>IF(R8="","",R8)</f>
        <v>0</v>
      </c>
      <c r="AF8" s="48" t="str">
        <f>IF(H8="","",H8)</f>
        <v>0</v>
      </c>
      <c r="AG8" s="48" t="str">
        <f>IF(I8="","",I8)</f>
        <v>0</v>
      </c>
      <c r="AH8" s="48" t="str">
        <f>IF(J8="","",J8)</f>
        <v>0</v>
      </c>
      <c r="AI8" s="48" t="str">
        <f>IF(K8="","",K8)</f>
        <v>0</v>
      </c>
      <c r="AJ8" s="49" t="str">
        <f>IF(T8="","",T8)</f>
        <v>0</v>
      </c>
      <c r="AK8" s="50"/>
      <c r="AL8" s="45" t="str">
        <f>IF(W8="","",W8)</f>
        <v>0</v>
      </c>
      <c r="AM8" s="51"/>
      <c r="AN8" s="52"/>
      <c r="AO8" s="53" t="str">
        <f>VLOOKUP(BD8,Dane!$Q$2:$R$90,2,0)</f>
        <v>0</v>
      </c>
      <c r="AP8" s="45"/>
      <c r="AQ8" s="53" t="str">
        <f>VLOOKUP(AP8,Dane!$G$2:$H$9,2,0)</f>
        <v>0</v>
      </c>
      <c r="AR8" s="54"/>
      <c r="AS8" s="53" t="str">
        <f>VLOOKUP(AR8,Dane!$A$2:$B$19,2,0)</f>
        <v>0</v>
      </c>
      <c r="AT8" s="54"/>
      <c r="AU8" s="53" t="str">
        <f>VLOOKUP(AT8,Dane!$D$2:$E$25,2,0)</f>
        <v>0</v>
      </c>
      <c r="AV8" s="55"/>
      <c r="AW8" s="55"/>
      <c r="AX8" s="56"/>
      <c r="AZ8" s="57" t="str">
        <f>_xlfn.IFERROR(VLOOKUP(AL8,#REF!,2,0),"")</f>
        <v>0</v>
      </c>
      <c r="BA8" s="57" t="str">
        <f>_xlfn.IFERROR(VLOOKUP(AL8,#REF!,3,0),"")</f>
        <v>0</v>
      </c>
      <c r="BB8" s="57" t="str">
        <f>_xlfn.IFERROR(VLOOKUP(AL8,#REF!,4,0),"")</f>
        <v>0</v>
      </c>
      <c r="BC8" s="6"/>
      <c r="BD8" s="58" t="str">
        <f>CONCATENATE(AM8,AN8)</f>
        <v>0</v>
      </c>
      <c r="BE8" s="59" t="str">
        <f>LEN(AV8)</f>
        <v>0</v>
      </c>
      <c r="BF8" s="59" t="str">
        <f>LEN(AW8)</f>
        <v>0</v>
      </c>
      <c r="BG8" s="59" t="str">
        <f>LEN(AX8)</f>
        <v>0</v>
      </c>
      <c r="BH8" s="60" t="e">
        <v>#REF!</v>
      </c>
      <c r="BI8" s="59" t="e">
        <v>#REF!</v>
      </c>
      <c r="BJ8" s="59" t="e">
        <v>#REF!</v>
      </c>
    </row>
    <row r="9" spans="1:256" customHeight="1" ht="12">
      <c r="A9" s="43"/>
      <c r="B9" s="4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5"/>
      <c r="U9" s="43"/>
      <c r="V9" s="45"/>
      <c r="W9" s="45"/>
      <c r="X9" s="43"/>
      <c r="Y9" s="43"/>
      <c r="Z9" s="43"/>
      <c r="AA9" s="46"/>
      <c r="AB9" s="47"/>
      <c r="AC9" s="47"/>
      <c r="AD9" s="48" t="str">
        <f>IF(F9="","",F9)</f>
        <v>0</v>
      </c>
      <c r="AE9" s="48" t="str">
        <f>IF(R9="","",R9)</f>
        <v>0</v>
      </c>
      <c r="AF9" s="48" t="str">
        <f>IF(H9="","",H9)</f>
        <v>0</v>
      </c>
      <c r="AG9" s="48" t="str">
        <f>IF(I9="","",I9)</f>
        <v>0</v>
      </c>
      <c r="AH9" s="48" t="str">
        <f>IF(J9="","",J9)</f>
        <v>0</v>
      </c>
      <c r="AI9" s="48" t="str">
        <f>IF(K9="","",K9)</f>
        <v>0</v>
      </c>
      <c r="AJ9" s="49" t="str">
        <f>IF(T9="","",T9)</f>
        <v>0</v>
      </c>
      <c r="AK9" s="50"/>
      <c r="AL9" s="45" t="str">
        <f>IF(W9="","",W9)</f>
        <v>0</v>
      </c>
      <c r="AM9" s="51"/>
      <c r="AN9" s="52"/>
      <c r="AO9" s="53" t="str">
        <f>VLOOKUP(BD9,Dane!$Q$2:$R$90,2,0)</f>
        <v>0</v>
      </c>
      <c r="AP9" s="45"/>
      <c r="AQ9" s="53" t="str">
        <f>VLOOKUP(AP9,Dane!$G$2:$H$9,2,0)</f>
        <v>0</v>
      </c>
      <c r="AR9" s="54"/>
      <c r="AS9" s="53" t="str">
        <f>VLOOKUP(AR9,Dane!$A$2:$B$19,2,0)</f>
        <v>0</v>
      </c>
      <c r="AT9" s="54"/>
      <c r="AU9" s="53" t="str">
        <f>VLOOKUP(AT9,Dane!$D$2:$E$25,2,0)</f>
        <v>0</v>
      </c>
      <c r="AV9" s="55"/>
      <c r="AW9" s="55"/>
      <c r="AX9" s="56"/>
      <c r="AZ9" s="57" t="str">
        <f>_xlfn.IFERROR(VLOOKUP(AL9,#REF!,2,0),"")</f>
        <v>0</v>
      </c>
      <c r="BA9" s="57" t="str">
        <f>_xlfn.IFERROR(VLOOKUP(AL9,#REF!,3,0),"")</f>
        <v>0</v>
      </c>
      <c r="BB9" s="57" t="str">
        <f>_xlfn.IFERROR(VLOOKUP(AL9,#REF!,4,0),"")</f>
        <v>0</v>
      </c>
      <c r="BC9" s="6"/>
      <c r="BD9" s="58" t="str">
        <f>CONCATENATE(AM9,AN9)</f>
        <v>0</v>
      </c>
      <c r="BE9" s="59" t="str">
        <f>LEN(AV9)</f>
        <v>0</v>
      </c>
      <c r="BF9" s="59" t="str">
        <f>LEN(AW9)</f>
        <v>0</v>
      </c>
      <c r="BG9" s="59" t="str">
        <f>LEN(AX9)</f>
        <v>0</v>
      </c>
      <c r="BH9" s="60" t="e">
        <v>#REF!</v>
      </c>
      <c r="BI9" s="59" t="e">
        <v>#REF!</v>
      </c>
      <c r="BJ9" s="59" t="e">
        <v>#REF!</v>
      </c>
    </row>
    <row r="10" spans="1:256" customHeight="1" ht="12">
      <c r="A10" s="43"/>
      <c r="B10" s="4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5"/>
      <c r="U10" s="43"/>
      <c r="V10" s="45"/>
      <c r="W10" s="45"/>
      <c r="X10" s="43"/>
      <c r="Y10" s="43"/>
      <c r="Z10" s="43"/>
      <c r="AA10" s="46"/>
      <c r="AB10" s="47"/>
      <c r="AC10" s="47"/>
      <c r="AD10" s="48" t="str">
        <f>IF(F10="","",F10)</f>
        <v>0</v>
      </c>
      <c r="AE10" s="48" t="str">
        <f>IF(R10="","",R10)</f>
        <v>0</v>
      </c>
      <c r="AF10" s="48" t="str">
        <f>IF(H10="","",H10)</f>
        <v>0</v>
      </c>
      <c r="AG10" s="48" t="str">
        <f>IF(I10="","",I10)</f>
        <v>0</v>
      </c>
      <c r="AH10" s="48" t="str">
        <f>IF(J10="","",J10)</f>
        <v>0</v>
      </c>
      <c r="AI10" s="48" t="str">
        <f>IF(K10="","",K10)</f>
        <v>0</v>
      </c>
      <c r="AJ10" s="49" t="str">
        <f>IF(T10="","",T10)</f>
        <v>0</v>
      </c>
      <c r="AK10" s="50"/>
      <c r="AL10" s="45" t="str">
        <f>IF(W10="","",W10)</f>
        <v>0</v>
      </c>
      <c r="AM10" s="51"/>
      <c r="AN10" s="52"/>
      <c r="AO10" s="53" t="str">
        <f>VLOOKUP(BD10,Dane!$Q$2:$R$90,2,0)</f>
        <v>0</v>
      </c>
      <c r="AP10" s="45"/>
      <c r="AQ10" s="53" t="str">
        <f>VLOOKUP(AP10,Dane!$G$2:$H$9,2,0)</f>
        <v>0</v>
      </c>
      <c r="AR10" s="54"/>
      <c r="AS10" s="53" t="str">
        <f>VLOOKUP(AR10,Dane!$A$2:$B$19,2,0)</f>
        <v>0</v>
      </c>
      <c r="AT10" s="54"/>
      <c r="AU10" s="53" t="str">
        <f>VLOOKUP(AT10,Dane!$D$2:$E$25,2,0)</f>
        <v>0</v>
      </c>
      <c r="AV10" s="55"/>
      <c r="AW10" s="55"/>
      <c r="AX10" s="56"/>
      <c r="AZ10" s="57" t="str">
        <f>_xlfn.IFERROR(VLOOKUP(AL10,#REF!,2,0),"")</f>
        <v>0</v>
      </c>
      <c r="BA10" s="57" t="str">
        <f>_xlfn.IFERROR(VLOOKUP(AL10,#REF!,3,0),"")</f>
        <v>0</v>
      </c>
      <c r="BB10" s="57" t="str">
        <f>_xlfn.IFERROR(VLOOKUP(AL10,#REF!,4,0),"")</f>
        <v>0</v>
      </c>
      <c r="BC10" s="6"/>
      <c r="BD10" s="58" t="str">
        <f>CONCATENATE(AM10,AN10)</f>
        <v>0</v>
      </c>
      <c r="BE10" s="59" t="str">
        <f>LEN(AV10)</f>
        <v>0</v>
      </c>
      <c r="BF10" s="59" t="str">
        <f>LEN(AW10)</f>
        <v>0</v>
      </c>
      <c r="BG10" s="59" t="str">
        <f>LEN(AX10)</f>
        <v>0</v>
      </c>
      <c r="BH10" s="60" t="e">
        <v>#REF!</v>
      </c>
      <c r="BI10" s="59" t="e">
        <v>#REF!</v>
      </c>
      <c r="BJ10" s="59" t="e">
        <v>#REF!</v>
      </c>
    </row>
    <row r="11" spans="1:256" customHeight="1" ht="12">
      <c r="A11" s="43"/>
      <c r="B11" s="4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5"/>
      <c r="U11" s="43"/>
      <c r="V11" s="45"/>
      <c r="W11" s="45"/>
      <c r="X11" s="43"/>
      <c r="Y11" s="43"/>
      <c r="Z11" s="43"/>
      <c r="AA11" s="46"/>
      <c r="AB11" s="47"/>
      <c r="AC11" s="47"/>
      <c r="AD11" s="48" t="str">
        <f>IF(F11="","",F11)</f>
        <v>0</v>
      </c>
      <c r="AE11" s="48" t="str">
        <f>IF(R11="","",R11)</f>
        <v>0</v>
      </c>
      <c r="AF11" s="48" t="str">
        <f>IF(H11="","",H11)</f>
        <v>0</v>
      </c>
      <c r="AG11" s="48" t="str">
        <f>IF(I11="","",I11)</f>
        <v>0</v>
      </c>
      <c r="AH11" s="48" t="str">
        <f>IF(J11="","",J11)</f>
        <v>0</v>
      </c>
      <c r="AI11" s="48" t="str">
        <f>IF(K11="","",K11)</f>
        <v>0</v>
      </c>
      <c r="AJ11" s="49" t="str">
        <f>IF(T11="","",T11)</f>
        <v>0</v>
      </c>
      <c r="AK11" s="50"/>
      <c r="AL11" s="45" t="str">
        <f>IF(W11="","",W11)</f>
        <v>0</v>
      </c>
      <c r="AM11" s="51"/>
      <c r="AN11" s="52"/>
      <c r="AO11" s="53" t="str">
        <f>VLOOKUP(BD11,Dane!$Q$2:$R$90,2,0)</f>
        <v>0</v>
      </c>
      <c r="AP11" s="45"/>
      <c r="AQ11" s="53" t="str">
        <f>VLOOKUP(AP11,Dane!$G$2:$H$9,2,0)</f>
        <v>0</v>
      </c>
      <c r="AR11" s="54"/>
      <c r="AS11" s="53" t="str">
        <f>VLOOKUP(AR11,Dane!$A$2:$B$19,2,0)</f>
        <v>0</v>
      </c>
      <c r="AT11" s="54"/>
      <c r="AU11" s="53" t="str">
        <f>VLOOKUP(AT11,Dane!$D$2:$E$25,2,0)</f>
        <v>0</v>
      </c>
      <c r="AV11" s="55"/>
      <c r="AW11" s="55"/>
      <c r="AX11" s="56"/>
      <c r="AZ11" s="57" t="str">
        <f>_xlfn.IFERROR(VLOOKUP(AL11,#REF!,2,0),"")</f>
        <v>0</v>
      </c>
      <c r="BA11" s="57" t="str">
        <f>_xlfn.IFERROR(VLOOKUP(AL11,#REF!,3,0),"")</f>
        <v>0</v>
      </c>
      <c r="BB11" s="57" t="str">
        <f>_xlfn.IFERROR(VLOOKUP(AL11,#REF!,4,0),"")</f>
        <v>0</v>
      </c>
      <c r="BC11" s="6"/>
      <c r="BD11" s="58" t="str">
        <f>CONCATENATE(AM11,AN11)</f>
        <v>0</v>
      </c>
      <c r="BE11" s="59" t="str">
        <f>LEN(AV11)</f>
        <v>0</v>
      </c>
      <c r="BF11" s="59" t="str">
        <f>LEN(AW11)</f>
        <v>0</v>
      </c>
      <c r="BG11" s="59" t="str">
        <f>LEN(AX11)</f>
        <v>0</v>
      </c>
      <c r="BH11" s="60" t="e">
        <v>#REF!</v>
      </c>
      <c r="BI11" s="59" t="e">
        <v>#REF!</v>
      </c>
      <c r="BJ11" s="59" t="e">
        <v>#REF!</v>
      </c>
    </row>
    <row r="12" spans="1:256" customHeight="1" ht="12">
      <c r="A12" s="43"/>
      <c r="B12" s="44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5"/>
      <c r="U12" s="43"/>
      <c r="V12" s="45"/>
      <c r="W12" s="45"/>
      <c r="X12" s="43"/>
      <c r="Y12" s="43"/>
      <c r="Z12" s="43"/>
      <c r="AA12" s="46"/>
      <c r="AB12" s="47"/>
      <c r="AC12" s="47"/>
      <c r="AD12" s="48" t="str">
        <f>IF(F12="","",F12)</f>
        <v>0</v>
      </c>
      <c r="AE12" s="48" t="str">
        <f>IF(R12="","",R12)</f>
        <v>0</v>
      </c>
      <c r="AF12" s="48" t="str">
        <f>IF(H12="","",H12)</f>
        <v>0</v>
      </c>
      <c r="AG12" s="48" t="str">
        <f>IF(I12="","",I12)</f>
        <v>0</v>
      </c>
      <c r="AH12" s="48" t="str">
        <f>IF(J12="","",J12)</f>
        <v>0</v>
      </c>
      <c r="AI12" s="48" t="str">
        <f>IF(K12="","",K12)</f>
        <v>0</v>
      </c>
      <c r="AJ12" s="49" t="str">
        <f>IF(T12="","",T12)</f>
        <v>0</v>
      </c>
      <c r="AK12" s="50"/>
      <c r="AL12" s="45" t="str">
        <f>IF(W12="","",W12)</f>
        <v>0</v>
      </c>
      <c r="AM12" s="51"/>
      <c r="AN12" s="52"/>
      <c r="AO12" s="53" t="str">
        <f>VLOOKUP(BD12,Dane!$Q$2:$R$90,2,0)</f>
        <v>0</v>
      </c>
      <c r="AP12" s="45"/>
      <c r="AQ12" s="53" t="str">
        <f>VLOOKUP(AP12,Dane!$G$2:$H$9,2,0)</f>
        <v>0</v>
      </c>
      <c r="AR12" s="54"/>
      <c r="AS12" s="53" t="str">
        <f>VLOOKUP(AR12,Dane!$A$2:$B$19,2,0)</f>
        <v>0</v>
      </c>
      <c r="AT12" s="54"/>
      <c r="AU12" s="53" t="str">
        <f>VLOOKUP(AT12,Dane!$D$2:$E$25,2,0)</f>
        <v>0</v>
      </c>
      <c r="AV12" s="55"/>
      <c r="AW12" s="55"/>
      <c r="AX12" s="56"/>
      <c r="AZ12" s="57" t="str">
        <f>_xlfn.IFERROR(VLOOKUP(AL12,#REF!,2,0),"")</f>
        <v>0</v>
      </c>
      <c r="BA12" s="57" t="str">
        <f>_xlfn.IFERROR(VLOOKUP(AL12,#REF!,3,0),"")</f>
        <v>0</v>
      </c>
      <c r="BB12" s="57" t="str">
        <f>_xlfn.IFERROR(VLOOKUP(AL12,#REF!,4,0),"")</f>
        <v>0</v>
      </c>
      <c r="BC12" s="6"/>
      <c r="BD12" s="58" t="str">
        <f>CONCATENATE(AM12,AN12)</f>
        <v>0</v>
      </c>
      <c r="BE12" s="59" t="str">
        <f>LEN(AV12)</f>
        <v>0</v>
      </c>
      <c r="BF12" s="59" t="str">
        <f>LEN(AW12)</f>
        <v>0</v>
      </c>
      <c r="BG12" s="59" t="str">
        <f>LEN(AX12)</f>
        <v>0</v>
      </c>
      <c r="BH12" s="60" t="e">
        <v>#REF!</v>
      </c>
      <c r="BI12" s="59" t="e">
        <v>#REF!</v>
      </c>
      <c r="BJ12" s="59" t="e">
        <v>#REF!</v>
      </c>
    </row>
    <row r="13" spans="1:256" customHeight="1" ht="12">
      <c r="A13" s="43"/>
      <c r="B13" s="44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5"/>
      <c r="U13" s="43"/>
      <c r="V13" s="45"/>
      <c r="W13" s="45"/>
      <c r="X13" s="43"/>
      <c r="Y13" s="43"/>
      <c r="Z13" s="43"/>
      <c r="AA13" s="46"/>
      <c r="AB13" s="47"/>
      <c r="AC13" s="47"/>
      <c r="AD13" s="48" t="str">
        <f>IF(F13="","",F13)</f>
        <v>0</v>
      </c>
      <c r="AE13" s="48" t="str">
        <f>IF(R13="","",R13)</f>
        <v>0</v>
      </c>
      <c r="AF13" s="48" t="str">
        <f>IF(H13="","",H13)</f>
        <v>0</v>
      </c>
      <c r="AG13" s="48" t="str">
        <f>IF(I13="","",I13)</f>
        <v>0</v>
      </c>
      <c r="AH13" s="48" t="str">
        <f>IF(J13="","",J13)</f>
        <v>0</v>
      </c>
      <c r="AI13" s="48" t="str">
        <f>IF(K13="","",K13)</f>
        <v>0</v>
      </c>
      <c r="AJ13" s="49" t="str">
        <f>IF(T13="","",T13)</f>
        <v>0</v>
      </c>
      <c r="AK13" s="50"/>
      <c r="AL13" s="45" t="str">
        <f>IF(W13="","",W13)</f>
        <v>0</v>
      </c>
      <c r="AM13" s="51"/>
      <c r="AN13" s="52"/>
      <c r="AO13" s="53" t="str">
        <f>VLOOKUP(BD13,Dane!$Q$2:$R$90,2,0)</f>
        <v>0</v>
      </c>
      <c r="AP13" s="45"/>
      <c r="AQ13" s="53" t="str">
        <f>VLOOKUP(AP13,Dane!$G$2:$H$9,2,0)</f>
        <v>0</v>
      </c>
      <c r="AR13" s="54"/>
      <c r="AS13" s="53" t="str">
        <f>VLOOKUP(AR13,Dane!$A$2:$B$19,2,0)</f>
        <v>0</v>
      </c>
      <c r="AT13" s="54"/>
      <c r="AU13" s="53" t="str">
        <f>VLOOKUP(AT13,Dane!$D$2:$E$25,2,0)</f>
        <v>0</v>
      </c>
      <c r="AV13" s="55"/>
      <c r="AW13" s="55"/>
      <c r="AX13" s="56"/>
      <c r="AZ13" s="57" t="str">
        <f>_xlfn.IFERROR(VLOOKUP(AL13,#REF!,2,0),"")</f>
        <v>0</v>
      </c>
      <c r="BA13" s="57" t="str">
        <f>_xlfn.IFERROR(VLOOKUP(AL13,#REF!,3,0),"")</f>
        <v>0</v>
      </c>
      <c r="BB13" s="57" t="str">
        <f>_xlfn.IFERROR(VLOOKUP(AL13,#REF!,4,0),"")</f>
        <v>0</v>
      </c>
      <c r="BC13" s="6"/>
      <c r="BD13" s="58" t="str">
        <f>CONCATENATE(AM13,AN13)</f>
        <v>0</v>
      </c>
      <c r="BE13" s="59" t="str">
        <f>LEN(AV13)</f>
        <v>0</v>
      </c>
      <c r="BF13" s="59" t="str">
        <f>LEN(AW13)</f>
        <v>0</v>
      </c>
      <c r="BG13" s="59" t="str">
        <f>LEN(AX13)</f>
        <v>0</v>
      </c>
      <c r="BH13" s="60" t="e">
        <v>#REF!</v>
      </c>
      <c r="BI13" s="59" t="e">
        <v>#REF!</v>
      </c>
      <c r="BJ13" s="59" t="e">
        <v>#REF!</v>
      </c>
    </row>
    <row r="14" spans="1:256" customHeight="1" ht="12">
      <c r="A14" s="43"/>
      <c r="B14" s="44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5"/>
      <c r="U14" s="43"/>
      <c r="V14" s="45"/>
      <c r="W14" s="45"/>
      <c r="X14" s="43"/>
      <c r="Y14" s="43"/>
      <c r="Z14" s="43"/>
      <c r="AA14" s="46"/>
      <c r="AB14" s="47"/>
      <c r="AC14" s="47"/>
      <c r="AD14" s="48" t="str">
        <f>IF(F14="","",F14)</f>
        <v>0</v>
      </c>
      <c r="AE14" s="48" t="str">
        <f>IF(R14="","",R14)</f>
        <v>0</v>
      </c>
      <c r="AF14" s="48" t="str">
        <f>IF(H14="","",H14)</f>
        <v>0</v>
      </c>
      <c r="AG14" s="48" t="str">
        <f>IF(I14="","",I14)</f>
        <v>0</v>
      </c>
      <c r="AH14" s="48" t="str">
        <f>IF(J14="","",J14)</f>
        <v>0</v>
      </c>
      <c r="AI14" s="48" t="str">
        <f>IF(K14="","",K14)</f>
        <v>0</v>
      </c>
      <c r="AJ14" s="49" t="str">
        <f>IF(T14="","",T14)</f>
        <v>0</v>
      </c>
      <c r="AK14" s="50"/>
      <c r="AL14" s="45" t="str">
        <f>IF(W14="","",W14)</f>
        <v>0</v>
      </c>
      <c r="AM14" s="51"/>
      <c r="AN14" s="52"/>
      <c r="AO14" s="53" t="str">
        <f>VLOOKUP(BD14,Dane!$Q$2:$R$90,2,0)</f>
        <v>0</v>
      </c>
      <c r="AP14" s="45"/>
      <c r="AQ14" s="53" t="str">
        <f>VLOOKUP(AP14,Dane!$G$2:$H$9,2,0)</f>
        <v>0</v>
      </c>
      <c r="AR14" s="54"/>
      <c r="AS14" s="53" t="str">
        <f>VLOOKUP(AR14,Dane!$A$2:$B$19,2,0)</f>
        <v>0</v>
      </c>
      <c r="AT14" s="54"/>
      <c r="AU14" s="53" t="str">
        <f>VLOOKUP(AT14,Dane!$D$2:$E$25,2,0)</f>
        <v>0</v>
      </c>
      <c r="AV14" s="55"/>
      <c r="AW14" s="55"/>
      <c r="AX14" s="56"/>
      <c r="AZ14" s="57" t="str">
        <f>_xlfn.IFERROR(VLOOKUP(AL14,#REF!,2,0),"")</f>
        <v>0</v>
      </c>
      <c r="BA14" s="57" t="str">
        <f>_xlfn.IFERROR(VLOOKUP(AL14,#REF!,3,0),"")</f>
        <v>0</v>
      </c>
      <c r="BB14" s="57" t="str">
        <f>_xlfn.IFERROR(VLOOKUP(AL14,#REF!,4,0),"")</f>
        <v>0</v>
      </c>
      <c r="BC14" s="6"/>
      <c r="BD14" s="58" t="str">
        <f>CONCATENATE(AM14,AN14)</f>
        <v>0</v>
      </c>
      <c r="BE14" s="59" t="str">
        <f>LEN(AV14)</f>
        <v>0</v>
      </c>
      <c r="BF14" s="59" t="str">
        <f>LEN(AW14)</f>
        <v>0</v>
      </c>
      <c r="BG14" s="59" t="str">
        <f>LEN(AX14)</f>
        <v>0</v>
      </c>
      <c r="BH14" s="60" t="e">
        <v>#REF!</v>
      </c>
      <c r="BI14" s="59" t="e">
        <v>#REF!</v>
      </c>
      <c r="BJ14" s="59" t="e">
        <v>#REF!</v>
      </c>
    </row>
    <row r="15" spans="1:256" customHeight="1" ht="12">
      <c r="A15" s="43"/>
      <c r="B15" s="44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5"/>
      <c r="U15" s="43"/>
      <c r="V15" s="45"/>
      <c r="W15" s="45"/>
      <c r="X15" s="43"/>
      <c r="Y15" s="43"/>
      <c r="Z15" s="43"/>
      <c r="AA15" s="46"/>
      <c r="AB15" s="47"/>
      <c r="AC15" s="47"/>
      <c r="AD15" s="48" t="str">
        <f>IF(F15="","",F15)</f>
        <v>0</v>
      </c>
      <c r="AE15" s="48" t="str">
        <f>IF(R15="","",R15)</f>
        <v>0</v>
      </c>
      <c r="AF15" s="48" t="str">
        <f>IF(H15="","",H15)</f>
        <v>0</v>
      </c>
      <c r="AG15" s="48" t="str">
        <f>IF(I15="","",I15)</f>
        <v>0</v>
      </c>
      <c r="AH15" s="48" t="str">
        <f>IF(J15="","",J15)</f>
        <v>0</v>
      </c>
      <c r="AI15" s="48" t="str">
        <f>IF(K15="","",K15)</f>
        <v>0</v>
      </c>
      <c r="AJ15" s="49" t="str">
        <f>IF(T15="","",T15)</f>
        <v>0</v>
      </c>
      <c r="AK15" s="50"/>
      <c r="AL15" s="45" t="str">
        <f>IF(W15="","",W15)</f>
        <v>0</v>
      </c>
      <c r="AM15" s="51"/>
      <c r="AN15" s="52"/>
      <c r="AO15" s="53" t="str">
        <f>VLOOKUP(BD15,Dane!$Q$2:$R$90,2,0)</f>
        <v>0</v>
      </c>
      <c r="AP15" s="45"/>
      <c r="AQ15" s="53" t="str">
        <f>VLOOKUP(AP15,Dane!$G$2:$H$9,2,0)</f>
        <v>0</v>
      </c>
      <c r="AR15" s="54"/>
      <c r="AS15" s="53" t="str">
        <f>VLOOKUP(AR15,Dane!$A$2:$B$19,2,0)</f>
        <v>0</v>
      </c>
      <c r="AT15" s="54"/>
      <c r="AU15" s="53" t="str">
        <f>VLOOKUP(AT15,Dane!$D$2:$E$25,2,0)</f>
        <v>0</v>
      </c>
      <c r="AV15" s="55"/>
      <c r="AW15" s="55"/>
      <c r="AX15" s="56"/>
      <c r="AZ15" s="57" t="str">
        <f>_xlfn.IFERROR(VLOOKUP(AL15,#REF!,2,0),"")</f>
        <v>0</v>
      </c>
      <c r="BA15" s="57" t="str">
        <f>_xlfn.IFERROR(VLOOKUP(AL15,#REF!,3,0),"")</f>
        <v>0</v>
      </c>
      <c r="BB15" s="57" t="str">
        <f>_xlfn.IFERROR(VLOOKUP(AL15,#REF!,4,0),"")</f>
        <v>0</v>
      </c>
      <c r="BC15" s="6"/>
      <c r="BD15" s="58" t="str">
        <f>CONCATENATE(AM15,AN15)</f>
        <v>0</v>
      </c>
      <c r="BE15" s="59" t="str">
        <f>LEN(AV15)</f>
        <v>0</v>
      </c>
      <c r="BF15" s="59" t="str">
        <f>LEN(AW15)</f>
        <v>0</v>
      </c>
      <c r="BG15" s="59" t="str">
        <f>LEN(AX15)</f>
        <v>0</v>
      </c>
      <c r="BH15" s="60" t="e">
        <v>#REF!</v>
      </c>
      <c r="BI15" s="59" t="e">
        <v>#REF!</v>
      </c>
      <c r="BJ15" s="59" t="e">
        <v>#REF!</v>
      </c>
    </row>
    <row r="16" spans="1:256" customHeight="1" ht="12">
      <c r="A16" s="43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5"/>
      <c r="U16" s="43"/>
      <c r="V16" s="45"/>
      <c r="W16" s="45"/>
      <c r="X16" s="43"/>
      <c r="Y16" s="43"/>
      <c r="Z16" s="43"/>
      <c r="AA16" s="46"/>
      <c r="AB16" s="47"/>
      <c r="AC16" s="47"/>
      <c r="AD16" s="48" t="str">
        <f>IF(F16="","",F16)</f>
        <v>0</v>
      </c>
      <c r="AE16" s="48" t="str">
        <f>IF(R16="","",R16)</f>
        <v>0</v>
      </c>
      <c r="AF16" s="48" t="str">
        <f>IF(H16="","",H16)</f>
        <v>0</v>
      </c>
      <c r="AG16" s="48" t="str">
        <f>IF(I16="","",I16)</f>
        <v>0</v>
      </c>
      <c r="AH16" s="48" t="str">
        <f>IF(J16="","",J16)</f>
        <v>0</v>
      </c>
      <c r="AI16" s="48" t="str">
        <f>IF(K16="","",K16)</f>
        <v>0</v>
      </c>
      <c r="AJ16" s="49" t="str">
        <f>IF(T16="","",T16)</f>
        <v>0</v>
      </c>
      <c r="AK16" s="50"/>
      <c r="AL16" s="45" t="str">
        <f>IF(W16="","",W16)</f>
        <v>0</v>
      </c>
      <c r="AM16" s="51"/>
      <c r="AN16" s="52"/>
      <c r="AO16" s="53" t="str">
        <f>VLOOKUP(BD16,Dane!$Q$2:$R$90,2,0)</f>
        <v>0</v>
      </c>
      <c r="AP16" s="45"/>
      <c r="AQ16" s="53" t="str">
        <f>VLOOKUP(AP16,Dane!$G$2:$H$9,2,0)</f>
        <v>0</v>
      </c>
      <c r="AR16" s="54"/>
      <c r="AS16" s="53" t="str">
        <f>VLOOKUP(AR16,Dane!$A$2:$B$19,2,0)</f>
        <v>0</v>
      </c>
      <c r="AT16" s="54"/>
      <c r="AU16" s="53" t="str">
        <f>VLOOKUP(AT16,Dane!$D$2:$E$25,2,0)</f>
        <v>0</v>
      </c>
      <c r="AV16" s="55"/>
      <c r="AW16" s="55"/>
      <c r="AX16" s="56"/>
      <c r="AZ16" s="57" t="str">
        <f>_xlfn.IFERROR(VLOOKUP(AL16,#REF!,2,0),"")</f>
        <v>0</v>
      </c>
      <c r="BA16" s="57" t="str">
        <f>_xlfn.IFERROR(VLOOKUP(AL16,#REF!,3,0),"")</f>
        <v>0</v>
      </c>
      <c r="BB16" s="57" t="str">
        <f>_xlfn.IFERROR(VLOOKUP(AL16,#REF!,4,0),"")</f>
        <v>0</v>
      </c>
      <c r="BC16" s="6"/>
      <c r="BD16" s="58" t="str">
        <f>CONCATENATE(AM16,AN16)</f>
        <v>0</v>
      </c>
      <c r="BE16" s="59" t="str">
        <f>LEN(AV16)</f>
        <v>0</v>
      </c>
      <c r="BF16" s="59" t="str">
        <f>LEN(AW16)</f>
        <v>0</v>
      </c>
      <c r="BG16" s="59" t="str">
        <f>LEN(AX16)</f>
        <v>0</v>
      </c>
      <c r="BH16" s="60" t="e">
        <v>#REF!</v>
      </c>
      <c r="BI16" s="59" t="e">
        <v>#REF!</v>
      </c>
      <c r="BJ16" s="59" t="e">
        <v>#REF!</v>
      </c>
    </row>
    <row r="17" spans="1:256" customHeight="1" ht="12">
      <c r="A17" s="43"/>
      <c r="B17" s="44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5"/>
      <c r="U17" s="43"/>
      <c r="V17" s="45"/>
      <c r="W17" s="45"/>
      <c r="X17" s="43"/>
      <c r="Y17" s="43"/>
      <c r="Z17" s="43"/>
      <c r="AA17" s="46"/>
      <c r="AB17" s="47"/>
      <c r="AC17" s="47"/>
      <c r="AD17" s="48" t="str">
        <f>IF(F17="","",F17)</f>
        <v>0</v>
      </c>
      <c r="AE17" s="48" t="str">
        <f>IF(R17="","",R17)</f>
        <v>0</v>
      </c>
      <c r="AF17" s="48" t="str">
        <f>IF(H17="","",H17)</f>
        <v>0</v>
      </c>
      <c r="AG17" s="48" t="str">
        <f>IF(I17="","",I17)</f>
        <v>0</v>
      </c>
      <c r="AH17" s="48" t="str">
        <f>IF(J17="","",J17)</f>
        <v>0</v>
      </c>
      <c r="AI17" s="48" t="str">
        <f>IF(K17="","",K17)</f>
        <v>0</v>
      </c>
      <c r="AJ17" s="49" t="str">
        <f>IF(T17="","",T17)</f>
        <v>0</v>
      </c>
      <c r="AK17" s="50"/>
      <c r="AL17" s="45" t="str">
        <f>IF(W17="","",W17)</f>
        <v>0</v>
      </c>
      <c r="AM17" s="51"/>
      <c r="AN17" s="52"/>
      <c r="AO17" s="53" t="str">
        <f>VLOOKUP(BD17,Dane!$Q$2:$R$90,2,0)</f>
        <v>0</v>
      </c>
      <c r="AP17" s="45"/>
      <c r="AQ17" s="53" t="str">
        <f>VLOOKUP(AP17,Dane!$G$2:$H$9,2,0)</f>
        <v>0</v>
      </c>
      <c r="AR17" s="54"/>
      <c r="AS17" s="53" t="str">
        <f>VLOOKUP(AR17,Dane!$A$2:$B$19,2,0)</f>
        <v>0</v>
      </c>
      <c r="AT17" s="54"/>
      <c r="AU17" s="53" t="str">
        <f>VLOOKUP(AT17,Dane!$D$2:$E$25,2,0)</f>
        <v>0</v>
      </c>
      <c r="AV17" s="55"/>
      <c r="AW17" s="55"/>
      <c r="AX17" s="56"/>
      <c r="AZ17" s="57" t="str">
        <f>_xlfn.IFERROR(VLOOKUP(AL17,#REF!,2,0),"")</f>
        <v>0</v>
      </c>
      <c r="BA17" s="57" t="str">
        <f>_xlfn.IFERROR(VLOOKUP(AL17,#REF!,3,0),"")</f>
        <v>0</v>
      </c>
      <c r="BB17" s="57" t="str">
        <f>_xlfn.IFERROR(VLOOKUP(AL17,#REF!,4,0),"")</f>
        <v>0</v>
      </c>
      <c r="BC17" s="6"/>
      <c r="BD17" s="58" t="str">
        <f>CONCATENATE(AM17,AN17)</f>
        <v>0</v>
      </c>
      <c r="BE17" s="59" t="str">
        <f>LEN(AV17)</f>
        <v>0</v>
      </c>
      <c r="BF17" s="59" t="str">
        <f>LEN(AW17)</f>
        <v>0</v>
      </c>
      <c r="BG17" s="59" t="str">
        <f>LEN(AX17)</f>
        <v>0</v>
      </c>
      <c r="BH17" s="60" t="e">
        <v>#REF!</v>
      </c>
      <c r="BI17" s="59" t="e">
        <v>#REF!</v>
      </c>
      <c r="BJ17" s="59" t="e">
        <v>#REF!</v>
      </c>
    </row>
    <row r="18" spans="1:256" customHeight="1" ht="12">
      <c r="A18" s="43"/>
      <c r="B18" s="44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5"/>
      <c r="U18" s="43"/>
      <c r="V18" s="45"/>
      <c r="W18" s="45"/>
      <c r="X18" s="43"/>
      <c r="Y18" s="43"/>
      <c r="Z18" s="43"/>
      <c r="AA18" s="46"/>
      <c r="AB18" s="47"/>
      <c r="AC18" s="47"/>
      <c r="AD18" s="48" t="str">
        <f>IF(F18="","",F18)</f>
        <v>0</v>
      </c>
      <c r="AE18" s="48" t="str">
        <f>IF(R18="","",R18)</f>
        <v>0</v>
      </c>
      <c r="AF18" s="48" t="str">
        <f>IF(H18="","",H18)</f>
        <v>0</v>
      </c>
      <c r="AG18" s="48" t="str">
        <f>IF(I18="","",I18)</f>
        <v>0</v>
      </c>
      <c r="AH18" s="48" t="str">
        <f>IF(J18="","",J18)</f>
        <v>0</v>
      </c>
      <c r="AI18" s="48" t="str">
        <f>IF(K18="","",K18)</f>
        <v>0</v>
      </c>
      <c r="AJ18" s="49" t="str">
        <f>IF(T18="","",T18)</f>
        <v>0</v>
      </c>
      <c r="AK18" s="50"/>
      <c r="AL18" s="45" t="str">
        <f>IF(W18="","",W18)</f>
        <v>0</v>
      </c>
      <c r="AM18" s="51"/>
      <c r="AN18" s="52"/>
      <c r="AO18" s="53" t="str">
        <f>VLOOKUP(BD18,Dane!$Q$2:$R$90,2,0)</f>
        <v>0</v>
      </c>
      <c r="AP18" s="45"/>
      <c r="AQ18" s="53" t="str">
        <f>VLOOKUP(AP18,Dane!$G$2:$H$9,2,0)</f>
        <v>0</v>
      </c>
      <c r="AR18" s="54"/>
      <c r="AS18" s="53" t="str">
        <f>VLOOKUP(AR18,Dane!$A$2:$B$19,2,0)</f>
        <v>0</v>
      </c>
      <c r="AT18" s="54"/>
      <c r="AU18" s="53" t="str">
        <f>VLOOKUP(AT18,Dane!$D$2:$E$25,2,0)</f>
        <v>0</v>
      </c>
      <c r="AV18" s="55"/>
      <c r="AW18" s="55"/>
      <c r="AX18" s="56"/>
      <c r="AZ18" s="57" t="str">
        <f>_xlfn.IFERROR(VLOOKUP(AL18,#REF!,2,0),"")</f>
        <v>0</v>
      </c>
      <c r="BA18" s="57" t="str">
        <f>_xlfn.IFERROR(VLOOKUP(AL18,#REF!,3,0),"")</f>
        <v>0</v>
      </c>
      <c r="BB18" s="57" t="str">
        <f>_xlfn.IFERROR(VLOOKUP(AL18,#REF!,4,0),"")</f>
        <v>0</v>
      </c>
      <c r="BC18" s="6"/>
      <c r="BD18" s="58" t="str">
        <f>CONCATENATE(AM18,AN18)</f>
        <v>0</v>
      </c>
      <c r="BE18" s="59" t="str">
        <f>LEN(AV18)</f>
        <v>0</v>
      </c>
      <c r="BF18" s="59" t="str">
        <f>LEN(AW18)</f>
        <v>0</v>
      </c>
      <c r="BG18" s="59" t="str">
        <f>LEN(AX18)</f>
        <v>0</v>
      </c>
      <c r="BH18" s="60" t="e">
        <v>#REF!</v>
      </c>
      <c r="BI18" s="59" t="e">
        <v>#REF!</v>
      </c>
      <c r="BJ18" s="59" t="e">
        <v>#REF!</v>
      </c>
    </row>
    <row r="19" spans="1:256" customHeight="1" ht="12">
      <c r="A19" s="43"/>
      <c r="B19" s="44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5"/>
      <c r="U19" s="43"/>
      <c r="V19" s="45"/>
      <c r="W19" s="45"/>
      <c r="X19" s="43"/>
      <c r="Y19" s="43"/>
      <c r="Z19" s="43"/>
      <c r="AA19" s="46"/>
      <c r="AB19" s="47"/>
      <c r="AC19" s="47"/>
      <c r="AD19" s="48" t="str">
        <f>IF(F19="","",F19)</f>
        <v>0</v>
      </c>
      <c r="AE19" s="48" t="str">
        <f>IF(R19="","",R19)</f>
        <v>0</v>
      </c>
      <c r="AF19" s="48" t="str">
        <f>IF(H19="","",H19)</f>
        <v>0</v>
      </c>
      <c r="AG19" s="48" t="str">
        <f>IF(I19="","",I19)</f>
        <v>0</v>
      </c>
      <c r="AH19" s="48" t="str">
        <f>IF(J19="","",J19)</f>
        <v>0</v>
      </c>
      <c r="AI19" s="48" t="str">
        <f>IF(K19="","",K19)</f>
        <v>0</v>
      </c>
      <c r="AJ19" s="49" t="str">
        <f>IF(T19="","",T19)</f>
        <v>0</v>
      </c>
      <c r="AK19" s="50"/>
      <c r="AL19" s="45" t="str">
        <f>IF(W19="","",W19)</f>
        <v>0</v>
      </c>
      <c r="AM19" s="51"/>
      <c r="AN19" s="52"/>
      <c r="AO19" s="53" t="str">
        <f>VLOOKUP(BD19,Dane!$Q$2:$R$90,2,0)</f>
        <v>0</v>
      </c>
      <c r="AP19" s="45"/>
      <c r="AQ19" s="53" t="str">
        <f>VLOOKUP(AP19,Dane!$G$2:$H$9,2,0)</f>
        <v>0</v>
      </c>
      <c r="AR19" s="54"/>
      <c r="AS19" s="53" t="str">
        <f>VLOOKUP(AR19,Dane!$A$2:$B$19,2,0)</f>
        <v>0</v>
      </c>
      <c r="AT19" s="54"/>
      <c r="AU19" s="53" t="str">
        <f>VLOOKUP(AT19,Dane!$D$2:$E$25,2,0)</f>
        <v>0</v>
      </c>
      <c r="AV19" s="55"/>
      <c r="AW19" s="55"/>
      <c r="AX19" s="56"/>
      <c r="AZ19" s="57" t="str">
        <f>_xlfn.IFERROR(VLOOKUP(AL19,#REF!,2,0),"")</f>
        <v>0</v>
      </c>
      <c r="BA19" s="57" t="str">
        <f>_xlfn.IFERROR(VLOOKUP(AL19,#REF!,3,0),"")</f>
        <v>0</v>
      </c>
      <c r="BB19" s="57" t="str">
        <f>_xlfn.IFERROR(VLOOKUP(AL19,#REF!,4,0),"")</f>
        <v>0</v>
      </c>
      <c r="BC19" s="6"/>
      <c r="BD19" s="58" t="str">
        <f>CONCATENATE(AM19,AN19)</f>
        <v>0</v>
      </c>
      <c r="BE19" s="59" t="str">
        <f>LEN(AV19)</f>
        <v>0</v>
      </c>
      <c r="BF19" s="59" t="str">
        <f>LEN(AW19)</f>
        <v>0</v>
      </c>
      <c r="BG19" s="59" t="str">
        <f>LEN(AX19)</f>
        <v>0</v>
      </c>
      <c r="BH19" s="60" t="e">
        <v>#REF!</v>
      </c>
      <c r="BI19" s="59" t="e">
        <v>#REF!</v>
      </c>
      <c r="BJ19" s="59" t="e">
        <v>#REF!</v>
      </c>
    </row>
    <row r="20" spans="1:256" customHeight="1" ht="12">
      <c r="A20" s="43"/>
      <c r="B20" s="44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5"/>
      <c r="U20" s="43"/>
      <c r="V20" s="45"/>
      <c r="W20" s="45"/>
      <c r="X20" s="43"/>
      <c r="Y20" s="43"/>
      <c r="Z20" s="43"/>
      <c r="AA20" s="46"/>
      <c r="AB20" s="47"/>
      <c r="AC20" s="47"/>
      <c r="AD20" s="48" t="str">
        <f>IF(F20="","",F20)</f>
        <v>0</v>
      </c>
      <c r="AE20" s="48" t="str">
        <f>IF(R20="","",R20)</f>
        <v>0</v>
      </c>
      <c r="AF20" s="48" t="str">
        <f>IF(H20="","",H20)</f>
        <v>0</v>
      </c>
      <c r="AG20" s="48" t="str">
        <f>IF(I20="","",I20)</f>
        <v>0</v>
      </c>
      <c r="AH20" s="48" t="str">
        <f>IF(J20="","",J20)</f>
        <v>0</v>
      </c>
      <c r="AI20" s="48" t="str">
        <f>IF(K20="","",K20)</f>
        <v>0</v>
      </c>
      <c r="AJ20" s="49" t="str">
        <f>IF(T20="","",T20)</f>
        <v>0</v>
      </c>
      <c r="AK20" s="50"/>
      <c r="AL20" s="45" t="str">
        <f>IF(W20="","",W20)</f>
        <v>0</v>
      </c>
      <c r="AM20" s="51"/>
      <c r="AN20" s="52"/>
      <c r="AO20" s="53" t="str">
        <f>VLOOKUP(BD20,Dane!$Q$2:$R$90,2,0)</f>
        <v>0</v>
      </c>
      <c r="AP20" s="45"/>
      <c r="AQ20" s="53" t="str">
        <f>VLOOKUP(AP20,Dane!$G$2:$H$9,2,0)</f>
        <v>0</v>
      </c>
      <c r="AR20" s="54"/>
      <c r="AS20" s="53" t="str">
        <f>VLOOKUP(AR20,Dane!$A$2:$B$19,2,0)</f>
        <v>0</v>
      </c>
      <c r="AT20" s="54"/>
      <c r="AU20" s="53" t="str">
        <f>VLOOKUP(AT20,Dane!$D$2:$E$25,2,0)</f>
        <v>0</v>
      </c>
      <c r="AV20" s="55"/>
      <c r="AW20" s="55"/>
      <c r="AX20" s="56"/>
      <c r="AZ20" s="57" t="str">
        <f>_xlfn.IFERROR(VLOOKUP(AL20,#REF!,2,0),"")</f>
        <v>0</v>
      </c>
      <c r="BA20" s="57" t="str">
        <f>_xlfn.IFERROR(VLOOKUP(AL20,#REF!,3,0),"")</f>
        <v>0</v>
      </c>
      <c r="BB20" s="57" t="str">
        <f>_xlfn.IFERROR(VLOOKUP(AL20,#REF!,4,0),"")</f>
        <v>0</v>
      </c>
      <c r="BC20" s="6"/>
      <c r="BD20" s="58" t="str">
        <f>CONCATENATE(AM20,AN20)</f>
        <v>0</v>
      </c>
      <c r="BE20" s="59" t="str">
        <f>LEN(AV20)</f>
        <v>0</v>
      </c>
      <c r="BF20" s="59" t="str">
        <f>LEN(AW20)</f>
        <v>0</v>
      </c>
      <c r="BG20" s="59" t="str">
        <f>LEN(AX20)</f>
        <v>0</v>
      </c>
      <c r="BH20" s="60" t="e">
        <v>#REF!</v>
      </c>
      <c r="BI20" s="59" t="e">
        <v>#REF!</v>
      </c>
      <c r="BJ20" s="59" t="e">
        <v>#REF!</v>
      </c>
    </row>
    <row r="21" spans="1:256" customHeight="1" ht="12">
      <c r="A21" s="43"/>
      <c r="B21" s="44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5"/>
      <c r="U21" s="43"/>
      <c r="V21" s="45"/>
      <c r="W21" s="45"/>
      <c r="X21" s="43"/>
      <c r="Y21" s="43"/>
      <c r="Z21" s="43"/>
      <c r="AA21" s="46"/>
      <c r="AB21" s="47"/>
      <c r="AC21" s="47"/>
      <c r="AD21" s="48" t="str">
        <f>IF(F21="","",F21)</f>
        <v>0</v>
      </c>
      <c r="AE21" s="48" t="str">
        <f>IF(R21="","",R21)</f>
        <v>0</v>
      </c>
      <c r="AF21" s="48" t="str">
        <f>IF(H21="","",H21)</f>
        <v>0</v>
      </c>
      <c r="AG21" s="48" t="str">
        <f>IF(I21="","",I21)</f>
        <v>0</v>
      </c>
      <c r="AH21" s="48" t="str">
        <f>IF(J21="","",J21)</f>
        <v>0</v>
      </c>
      <c r="AI21" s="48" t="str">
        <f>IF(K21="","",K21)</f>
        <v>0</v>
      </c>
      <c r="AJ21" s="49" t="str">
        <f>IF(T21="","",T21)</f>
        <v>0</v>
      </c>
      <c r="AK21" s="50"/>
      <c r="AL21" s="45" t="str">
        <f>IF(W21="","",W21)</f>
        <v>0</v>
      </c>
      <c r="AM21" s="51"/>
      <c r="AN21" s="52"/>
      <c r="AO21" s="53" t="str">
        <f>VLOOKUP(BD21,Dane!$Q$2:$R$90,2,0)</f>
        <v>0</v>
      </c>
      <c r="AP21" s="45"/>
      <c r="AQ21" s="53" t="str">
        <f>VLOOKUP(AP21,Dane!$G$2:$H$9,2,0)</f>
        <v>0</v>
      </c>
      <c r="AR21" s="54"/>
      <c r="AS21" s="53" t="str">
        <f>VLOOKUP(AR21,Dane!$A$2:$B$19,2,0)</f>
        <v>0</v>
      </c>
      <c r="AT21" s="54"/>
      <c r="AU21" s="53" t="str">
        <f>VLOOKUP(AT21,Dane!$D$2:$E$25,2,0)</f>
        <v>0</v>
      </c>
      <c r="AV21" s="55"/>
      <c r="AW21" s="55"/>
      <c r="AX21" s="56"/>
      <c r="AZ21" s="57" t="str">
        <f>_xlfn.IFERROR(VLOOKUP(AL21,#REF!,2,0),"")</f>
        <v>0</v>
      </c>
      <c r="BA21" s="57" t="str">
        <f>_xlfn.IFERROR(VLOOKUP(AL21,#REF!,3,0),"")</f>
        <v>0</v>
      </c>
      <c r="BB21" s="57" t="str">
        <f>_xlfn.IFERROR(VLOOKUP(AL21,#REF!,4,0),"")</f>
        <v>0</v>
      </c>
      <c r="BC21" s="6"/>
      <c r="BD21" s="58" t="str">
        <f>CONCATENATE(AM21,AN21)</f>
        <v>0</v>
      </c>
      <c r="BE21" s="59" t="str">
        <f>LEN(AV21)</f>
        <v>0</v>
      </c>
      <c r="BF21" s="59" t="str">
        <f>LEN(AW21)</f>
        <v>0</v>
      </c>
      <c r="BG21" s="59" t="str">
        <f>LEN(AX21)</f>
        <v>0</v>
      </c>
      <c r="BH21" s="60" t="e">
        <v>#REF!</v>
      </c>
      <c r="BI21" s="59" t="e">
        <v>#REF!</v>
      </c>
      <c r="BJ21" s="59" t="e">
        <v>#REF!</v>
      </c>
    </row>
    <row r="22" spans="1:256" customHeight="1" ht="12">
      <c r="A22" s="43"/>
      <c r="B22" s="44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5"/>
      <c r="U22" s="43"/>
      <c r="V22" s="45"/>
      <c r="W22" s="45"/>
      <c r="X22" s="43"/>
      <c r="Y22" s="43"/>
      <c r="Z22" s="43"/>
      <c r="AA22" s="46"/>
      <c r="AB22" s="47"/>
      <c r="AC22" s="47"/>
      <c r="AD22" s="48" t="str">
        <f>IF(F22="","",F22)</f>
        <v>0</v>
      </c>
      <c r="AE22" s="48" t="str">
        <f>IF(R22="","",R22)</f>
        <v>0</v>
      </c>
      <c r="AF22" s="48" t="str">
        <f>IF(H22="","",H22)</f>
        <v>0</v>
      </c>
      <c r="AG22" s="48" t="str">
        <f>IF(I22="","",I22)</f>
        <v>0</v>
      </c>
      <c r="AH22" s="48" t="str">
        <f>IF(J22="","",J22)</f>
        <v>0</v>
      </c>
      <c r="AI22" s="48" t="str">
        <f>IF(K22="","",K22)</f>
        <v>0</v>
      </c>
      <c r="AJ22" s="49" t="str">
        <f>IF(T22="","",T22)</f>
        <v>0</v>
      </c>
      <c r="AK22" s="50"/>
      <c r="AL22" s="45" t="str">
        <f>IF(W22="","",W22)</f>
        <v>0</v>
      </c>
      <c r="AM22" s="51"/>
      <c r="AN22" s="52"/>
      <c r="AO22" s="53" t="str">
        <f>VLOOKUP(BD22,Dane!$Q$2:$R$90,2,0)</f>
        <v>0</v>
      </c>
      <c r="AP22" s="45"/>
      <c r="AQ22" s="53" t="str">
        <f>VLOOKUP(AP22,Dane!$G$2:$H$9,2,0)</f>
        <v>0</v>
      </c>
      <c r="AR22" s="54"/>
      <c r="AS22" s="53" t="str">
        <f>VLOOKUP(AR22,Dane!$A$2:$B$19,2,0)</f>
        <v>0</v>
      </c>
      <c r="AT22" s="54"/>
      <c r="AU22" s="53" t="str">
        <f>VLOOKUP(AT22,Dane!$D$2:$E$25,2,0)</f>
        <v>0</v>
      </c>
      <c r="AV22" s="55"/>
      <c r="AW22" s="55"/>
      <c r="AX22" s="56"/>
      <c r="AZ22" s="57" t="str">
        <f>_xlfn.IFERROR(VLOOKUP(AL22,#REF!,2,0),"")</f>
        <v>0</v>
      </c>
      <c r="BA22" s="57" t="str">
        <f>_xlfn.IFERROR(VLOOKUP(AL22,#REF!,3,0),"")</f>
        <v>0</v>
      </c>
      <c r="BB22" s="57" t="str">
        <f>_xlfn.IFERROR(VLOOKUP(AL22,#REF!,4,0),"")</f>
        <v>0</v>
      </c>
      <c r="BC22" s="6"/>
      <c r="BD22" s="58" t="str">
        <f>CONCATENATE(AM22,AN22)</f>
        <v>0</v>
      </c>
      <c r="BE22" s="59" t="str">
        <f>LEN(AV22)</f>
        <v>0</v>
      </c>
      <c r="BF22" s="59" t="str">
        <f>LEN(AW22)</f>
        <v>0</v>
      </c>
      <c r="BG22" s="59" t="str">
        <f>LEN(AX22)</f>
        <v>0</v>
      </c>
      <c r="BH22" s="60" t="e">
        <v>#REF!</v>
      </c>
      <c r="BI22" s="59" t="e">
        <v>#REF!</v>
      </c>
      <c r="BJ22" s="59" t="e">
        <v>#REF!</v>
      </c>
    </row>
    <row r="23" spans="1:256" customHeight="1" ht="12">
      <c r="A23" s="43"/>
      <c r="B23" s="44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5"/>
      <c r="U23" s="43"/>
      <c r="V23" s="45"/>
      <c r="W23" s="45"/>
      <c r="X23" s="43"/>
      <c r="Y23" s="43"/>
      <c r="Z23" s="43"/>
      <c r="AA23" s="46"/>
      <c r="AB23" s="47"/>
      <c r="AC23" s="47"/>
      <c r="AD23" s="48" t="str">
        <f>IF(F23="","",F23)</f>
        <v>0</v>
      </c>
      <c r="AE23" s="48" t="str">
        <f>IF(R23="","",R23)</f>
        <v>0</v>
      </c>
      <c r="AF23" s="48" t="str">
        <f>IF(H23="","",H23)</f>
        <v>0</v>
      </c>
      <c r="AG23" s="48" t="str">
        <f>IF(I23="","",I23)</f>
        <v>0</v>
      </c>
      <c r="AH23" s="48" t="str">
        <f>IF(J23="","",J23)</f>
        <v>0</v>
      </c>
      <c r="AI23" s="48" t="str">
        <f>IF(K23="","",K23)</f>
        <v>0</v>
      </c>
      <c r="AJ23" s="49" t="str">
        <f>IF(T23="","",T23)</f>
        <v>0</v>
      </c>
      <c r="AK23" s="50"/>
      <c r="AL23" s="45" t="str">
        <f>IF(W23="","",W23)</f>
        <v>0</v>
      </c>
      <c r="AM23" s="51"/>
      <c r="AN23" s="52"/>
      <c r="AO23" s="53" t="str">
        <f>VLOOKUP(BD23,Dane!$Q$2:$R$90,2,0)</f>
        <v>0</v>
      </c>
      <c r="AP23" s="45"/>
      <c r="AQ23" s="53" t="str">
        <f>VLOOKUP(AP23,Dane!$G$2:$H$9,2,0)</f>
        <v>0</v>
      </c>
      <c r="AR23" s="54"/>
      <c r="AS23" s="53" t="str">
        <f>VLOOKUP(AR23,Dane!$A$2:$B$19,2,0)</f>
        <v>0</v>
      </c>
      <c r="AT23" s="54"/>
      <c r="AU23" s="53" t="str">
        <f>VLOOKUP(AT23,Dane!$D$2:$E$25,2,0)</f>
        <v>0</v>
      </c>
      <c r="AV23" s="55"/>
      <c r="AW23" s="55"/>
      <c r="AX23" s="56"/>
      <c r="AZ23" s="57" t="str">
        <f>_xlfn.IFERROR(VLOOKUP(AL23,#REF!,2,0),"")</f>
        <v>0</v>
      </c>
      <c r="BA23" s="57" t="str">
        <f>_xlfn.IFERROR(VLOOKUP(AL23,#REF!,3,0),"")</f>
        <v>0</v>
      </c>
      <c r="BB23" s="57" t="str">
        <f>_xlfn.IFERROR(VLOOKUP(AL23,#REF!,4,0),"")</f>
        <v>0</v>
      </c>
      <c r="BC23" s="6"/>
      <c r="BD23" s="58" t="str">
        <f>CONCATENATE(AM23,AN23)</f>
        <v>0</v>
      </c>
      <c r="BE23" s="59" t="str">
        <f>LEN(AV23)</f>
        <v>0</v>
      </c>
      <c r="BF23" s="59" t="str">
        <f>LEN(AW23)</f>
        <v>0</v>
      </c>
      <c r="BG23" s="59" t="str">
        <f>LEN(AX23)</f>
        <v>0</v>
      </c>
      <c r="BH23" s="60" t="e">
        <v>#REF!</v>
      </c>
      <c r="BI23" s="59" t="e">
        <v>#REF!</v>
      </c>
      <c r="BJ23" s="59" t="e">
        <v>#REF!</v>
      </c>
    </row>
    <row r="24" spans="1:256" customHeight="1" ht="12">
      <c r="A24" s="43"/>
      <c r="B24" s="44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5"/>
      <c r="U24" s="43"/>
      <c r="V24" s="45"/>
      <c r="W24" s="45"/>
      <c r="X24" s="43"/>
      <c r="Y24" s="43"/>
      <c r="Z24" s="43"/>
      <c r="AA24" s="46"/>
      <c r="AB24" s="47"/>
      <c r="AC24" s="47"/>
      <c r="AD24" s="48" t="str">
        <f>IF(F24="","",F24)</f>
        <v>0</v>
      </c>
      <c r="AE24" s="48" t="str">
        <f>IF(R24="","",R24)</f>
        <v>0</v>
      </c>
      <c r="AF24" s="48" t="str">
        <f>IF(H24="","",H24)</f>
        <v>0</v>
      </c>
      <c r="AG24" s="48" t="str">
        <f>IF(I24="","",I24)</f>
        <v>0</v>
      </c>
      <c r="AH24" s="48" t="str">
        <f>IF(J24="","",J24)</f>
        <v>0</v>
      </c>
      <c r="AI24" s="48" t="str">
        <f>IF(K24="","",K24)</f>
        <v>0</v>
      </c>
      <c r="AJ24" s="49" t="str">
        <f>IF(T24="","",T24)</f>
        <v>0</v>
      </c>
      <c r="AK24" s="50"/>
      <c r="AL24" s="45" t="str">
        <f>IF(W24="","",W24)</f>
        <v>0</v>
      </c>
      <c r="AM24" s="51"/>
      <c r="AN24" s="52"/>
      <c r="AO24" s="53" t="str">
        <f>VLOOKUP(BD24,Dane!$Q$2:$R$90,2,0)</f>
        <v>0</v>
      </c>
      <c r="AP24" s="45"/>
      <c r="AQ24" s="53" t="str">
        <f>VLOOKUP(AP24,Dane!$G$2:$H$9,2,0)</f>
        <v>0</v>
      </c>
      <c r="AR24" s="54"/>
      <c r="AS24" s="53" t="str">
        <f>VLOOKUP(AR24,Dane!$A$2:$B$19,2,0)</f>
        <v>0</v>
      </c>
      <c r="AT24" s="54"/>
      <c r="AU24" s="53" t="str">
        <f>VLOOKUP(AT24,Dane!$D$2:$E$25,2,0)</f>
        <v>0</v>
      </c>
      <c r="AV24" s="55"/>
      <c r="AW24" s="55"/>
      <c r="AX24" s="56"/>
      <c r="AZ24" s="57" t="str">
        <f>_xlfn.IFERROR(VLOOKUP(AL24,#REF!,2,0),"")</f>
        <v>0</v>
      </c>
      <c r="BA24" s="57" t="str">
        <f>_xlfn.IFERROR(VLOOKUP(AL24,#REF!,3,0),"")</f>
        <v>0</v>
      </c>
      <c r="BB24" s="57" t="str">
        <f>_xlfn.IFERROR(VLOOKUP(AL24,#REF!,4,0),"")</f>
        <v>0</v>
      </c>
      <c r="BC24" s="6"/>
      <c r="BD24" s="58" t="str">
        <f>CONCATENATE(AM24,AN24)</f>
        <v>0</v>
      </c>
      <c r="BE24" s="59" t="str">
        <f>LEN(AV24)</f>
        <v>0</v>
      </c>
      <c r="BF24" s="59" t="str">
        <f>LEN(AW24)</f>
        <v>0</v>
      </c>
      <c r="BG24" s="59" t="str">
        <f>LEN(AX24)</f>
        <v>0</v>
      </c>
      <c r="BH24" s="60" t="e">
        <v>#REF!</v>
      </c>
      <c r="BI24" s="59" t="e">
        <v>#REF!</v>
      </c>
      <c r="BJ24" s="59" t="e">
        <v>#REF!</v>
      </c>
    </row>
    <row r="25" spans="1:256" customHeight="1" ht="12">
      <c r="A25" s="43"/>
      <c r="B25" s="44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5"/>
      <c r="U25" s="43"/>
      <c r="V25" s="45"/>
      <c r="W25" s="45"/>
      <c r="X25" s="43"/>
      <c r="Y25" s="43"/>
      <c r="Z25" s="43"/>
      <c r="AA25" s="46"/>
      <c r="AB25" s="47"/>
      <c r="AC25" s="47"/>
      <c r="AD25" s="48" t="str">
        <f>IF(F25="","",F25)</f>
        <v>0</v>
      </c>
      <c r="AE25" s="48" t="str">
        <f>IF(R25="","",R25)</f>
        <v>0</v>
      </c>
      <c r="AF25" s="48" t="str">
        <f>IF(H25="","",H25)</f>
        <v>0</v>
      </c>
      <c r="AG25" s="48" t="str">
        <f>IF(I25="","",I25)</f>
        <v>0</v>
      </c>
      <c r="AH25" s="48" t="str">
        <f>IF(J25="","",J25)</f>
        <v>0</v>
      </c>
      <c r="AI25" s="48" t="str">
        <f>IF(K25="","",K25)</f>
        <v>0</v>
      </c>
      <c r="AJ25" s="49" t="str">
        <f>IF(T25="","",T25)</f>
        <v>0</v>
      </c>
      <c r="AK25" s="50"/>
      <c r="AL25" s="45" t="str">
        <f>IF(W25="","",W25)</f>
        <v>0</v>
      </c>
      <c r="AM25" s="51"/>
      <c r="AN25" s="52"/>
      <c r="AO25" s="53" t="str">
        <f>VLOOKUP(BD25,Dane!$Q$2:$R$90,2,0)</f>
        <v>0</v>
      </c>
      <c r="AP25" s="45"/>
      <c r="AQ25" s="53" t="str">
        <f>VLOOKUP(AP25,Dane!$G$2:$H$9,2,0)</f>
        <v>0</v>
      </c>
      <c r="AR25" s="54"/>
      <c r="AS25" s="53" t="str">
        <f>VLOOKUP(AR25,Dane!$A$2:$B$19,2,0)</f>
        <v>0</v>
      </c>
      <c r="AT25" s="54"/>
      <c r="AU25" s="53" t="str">
        <f>VLOOKUP(AT25,Dane!$D$2:$E$25,2,0)</f>
        <v>0</v>
      </c>
      <c r="AV25" s="55"/>
      <c r="AW25" s="55"/>
      <c r="AX25" s="56"/>
      <c r="AZ25" s="57" t="str">
        <f>_xlfn.IFERROR(VLOOKUP(AL25,#REF!,2,0),"")</f>
        <v>0</v>
      </c>
      <c r="BA25" s="57" t="str">
        <f>_xlfn.IFERROR(VLOOKUP(AL25,#REF!,3,0),"")</f>
        <v>0</v>
      </c>
      <c r="BB25" s="57" t="str">
        <f>_xlfn.IFERROR(VLOOKUP(AL25,#REF!,4,0),"")</f>
        <v>0</v>
      </c>
      <c r="BC25" s="6"/>
      <c r="BD25" s="58" t="str">
        <f>CONCATENATE(AM25,AN25)</f>
        <v>0</v>
      </c>
      <c r="BE25" s="59" t="str">
        <f>LEN(AV25)</f>
        <v>0</v>
      </c>
      <c r="BF25" s="59" t="str">
        <f>LEN(AW25)</f>
        <v>0</v>
      </c>
      <c r="BG25" s="59" t="str">
        <f>LEN(AX25)</f>
        <v>0</v>
      </c>
      <c r="BH25" s="60" t="e">
        <v>#REF!</v>
      </c>
      <c r="BI25" s="59" t="e">
        <v>#REF!</v>
      </c>
      <c r="BJ25" s="59" t="e">
        <v>#REF!</v>
      </c>
    </row>
    <row r="26" spans="1:256" customHeight="1" ht="12">
      <c r="A26" s="43"/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5"/>
      <c r="U26" s="43"/>
      <c r="V26" s="45"/>
      <c r="W26" s="45"/>
      <c r="X26" s="43"/>
      <c r="Y26" s="43"/>
      <c r="Z26" s="43"/>
      <c r="AA26" s="46"/>
      <c r="AB26" s="47"/>
      <c r="AC26" s="47"/>
      <c r="AD26" s="48" t="str">
        <f>IF(F26="","",F26)</f>
        <v>0</v>
      </c>
      <c r="AE26" s="48" t="str">
        <f>IF(R26="","",R26)</f>
        <v>0</v>
      </c>
      <c r="AF26" s="48" t="str">
        <f>IF(H26="","",H26)</f>
        <v>0</v>
      </c>
      <c r="AG26" s="48" t="str">
        <f>IF(I26="","",I26)</f>
        <v>0</v>
      </c>
      <c r="AH26" s="48" t="str">
        <f>IF(J26="","",J26)</f>
        <v>0</v>
      </c>
      <c r="AI26" s="48" t="str">
        <f>IF(K26="","",K26)</f>
        <v>0</v>
      </c>
      <c r="AJ26" s="49" t="str">
        <f>IF(T26="","",T26)</f>
        <v>0</v>
      </c>
      <c r="AK26" s="50"/>
      <c r="AL26" s="45" t="str">
        <f>IF(W26="","",W26)</f>
        <v>0</v>
      </c>
      <c r="AM26" s="51"/>
      <c r="AN26" s="52"/>
      <c r="AO26" s="53" t="str">
        <f>VLOOKUP(BD26,Dane!$Q$2:$R$90,2,0)</f>
        <v>0</v>
      </c>
      <c r="AP26" s="45"/>
      <c r="AQ26" s="53" t="str">
        <f>VLOOKUP(AP26,Dane!$G$2:$H$9,2,0)</f>
        <v>0</v>
      </c>
      <c r="AR26" s="54"/>
      <c r="AS26" s="53" t="str">
        <f>VLOOKUP(AR26,Dane!$A$2:$B$19,2,0)</f>
        <v>0</v>
      </c>
      <c r="AT26" s="54"/>
      <c r="AU26" s="53" t="str">
        <f>VLOOKUP(AT26,Dane!$D$2:$E$25,2,0)</f>
        <v>0</v>
      </c>
      <c r="AV26" s="55"/>
      <c r="AW26" s="55"/>
      <c r="AX26" s="56"/>
      <c r="AZ26" s="57" t="str">
        <f>_xlfn.IFERROR(VLOOKUP(AL26,#REF!,2,0),"")</f>
        <v>0</v>
      </c>
      <c r="BA26" s="57" t="str">
        <f>_xlfn.IFERROR(VLOOKUP(AL26,#REF!,3,0),"")</f>
        <v>0</v>
      </c>
      <c r="BB26" s="57" t="str">
        <f>_xlfn.IFERROR(VLOOKUP(AL26,#REF!,4,0),"")</f>
        <v>0</v>
      </c>
      <c r="BC26" s="6"/>
      <c r="BD26" s="58" t="str">
        <f>CONCATENATE(AM26,AN26)</f>
        <v>0</v>
      </c>
      <c r="BE26" s="59" t="str">
        <f>LEN(AV26)</f>
        <v>0</v>
      </c>
      <c r="BF26" s="59" t="str">
        <f>LEN(AW26)</f>
        <v>0</v>
      </c>
      <c r="BG26" s="59" t="str">
        <f>LEN(AX26)</f>
        <v>0</v>
      </c>
      <c r="BH26" s="60" t="e">
        <v>#REF!</v>
      </c>
      <c r="BI26" s="59" t="e">
        <v>#REF!</v>
      </c>
      <c r="BJ26" s="59" t="e">
        <v>#REF!</v>
      </c>
    </row>
    <row r="27" spans="1:256" customHeight="1" ht="12">
      <c r="A27" s="43"/>
      <c r="B27" s="4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5"/>
      <c r="U27" s="43"/>
      <c r="V27" s="45"/>
      <c r="W27" s="45"/>
      <c r="X27" s="43"/>
      <c r="Y27" s="43"/>
      <c r="Z27" s="43"/>
      <c r="AA27" s="46"/>
      <c r="AB27" s="47"/>
      <c r="AC27" s="47"/>
      <c r="AD27" s="48" t="str">
        <f>IF(F27="","",F27)</f>
        <v>0</v>
      </c>
      <c r="AE27" s="48" t="str">
        <f>IF(R27="","",R27)</f>
        <v>0</v>
      </c>
      <c r="AF27" s="48" t="str">
        <f>IF(H27="","",H27)</f>
        <v>0</v>
      </c>
      <c r="AG27" s="48" t="str">
        <f>IF(I27="","",I27)</f>
        <v>0</v>
      </c>
      <c r="AH27" s="48" t="str">
        <f>IF(J27="","",J27)</f>
        <v>0</v>
      </c>
      <c r="AI27" s="48" t="str">
        <f>IF(K27="","",K27)</f>
        <v>0</v>
      </c>
      <c r="AJ27" s="49" t="str">
        <f>IF(T27="","",T27)</f>
        <v>0</v>
      </c>
      <c r="AK27" s="50"/>
      <c r="AL27" s="45" t="str">
        <f>IF(W27="","",W27)</f>
        <v>0</v>
      </c>
      <c r="AM27" s="51"/>
      <c r="AN27" s="52"/>
      <c r="AO27" s="53" t="str">
        <f>VLOOKUP(BD27,Dane!$Q$2:$R$90,2,0)</f>
        <v>0</v>
      </c>
      <c r="AP27" s="45"/>
      <c r="AQ27" s="53" t="str">
        <f>VLOOKUP(AP27,Dane!$G$2:$H$9,2,0)</f>
        <v>0</v>
      </c>
      <c r="AR27" s="54"/>
      <c r="AS27" s="53" t="str">
        <f>VLOOKUP(AR27,Dane!$A$2:$B$19,2,0)</f>
        <v>0</v>
      </c>
      <c r="AT27" s="54"/>
      <c r="AU27" s="53" t="str">
        <f>VLOOKUP(AT27,Dane!$D$2:$E$25,2,0)</f>
        <v>0</v>
      </c>
      <c r="AV27" s="55"/>
      <c r="AW27" s="55"/>
      <c r="AX27" s="56"/>
      <c r="AZ27" s="57" t="str">
        <f>_xlfn.IFERROR(VLOOKUP(AL27,#REF!,2,0),"")</f>
        <v>0</v>
      </c>
      <c r="BA27" s="57" t="str">
        <f>_xlfn.IFERROR(VLOOKUP(AL27,#REF!,3,0),"")</f>
        <v>0</v>
      </c>
      <c r="BB27" s="57" t="str">
        <f>_xlfn.IFERROR(VLOOKUP(AL27,#REF!,4,0),"")</f>
        <v>0</v>
      </c>
      <c r="BC27" s="6"/>
      <c r="BD27" s="58" t="str">
        <f>CONCATENATE(AM27,AN27)</f>
        <v>0</v>
      </c>
      <c r="BE27" s="59" t="str">
        <f>LEN(AV27)</f>
        <v>0</v>
      </c>
      <c r="BF27" s="59" t="str">
        <f>LEN(AW27)</f>
        <v>0</v>
      </c>
      <c r="BG27" s="59" t="str">
        <f>LEN(AX27)</f>
        <v>0</v>
      </c>
      <c r="BH27" s="60" t="e">
        <v>#REF!</v>
      </c>
      <c r="BI27" s="59" t="e">
        <v>#REF!</v>
      </c>
      <c r="BJ27" s="59" t="e">
        <v>#REF!</v>
      </c>
    </row>
    <row r="28" spans="1:256" customHeight="1" ht="12">
      <c r="A28" s="43"/>
      <c r="B28" s="44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5"/>
      <c r="U28" s="43"/>
      <c r="V28" s="45"/>
      <c r="W28" s="45"/>
      <c r="X28" s="43"/>
      <c r="Y28" s="43"/>
      <c r="Z28" s="43"/>
      <c r="AA28" s="46"/>
      <c r="AB28" s="47"/>
      <c r="AC28" s="47"/>
      <c r="AD28" s="48" t="str">
        <f>IF(F28="","",F28)</f>
        <v>0</v>
      </c>
      <c r="AE28" s="48" t="str">
        <f>IF(R28="","",R28)</f>
        <v>0</v>
      </c>
      <c r="AF28" s="48" t="str">
        <f>IF(H28="","",H28)</f>
        <v>0</v>
      </c>
      <c r="AG28" s="48" t="str">
        <f>IF(I28="","",I28)</f>
        <v>0</v>
      </c>
      <c r="AH28" s="48" t="str">
        <f>IF(J28="","",J28)</f>
        <v>0</v>
      </c>
      <c r="AI28" s="48" t="str">
        <f>IF(K28="","",K28)</f>
        <v>0</v>
      </c>
      <c r="AJ28" s="49" t="str">
        <f>IF(T28="","",T28)</f>
        <v>0</v>
      </c>
      <c r="AK28" s="50"/>
      <c r="AL28" s="45" t="str">
        <f>IF(W28="","",W28)</f>
        <v>0</v>
      </c>
      <c r="AM28" s="51"/>
      <c r="AN28" s="52"/>
      <c r="AO28" s="53" t="str">
        <f>VLOOKUP(BD28,Dane!$Q$2:$R$90,2,0)</f>
        <v>0</v>
      </c>
      <c r="AP28" s="45"/>
      <c r="AQ28" s="53" t="str">
        <f>VLOOKUP(AP28,Dane!$G$2:$H$9,2,0)</f>
        <v>0</v>
      </c>
      <c r="AR28" s="54"/>
      <c r="AS28" s="53" t="str">
        <f>VLOOKUP(AR28,Dane!$A$2:$B$19,2,0)</f>
        <v>0</v>
      </c>
      <c r="AT28" s="54"/>
      <c r="AU28" s="53" t="str">
        <f>VLOOKUP(AT28,Dane!$D$2:$E$25,2,0)</f>
        <v>0</v>
      </c>
      <c r="AV28" s="55"/>
      <c r="AW28" s="55"/>
      <c r="AX28" s="56"/>
      <c r="AZ28" s="57" t="str">
        <f>_xlfn.IFERROR(VLOOKUP(AL28,#REF!,2,0),"")</f>
        <v>0</v>
      </c>
      <c r="BA28" s="57" t="str">
        <f>_xlfn.IFERROR(VLOOKUP(AL28,#REF!,3,0),"")</f>
        <v>0</v>
      </c>
      <c r="BB28" s="57" t="str">
        <f>_xlfn.IFERROR(VLOOKUP(AL28,#REF!,4,0),"")</f>
        <v>0</v>
      </c>
      <c r="BC28" s="6"/>
      <c r="BD28" s="58" t="str">
        <f>CONCATENATE(AM28,AN28)</f>
        <v>0</v>
      </c>
      <c r="BE28" s="59" t="str">
        <f>LEN(AV28)</f>
        <v>0</v>
      </c>
      <c r="BF28" s="59" t="str">
        <f>LEN(AW28)</f>
        <v>0</v>
      </c>
      <c r="BG28" s="59" t="str">
        <f>LEN(AX28)</f>
        <v>0</v>
      </c>
      <c r="BH28" s="60" t="e">
        <v>#REF!</v>
      </c>
      <c r="BI28" s="59" t="e">
        <v>#REF!</v>
      </c>
      <c r="BJ28" s="59" t="e">
        <v>#REF!</v>
      </c>
    </row>
    <row r="29" spans="1:256" customHeight="1" ht="12">
      <c r="A29" s="43"/>
      <c r="B29" s="4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5"/>
      <c r="U29" s="43"/>
      <c r="V29" s="45"/>
      <c r="W29" s="45"/>
      <c r="X29" s="43"/>
      <c r="Y29" s="43"/>
      <c r="Z29" s="43"/>
      <c r="AA29" s="46"/>
      <c r="AB29" s="47"/>
      <c r="AC29" s="47"/>
      <c r="AD29" s="48" t="str">
        <f>IF(F29="","",F29)</f>
        <v>0</v>
      </c>
      <c r="AE29" s="48" t="str">
        <f>IF(R29="","",R29)</f>
        <v>0</v>
      </c>
      <c r="AF29" s="48" t="str">
        <f>IF(H29="","",H29)</f>
        <v>0</v>
      </c>
      <c r="AG29" s="48" t="str">
        <f>IF(I29="","",I29)</f>
        <v>0</v>
      </c>
      <c r="AH29" s="48" t="str">
        <f>IF(J29="","",J29)</f>
        <v>0</v>
      </c>
      <c r="AI29" s="48" t="str">
        <f>IF(K29="","",K29)</f>
        <v>0</v>
      </c>
      <c r="AJ29" s="49" t="str">
        <f>IF(T29="","",T29)</f>
        <v>0</v>
      </c>
      <c r="AK29" s="50"/>
      <c r="AL29" s="45" t="str">
        <f>IF(W29="","",W29)</f>
        <v>0</v>
      </c>
      <c r="AM29" s="51"/>
      <c r="AN29" s="52"/>
      <c r="AO29" s="53" t="str">
        <f>VLOOKUP(BD29,Dane!$Q$2:$R$90,2,0)</f>
        <v>0</v>
      </c>
      <c r="AP29" s="45"/>
      <c r="AQ29" s="53" t="str">
        <f>VLOOKUP(AP29,Dane!$G$2:$H$9,2,0)</f>
        <v>0</v>
      </c>
      <c r="AR29" s="54"/>
      <c r="AS29" s="53" t="str">
        <f>VLOOKUP(AR29,Dane!$A$2:$B$19,2,0)</f>
        <v>0</v>
      </c>
      <c r="AT29" s="54"/>
      <c r="AU29" s="53" t="str">
        <f>VLOOKUP(AT29,Dane!$D$2:$E$25,2,0)</f>
        <v>0</v>
      </c>
      <c r="AV29" s="55"/>
      <c r="AW29" s="55"/>
      <c r="AX29" s="56"/>
      <c r="AZ29" s="57" t="str">
        <f>_xlfn.IFERROR(VLOOKUP(AL29,#REF!,2,0),"")</f>
        <v>0</v>
      </c>
      <c r="BA29" s="57" t="str">
        <f>_xlfn.IFERROR(VLOOKUP(AL29,#REF!,3,0),"")</f>
        <v>0</v>
      </c>
      <c r="BB29" s="57" t="str">
        <f>_xlfn.IFERROR(VLOOKUP(AL29,#REF!,4,0),"")</f>
        <v>0</v>
      </c>
      <c r="BC29" s="6"/>
      <c r="BD29" s="58" t="str">
        <f>CONCATENATE(AM29,AN29)</f>
        <v>0</v>
      </c>
      <c r="BE29" s="59" t="str">
        <f>LEN(AV29)</f>
        <v>0</v>
      </c>
      <c r="BF29" s="59" t="str">
        <f>LEN(AW29)</f>
        <v>0</v>
      </c>
      <c r="BG29" s="59" t="str">
        <f>LEN(AX29)</f>
        <v>0</v>
      </c>
      <c r="BH29" s="60" t="e">
        <v>#REF!</v>
      </c>
      <c r="BI29" s="59" t="e">
        <v>#REF!</v>
      </c>
      <c r="BJ29" s="59" t="e">
        <v>#REF!</v>
      </c>
    </row>
    <row r="30" spans="1:256" customHeight="1" ht="12">
      <c r="A30" s="43"/>
      <c r="B30" s="44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5"/>
      <c r="U30" s="43"/>
      <c r="V30" s="45"/>
      <c r="W30" s="45"/>
      <c r="X30" s="43"/>
      <c r="Y30" s="43"/>
      <c r="Z30" s="43"/>
      <c r="AA30" s="46"/>
      <c r="AB30" s="47"/>
      <c r="AC30" s="47"/>
      <c r="AD30" s="48" t="str">
        <f>IF(F30="","",F30)</f>
        <v>0</v>
      </c>
      <c r="AE30" s="48" t="str">
        <f>IF(R30="","",R30)</f>
        <v>0</v>
      </c>
      <c r="AF30" s="48" t="str">
        <f>IF(H30="","",H30)</f>
        <v>0</v>
      </c>
      <c r="AG30" s="48" t="str">
        <f>IF(I30="","",I30)</f>
        <v>0</v>
      </c>
      <c r="AH30" s="48" t="str">
        <f>IF(J30="","",J30)</f>
        <v>0</v>
      </c>
      <c r="AI30" s="48" t="str">
        <f>IF(K30="","",K30)</f>
        <v>0</v>
      </c>
      <c r="AJ30" s="49" t="str">
        <f>IF(T30="","",T30)</f>
        <v>0</v>
      </c>
      <c r="AK30" s="50"/>
      <c r="AL30" s="45" t="str">
        <f>IF(W30="","",W30)</f>
        <v>0</v>
      </c>
      <c r="AM30" s="51"/>
      <c r="AN30" s="52"/>
      <c r="AO30" s="53" t="str">
        <f>VLOOKUP(BD30,Dane!$Q$2:$R$90,2,0)</f>
        <v>0</v>
      </c>
      <c r="AP30" s="45"/>
      <c r="AQ30" s="53" t="str">
        <f>VLOOKUP(AP30,Dane!$G$2:$H$9,2,0)</f>
        <v>0</v>
      </c>
      <c r="AR30" s="54"/>
      <c r="AS30" s="53" t="str">
        <f>VLOOKUP(AR30,Dane!$A$2:$B$19,2,0)</f>
        <v>0</v>
      </c>
      <c r="AT30" s="54"/>
      <c r="AU30" s="53" t="str">
        <f>VLOOKUP(AT30,Dane!$D$2:$E$25,2,0)</f>
        <v>0</v>
      </c>
      <c r="AV30" s="55"/>
      <c r="AW30" s="55"/>
      <c r="AX30" s="56"/>
      <c r="AZ30" s="57" t="str">
        <f>_xlfn.IFERROR(VLOOKUP(AL30,#REF!,2,0),"")</f>
        <v>0</v>
      </c>
      <c r="BA30" s="57" t="str">
        <f>_xlfn.IFERROR(VLOOKUP(AL30,#REF!,3,0),"")</f>
        <v>0</v>
      </c>
      <c r="BB30" s="57" t="str">
        <f>_xlfn.IFERROR(VLOOKUP(AL30,#REF!,4,0),"")</f>
        <v>0</v>
      </c>
      <c r="BC30" s="6"/>
      <c r="BD30" s="58" t="str">
        <f>CONCATENATE(AM30,AN30)</f>
        <v>0</v>
      </c>
      <c r="BE30" s="59" t="str">
        <f>LEN(AV30)</f>
        <v>0</v>
      </c>
      <c r="BF30" s="59" t="str">
        <f>LEN(AW30)</f>
        <v>0</v>
      </c>
      <c r="BG30" s="59" t="str">
        <f>LEN(AX30)</f>
        <v>0</v>
      </c>
      <c r="BH30" s="60" t="e">
        <v>#REF!</v>
      </c>
      <c r="BI30" s="59" t="e">
        <v>#REF!</v>
      </c>
      <c r="BJ30" s="59" t="e">
        <v>#REF!</v>
      </c>
    </row>
    <row r="31" spans="1:256" customHeight="1" ht="12">
      <c r="A31" s="43"/>
      <c r="B31" s="44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5"/>
      <c r="U31" s="43"/>
      <c r="V31" s="45"/>
      <c r="W31" s="45"/>
      <c r="X31" s="43"/>
      <c r="Y31" s="43"/>
      <c r="Z31" s="43"/>
      <c r="AA31" s="46"/>
      <c r="AB31" s="47"/>
      <c r="AC31" s="47"/>
      <c r="AD31" s="48" t="str">
        <f>IF(F31="","",F31)</f>
        <v>0</v>
      </c>
      <c r="AE31" s="48" t="str">
        <f>IF(R31="","",R31)</f>
        <v>0</v>
      </c>
      <c r="AF31" s="48" t="str">
        <f>IF(H31="","",H31)</f>
        <v>0</v>
      </c>
      <c r="AG31" s="48" t="str">
        <f>IF(I31="","",I31)</f>
        <v>0</v>
      </c>
      <c r="AH31" s="48" t="str">
        <f>IF(J31="","",J31)</f>
        <v>0</v>
      </c>
      <c r="AI31" s="48" t="str">
        <f>IF(K31="","",K31)</f>
        <v>0</v>
      </c>
      <c r="AJ31" s="49" t="str">
        <f>IF(T31="","",T31)</f>
        <v>0</v>
      </c>
      <c r="AK31" s="50"/>
      <c r="AL31" s="45" t="str">
        <f>IF(W31="","",W31)</f>
        <v>0</v>
      </c>
      <c r="AM31" s="51"/>
      <c r="AN31" s="52"/>
      <c r="AO31" s="53" t="str">
        <f>VLOOKUP(BD31,Dane!$Q$2:$R$90,2,0)</f>
        <v>0</v>
      </c>
      <c r="AP31" s="45"/>
      <c r="AQ31" s="53" t="str">
        <f>VLOOKUP(AP31,Dane!$G$2:$H$9,2,0)</f>
        <v>0</v>
      </c>
      <c r="AR31" s="54"/>
      <c r="AS31" s="53" t="str">
        <f>VLOOKUP(AR31,Dane!$A$2:$B$19,2,0)</f>
        <v>0</v>
      </c>
      <c r="AT31" s="54"/>
      <c r="AU31" s="53" t="str">
        <f>VLOOKUP(AT31,Dane!$D$2:$E$25,2,0)</f>
        <v>0</v>
      </c>
      <c r="AV31" s="55"/>
      <c r="AW31" s="55"/>
      <c r="AX31" s="56"/>
      <c r="AZ31" s="57" t="str">
        <f>_xlfn.IFERROR(VLOOKUP(AL31,#REF!,2,0),"")</f>
        <v>0</v>
      </c>
      <c r="BA31" s="57" t="str">
        <f>_xlfn.IFERROR(VLOOKUP(AL31,#REF!,3,0),"")</f>
        <v>0</v>
      </c>
      <c r="BB31" s="57" t="str">
        <f>_xlfn.IFERROR(VLOOKUP(AL31,#REF!,4,0),"")</f>
        <v>0</v>
      </c>
      <c r="BC31" s="6"/>
      <c r="BD31" s="58" t="str">
        <f>CONCATENATE(AM31,AN31)</f>
        <v>0</v>
      </c>
      <c r="BE31" s="59" t="str">
        <f>LEN(AV31)</f>
        <v>0</v>
      </c>
      <c r="BF31" s="59" t="str">
        <f>LEN(AW31)</f>
        <v>0</v>
      </c>
      <c r="BG31" s="59" t="str">
        <f>LEN(AX31)</f>
        <v>0</v>
      </c>
      <c r="BH31" s="60" t="e">
        <v>#REF!</v>
      </c>
      <c r="BI31" s="59" t="e">
        <v>#REF!</v>
      </c>
      <c r="BJ31" s="59" t="e">
        <v>#REF!</v>
      </c>
    </row>
    <row r="32" spans="1:256" customHeight="1" ht="12">
      <c r="A32" s="43"/>
      <c r="B32" s="4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5"/>
      <c r="U32" s="43"/>
      <c r="V32" s="45"/>
      <c r="W32" s="45"/>
      <c r="X32" s="43"/>
      <c r="Y32" s="43"/>
      <c r="Z32" s="43"/>
      <c r="AA32" s="46"/>
      <c r="AB32" s="47"/>
      <c r="AC32" s="47"/>
      <c r="AD32" s="48" t="str">
        <f>IF(F32="","",F32)</f>
        <v>0</v>
      </c>
      <c r="AE32" s="48" t="str">
        <f>IF(R32="","",R32)</f>
        <v>0</v>
      </c>
      <c r="AF32" s="48" t="str">
        <f>IF(H32="","",H32)</f>
        <v>0</v>
      </c>
      <c r="AG32" s="48" t="str">
        <f>IF(I32="","",I32)</f>
        <v>0</v>
      </c>
      <c r="AH32" s="48" t="str">
        <f>IF(J32="","",J32)</f>
        <v>0</v>
      </c>
      <c r="AI32" s="48" t="str">
        <f>IF(K32="","",K32)</f>
        <v>0</v>
      </c>
      <c r="AJ32" s="49" t="str">
        <f>IF(T32="","",T32)</f>
        <v>0</v>
      </c>
      <c r="AK32" s="50"/>
      <c r="AL32" s="45" t="str">
        <f>IF(W32="","",W32)</f>
        <v>0</v>
      </c>
      <c r="AM32" s="51"/>
      <c r="AN32" s="52"/>
      <c r="AO32" s="53" t="str">
        <f>VLOOKUP(BD32,Dane!$Q$2:$R$90,2,0)</f>
        <v>0</v>
      </c>
      <c r="AP32" s="45"/>
      <c r="AQ32" s="53" t="str">
        <f>VLOOKUP(AP32,Dane!$G$2:$H$9,2,0)</f>
        <v>0</v>
      </c>
      <c r="AR32" s="54"/>
      <c r="AS32" s="53" t="str">
        <f>VLOOKUP(AR32,Dane!$A$2:$B$19,2,0)</f>
        <v>0</v>
      </c>
      <c r="AT32" s="54"/>
      <c r="AU32" s="53" t="str">
        <f>VLOOKUP(AT32,Dane!$D$2:$E$25,2,0)</f>
        <v>0</v>
      </c>
      <c r="AV32" s="55"/>
      <c r="AW32" s="55"/>
      <c r="AX32" s="56"/>
      <c r="AZ32" s="57" t="str">
        <f>_xlfn.IFERROR(VLOOKUP(AL32,#REF!,2,0),"")</f>
        <v>0</v>
      </c>
      <c r="BA32" s="57" t="str">
        <f>_xlfn.IFERROR(VLOOKUP(AL32,#REF!,3,0),"")</f>
        <v>0</v>
      </c>
      <c r="BB32" s="57" t="str">
        <f>_xlfn.IFERROR(VLOOKUP(AL32,#REF!,4,0),"")</f>
        <v>0</v>
      </c>
      <c r="BC32" s="6"/>
      <c r="BD32" s="58" t="str">
        <f>CONCATENATE(AM32,AN32)</f>
        <v>0</v>
      </c>
      <c r="BE32" s="59" t="str">
        <f>LEN(AV32)</f>
        <v>0</v>
      </c>
      <c r="BF32" s="59" t="str">
        <f>LEN(AW32)</f>
        <v>0</v>
      </c>
      <c r="BG32" s="59" t="str">
        <f>LEN(AX32)</f>
        <v>0</v>
      </c>
      <c r="BH32" s="60" t="e">
        <v>#REF!</v>
      </c>
      <c r="BI32" s="59" t="e">
        <v>#REF!</v>
      </c>
      <c r="BJ32" s="59" t="e">
        <v>#REF!</v>
      </c>
    </row>
    <row r="33" spans="1:256" customHeight="1" ht="12">
      <c r="A33" s="43"/>
      <c r="B33" s="44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5"/>
      <c r="U33" s="43"/>
      <c r="V33" s="45"/>
      <c r="W33" s="45"/>
      <c r="X33" s="43"/>
      <c r="Y33" s="43"/>
      <c r="Z33" s="43"/>
      <c r="AA33" s="46"/>
      <c r="AB33" s="47"/>
      <c r="AC33" s="47"/>
      <c r="AD33" s="48" t="str">
        <f>IF(F33="","",F33)</f>
        <v>0</v>
      </c>
      <c r="AE33" s="48" t="str">
        <f>IF(R33="","",R33)</f>
        <v>0</v>
      </c>
      <c r="AF33" s="48" t="str">
        <f>IF(H33="","",H33)</f>
        <v>0</v>
      </c>
      <c r="AG33" s="48" t="str">
        <f>IF(I33="","",I33)</f>
        <v>0</v>
      </c>
      <c r="AH33" s="48" t="str">
        <f>IF(J33="","",J33)</f>
        <v>0</v>
      </c>
      <c r="AI33" s="48" t="str">
        <f>IF(K33="","",K33)</f>
        <v>0</v>
      </c>
      <c r="AJ33" s="49" t="str">
        <f>IF(T33="","",T33)</f>
        <v>0</v>
      </c>
      <c r="AK33" s="50"/>
      <c r="AL33" s="45" t="str">
        <f>IF(W33="","",W33)</f>
        <v>0</v>
      </c>
      <c r="AM33" s="51"/>
      <c r="AN33" s="52"/>
      <c r="AO33" s="53" t="str">
        <f>VLOOKUP(BD33,Dane!$Q$2:$R$90,2,0)</f>
        <v>0</v>
      </c>
      <c r="AP33" s="45"/>
      <c r="AQ33" s="53" t="str">
        <f>VLOOKUP(AP33,Dane!$G$2:$H$9,2,0)</f>
        <v>0</v>
      </c>
      <c r="AR33" s="54"/>
      <c r="AS33" s="53" t="str">
        <f>VLOOKUP(AR33,Dane!$A$2:$B$19,2,0)</f>
        <v>0</v>
      </c>
      <c r="AT33" s="54"/>
      <c r="AU33" s="53" t="str">
        <f>VLOOKUP(AT33,Dane!$D$2:$E$25,2,0)</f>
        <v>0</v>
      </c>
      <c r="AV33" s="55"/>
      <c r="AW33" s="55"/>
      <c r="AX33" s="56"/>
      <c r="AZ33" s="57" t="str">
        <f>_xlfn.IFERROR(VLOOKUP(AL33,#REF!,2,0),"")</f>
        <v>0</v>
      </c>
      <c r="BA33" s="57" t="str">
        <f>_xlfn.IFERROR(VLOOKUP(AL33,#REF!,3,0),"")</f>
        <v>0</v>
      </c>
      <c r="BB33" s="57" t="str">
        <f>_xlfn.IFERROR(VLOOKUP(AL33,#REF!,4,0),"")</f>
        <v>0</v>
      </c>
      <c r="BC33" s="6"/>
      <c r="BD33" s="58" t="str">
        <f>CONCATENATE(AM33,AN33)</f>
        <v>0</v>
      </c>
      <c r="BE33" s="59" t="str">
        <f>LEN(AV33)</f>
        <v>0</v>
      </c>
      <c r="BF33" s="59" t="str">
        <f>LEN(AW33)</f>
        <v>0</v>
      </c>
      <c r="BG33" s="59" t="str">
        <f>LEN(AX33)</f>
        <v>0</v>
      </c>
      <c r="BH33" s="60" t="e">
        <v>#REF!</v>
      </c>
      <c r="BI33" s="59" t="e">
        <v>#REF!</v>
      </c>
      <c r="BJ33" s="59" t="e">
        <v>#REF!</v>
      </c>
    </row>
    <row r="34" spans="1:256" customHeight="1" ht="12">
      <c r="A34" s="43"/>
      <c r="B34" s="4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5"/>
      <c r="U34" s="43"/>
      <c r="V34" s="45"/>
      <c r="W34" s="45"/>
      <c r="X34" s="43"/>
      <c r="Y34" s="43"/>
      <c r="Z34" s="43"/>
      <c r="AA34" s="46"/>
      <c r="AB34" s="47"/>
      <c r="AC34" s="47"/>
      <c r="AD34" s="48" t="str">
        <f>IF(F34="","",F34)</f>
        <v>0</v>
      </c>
      <c r="AE34" s="48" t="str">
        <f>IF(R34="","",R34)</f>
        <v>0</v>
      </c>
      <c r="AF34" s="48" t="str">
        <f>IF(H34="","",H34)</f>
        <v>0</v>
      </c>
      <c r="AG34" s="48" t="str">
        <f>IF(I34="","",I34)</f>
        <v>0</v>
      </c>
      <c r="AH34" s="48" t="str">
        <f>IF(J34="","",J34)</f>
        <v>0</v>
      </c>
      <c r="AI34" s="48" t="str">
        <f>IF(K34="","",K34)</f>
        <v>0</v>
      </c>
      <c r="AJ34" s="49" t="str">
        <f>IF(T34="","",T34)</f>
        <v>0</v>
      </c>
      <c r="AK34" s="50"/>
      <c r="AL34" s="45" t="str">
        <f>IF(W34="","",W34)</f>
        <v>0</v>
      </c>
      <c r="AM34" s="51"/>
      <c r="AN34" s="52"/>
      <c r="AO34" s="53" t="str">
        <f>VLOOKUP(BD34,Dane!$Q$2:$R$90,2,0)</f>
        <v>0</v>
      </c>
      <c r="AP34" s="45"/>
      <c r="AQ34" s="53" t="str">
        <f>VLOOKUP(AP34,Dane!$G$2:$H$9,2,0)</f>
        <v>0</v>
      </c>
      <c r="AR34" s="54"/>
      <c r="AS34" s="53" t="str">
        <f>VLOOKUP(AR34,Dane!$A$2:$B$19,2,0)</f>
        <v>0</v>
      </c>
      <c r="AT34" s="54"/>
      <c r="AU34" s="53" t="str">
        <f>VLOOKUP(AT34,Dane!$D$2:$E$25,2,0)</f>
        <v>0</v>
      </c>
      <c r="AV34" s="55"/>
      <c r="AW34" s="55"/>
      <c r="AX34" s="56"/>
      <c r="AZ34" s="57" t="str">
        <f>_xlfn.IFERROR(VLOOKUP(AL34,#REF!,2,0),"")</f>
        <v>0</v>
      </c>
      <c r="BA34" s="57" t="str">
        <f>_xlfn.IFERROR(VLOOKUP(AL34,#REF!,3,0),"")</f>
        <v>0</v>
      </c>
      <c r="BB34" s="57" t="str">
        <f>_xlfn.IFERROR(VLOOKUP(AL34,#REF!,4,0),"")</f>
        <v>0</v>
      </c>
      <c r="BC34" s="6"/>
      <c r="BD34" s="58" t="str">
        <f>CONCATENATE(AM34,AN34)</f>
        <v>0</v>
      </c>
      <c r="BE34" s="59" t="str">
        <f>LEN(AV34)</f>
        <v>0</v>
      </c>
      <c r="BF34" s="59" t="str">
        <f>LEN(AW34)</f>
        <v>0</v>
      </c>
      <c r="BG34" s="59" t="str">
        <f>LEN(AX34)</f>
        <v>0</v>
      </c>
      <c r="BH34" s="60" t="e">
        <v>#REF!</v>
      </c>
      <c r="BI34" s="59" t="e">
        <v>#REF!</v>
      </c>
      <c r="BJ34" s="59" t="e">
        <v>#REF!</v>
      </c>
    </row>
    <row r="35" spans="1:256" customHeight="1" ht="12">
      <c r="A35" s="43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5"/>
      <c r="U35" s="43"/>
      <c r="V35" s="45"/>
      <c r="W35" s="45"/>
      <c r="X35" s="43"/>
      <c r="Y35" s="43"/>
      <c r="Z35" s="43"/>
      <c r="AA35" s="46"/>
      <c r="AB35" s="47"/>
      <c r="AC35" s="47"/>
      <c r="AD35" s="48" t="str">
        <f>IF(F35="","",F35)</f>
        <v>0</v>
      </c>
      <c r="AE35" s="48" t="str">
        <f>IF(R35="","",R35)</f>
        <v>0</v>
      </c>
      <c r="AF35" s="48" t="str">
        <f>IF(H35="","",H35)</f>
        <v>0</v>
      </c>
      <c r="AG35" s="48" t="str">
        <f>IF(I35="","",I35)</f>
        <v>0</v>
      </c>
      <c r="AH35" s="48" t="str">
        <f>IF(J35="","",J35)</f>
        <v>0</v>
      </c>
      <c r="AI35" s="48" t="str">
        <f>IF(K35="","",K35)</f>
        <v>0</v>
      </c>
      <c r="AJ35" s="49" t="str">
        <f>IF(T35="","",T35)</f>
        <v>0</v>
      </c>
      <c r="AK35" s="50"/>
      <c r="AL35" s="45" t="str">
        <f>IF(W35="","",W35)</f>
        <v>0</v>
      </c>
      <c r="AM35" s="51"/>
      <c r="AN35" s="52"/>
      <c r="AO35" s="53" t="str">
        <f>VLOOKUP(BD35,Dane!$Q$2:$R$90,2,0)</f>
        <v>0</v>
      </c>
      <c r="AP35" s="45"/>
      <c r="AQ35" s="53" t="str">
        <f>VLOOKUP(AP35,Dane!$G$2:$H$9,2,0)</f>
        <v>0</v>
      </c>
      <c r="AR35" s="54"/>
      <c r="AS35" s="53" t="str">
        <f>VLOOKUP(AR35,Dane!$A$2:$B$19,2,0)</f>
        <v>0</v>
      </c>
      <c r="AT35" s="54"/>
      <c r="AU35" s="53" t="str">
        <f>VLOOKUP(AT35,Dane!$D$2:$E$25,2,0)</f>
        <v>0</v>
      </c>
      <c r="AV35" s="55"/>
      <c r="AW35" s="55"/>
      <c r="AX35" s="56"/>
      <c r="AZ35" s="57" t="str">
        <f>_xlfn.IFERROR(VLOOKUP(AL35,#REF!,2,0),"")</f>
        <v>0</v>
      </c>
      <c r="BA35" s="57" t="str">
        <f>_xlfn.IFERROR(VLOOKUP(AL35,#REF!,3,0),"")</f>
        <v>0</v>
      </c>
      <c r="BB35" s="57" t="str">
        <f>_xlfn.IFERROR(VLOOKUP(AL35,#REF!,4,0),"")</f>
        <v>0</v>
      </c>
      <c r="BC35" s="6"/>
      <c r="BD35" s="58" t="str">
        <f>CONCATENATE(AM35,AN35)</f>
        <v>0</v>
      </c>
      <c r="BE35" s="59" t="str">
        <f>LEN(AV35)</f>
        <v>0</v>
      </c>
      <c r="BF35" s="59" t="str">
        <f>LEN(AW35)</f>
        <v>0</v>
      </c>
      <c r="BG35" s="59" t="str">
        <f>LEN(AX35)</f>
        <v>0</v>
      </c>
      <c r="BH35" s="60" t="e">
        <v>#REF!</v>
      </c>
      <c r="BI35" s="59" t="e">
        <v>#REF!</v>
      </c>
      <c r="BJ35" s="59" t="e">
        <v>#REF!</v>
      </c>
    </row>
    <row r="36" spans="1:256" customHeight="1" ht="12">
      <c r="A36" s="43"/>
      <c r="B36" s="44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5"/>
      <c r="U36" s="43"/>
      <c r="V36" s="45"/>
      <c r="W36" s="45"/>
      <c r="X36" s="43"/>
      <c r="Y36" s="43"/>
      <c r="Z36" s="43"/>
      <c r="AA36" s="46"/>
      <c r="AB36" s="47"/>
      <c r="AC36" s="47"/>
      <c r="AD36" s="48" t="str">
        <f>IF(F36="","",F36)</f>
        <v>0</v>
      </c>
      <c r="AE36" s="48" t="str">
        <f>IF(R36="","",R36)</f>
        <v>0</v>
      </c>
      <c r="AF36" s="48" t="str">
        <f>IF(H36="","",H36)</f>
        <v>0</v>
      </c>
      <c r="AG36" s="48" t="str">
        <f>IF(I36="","",I36)</f>
        <v>0</v>
      </c>
      <c r="AH36" s="48" t="str">
        <f>IF(J36="","",J36)</f>
        <v>0</v>
      </c>
      <c r="AI36" s="48" t="str">
        <f>IF(K36="","",K36)</f>
        <v>0</v>
      </c>
      <c r="AJ36" s="49" t="str">
        <f>IF(T36="","",T36)</f>
        <v>0</v>
      </c>
      <c r="AK36" s="50"/>
      <c r="AL36" s="45" t="str">
        <f>IF(W36="","",W36)</f>
        <v>0</v>
      </c>
      <c r="AM36" s="51"/>
      <c r="AN36" s="52"/>
      <c r="AO36" s="53" t="str">
        <f>VLOOKUP(BD36,Dane!$Q$2:$R$90,2,0)</f>
        <v>0</v>
      </c>
      <c r="AP36" s="45"/>
      <c r="AQ36" s="53" t="str">
        <f>VLOOKUP(AP36,Dane!$G$2:$H$9,2,0)</f>
        <v>0</v>
      </c>
      <c r="AR36" s="54"/>
      <c r="AS36" s="53" t="str">
        <f>VLOOKUP(AR36,Dane!$A$2:$B$19,2,0)</f>
        <v>0</v>
      </c>
      <c r="AT36" s="54"/>
      <c r="AU36" s="53" t="str">
        <f>VLOOKUP(AT36,Dane!$D$2:$E$25,2,0)</f>
        <v>0</v>
      </c>
      <c r="AV36" s="55"/>
      <c r="AW36" s="55"/>
      <c r="AX36" s="56"/>
      <c r="AZ36" s="57" t="str">
        <f>_xlfn.IFERROR(VLOOKUP(AL36,#REF!,2,0),"")</f>
        <v>0</v>
      </c>
      <c r="BA36" s="57" t="str">
        <f>_xlfn.IFERROR(VLOOKUP(AL36,#REF!,3,0),"")</f>
        <v>0</v>
      </c>
      <c r="BB36" s="57" t="str">
        <f>_xlfn.IFERROR(VLOOKUP(AL36,#REF!,4,0),"")</f>
        <v>0</v>
      </c>
      <c r="BC36" s="6"/>
      <c r="BD36" s="58" t="str">
        <f>CONCATENATE(AM36,AN36)</f>
        <v>0</v>
      </c>
      <c r="BE36" s="59" t="str">
        <f>LEN(AV36)</f>
        <v>0</v>
      </c>
      <c r="BF36" s="59" t="str">
        <f>LEN(AW36)</f>
        <v>0</v>
      </c>
      <c r="BG36" s="59" t="str">
        <f>LEN(AX36)</f>
        <v>0</v>
      </c>
      <c r="BH36" s="60" t="e">
        <v>#REF!</v>
      </c>
      <c r="BI36" s="59" t="e">
        <v>#REF!</v>
      </c>
      <c r="BJ36" s="59" t="e">
        <v>#REF!</v>
      </c>
    </row>
    <row r="37" spans="1:256" customHeight="1" ht="12">
      <c r="A37" s="43"/>
      <c r="B37" s="44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5"/>
      <c r="U37" s="43"/>
      <c r="V37" s="45"/>
      <c r="W37" s="45"/>
      <c r="X37" s="43"/>
      <c r="Y37" s="43"/>
      <c r="Z37" s="43"/>
      <c r="AA37" s="46"/>
      <c r="AB37" s="47"/>
      <c r="AC37" s="47"/>
      <c r="AD37" s="48" t="str">
        <f>IF(F37="","",F37)</f>
        <v>0</v>
      </c>
      <c r="AE37" s="48" t="str">
        <f>IF(R37="","",R37)</f>
        <v>0</v>
      </c>
      <c r="AF37" s="48" t="str">
        <f>IF(H37="","",H37)</f>
        <v>0</v>
      </c>
      <c r="AG37" s="48" t="str">
        <f>IF(I37="","",I37)</f>
        <v>0</v>
      </c>
      <c r="AH37" s="48" t="str">
        <f>IF(J37="","",J37)</f>
        <v>0</v>
      </c>
      <c r="AI37" s="48" t="str">
        <f>IF(K37="","",K37)</f>
        <v>0</v>
      </c>
      <c r="AJ37" s="49" t="str">
        <f>IF(T37="","",T37)</f>
        <v>0</v>
      </c>
      <c r="AK37" s="50"/>
      <c r="AL37" s="45" t="str">
        <f>IF(W37="","",W37)</f>
        <v>0</v>
      </c>
      <c r="AM37" s="51"/>
      <c r="AN37" s="52"/>
      <c r="AO37" s="53" t="str">
        <f>VLOOKUP(BD37,Dane!$Q$2:$R$90,2,0)</f>
        <v>0</v>
      </c>
      <c r="AP37" s="45"/>
      <c r="AQ37" s="53" t="str">
        <f>VLOOKUP(AP37,Dane!$G$2:$H$9,2,0)</f>
        <v>0</v>
      </c>
      <c r="AR37" s="54"/>
      <c r="AS37" s="53" t="str">
        <f>VLOOKUP(AR37,Dane!$A$2:$B$19,2,0)</f>
        <v>0</v>
      </c>
      <c r="AT37" s="54"/>
      <c r="AU37" s="53" t="str">
        <f>VLOOKUP(AT37,Dane!$D$2:$E$25,2,0)</f>
        <v>0</v>
      </c>
      <c r="AV37" s="55"/>
      <c r="AW37" s="55"/>
      <c r="AX37" s="56"/>
      <c r="AZ37" s="57" t="str">
        <f>_xlfn.IFERROR(VLOOKUP(AL37,#REF!,2,0),"")</f>
        <v>0</v>
      </c>
      <c r="BA37" s="57" t="str">
        <f>_xlfn.IFERROR(VLOOKUP(AL37,#REF!,3,0),"")</f>
        <v>0</v>
      </c>
      <c r="BB37" s="57" t="str">
        <f>_xlfn.IFERROR(VLOOKUP(AL37,#REF!,4,0),"")</f>
        <v>0</v>
      </c>
      <c r="BC37" s="6"/>
      <c r="BD37" s="58" t="str">
        <f>CONCATENATE(AM37,AN37)</f>
        <v>0</v>
      </c>
      <c r="BE37" s="59" t="str">
        <f>LEN(AV37)</f>
        <v>0</v>
      </c>
      <c r="BF37" s="59" t="str">
        <f>LEN(AW37)</f>
        <v>0</v>
      </c>
      <c r="BG37" s="59" t="str">
        <f>LEN(AX37)</f>
        <v>0</v>
      </c>
      <c r="BH37" s="60" t="e">
        <v>#REF!</v>
      </c>
      <c r="BI37" s="59" t="e">
        <v>#REF!</v>
      </c>
      <c r="BJ37" s="59" t="e">
        <v>#REF!</v>
      </c>
    </row>
    <row r="38" spans="1:256" customHeight="1" ht="12">
      <c r="A38" s="43"/>
      <c r="B38" s="44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5"/>
      <c r="U38" s="43"/>
      <c r="V38" s="45"/>
      <c r="W38" s="45"/>
      <c r="X38" s="43"/>
      <c r="Y38" s="43"/>
      <c r="Z38" s="43"/>
      <c r="AA38" s="46"/>
      <c r="AB38" s="47"/>
      <c r="AC38" s="47"/>
      <c r="AD38" s="48" t="str">
        <f>IF(F38="","",F38)</f>
        <v>0</v>
      </c>
      <c r="AE38" s="48" t="str">
        <f>IF(R38="","",R38)</f>
        <v>0</v>
      </c>
      <c r="AF38" s="48" t="str">
        <f>IF(H38="","",H38)</f>
        <v>0</v>
      </c>
      <c r="AG38" s="48" t="str">
        <f>IF(I38="","",I38)</f>
        <v>0</v>
      </c>
      <c r="AH38" s="48" t="str">
        <f>IF(J38="","",J38)</f>
        <v>0</v>
      </c>
      <c r="AI38" s="48" t="str">
        <f>IF(K38="","",K38)</f>
        <v>0</v>
      </c>
      <c r="AJ38" s="49" t="str">
        <f>IF(T38="","",T38)</f>
        <v>0</v>
      </c>
      <c r="AK38" s="50"/>
      <c r="AL38" s="45" t="str">
        <f>IF(W38="","",W38)</f>
        <v>0</v>
      </c>
      <c r="AM38" s="51"/>
      <c r="AN38" s="52"/>
      <c r="AO38" s="53" t="str">
        <f>VLOOKUP(BD38,Dane!$Q$2:$R$90,2,0)</f>
        <v>0</v>
      </c>
      <c r="AP38" s="45"/>
      <c r="AQ38" s="53" t="str">
        <f>VLOOKUP(AP38,Dane!$G$2:$H$9,2,0)</f>
        <v>0</v>
      </c>
      <c r="AR38" s="54"/>
      <c r="AS38" s="53" t="str">
        <f>VLOOKUP(AR38,Dane!$A$2:$B$19,2,0)</f>
        <v>0</v>
      </c>
      <c r="AT38" s="54"/>
      <c r="AU38" s="53" t="str">
        <f>VLOOKUP(AT38,Dane!$D$2:$E$25,2,0)</f>
        <v>0</v>
      </c>
      <c r="AV38" s="55"/>
      <c r="AW38" s="55"/>
      <c r="AX38" s="56"/>
      <c r="AZ38" s="57" t="str">
        <f>_xlfn.IFERROR(VLOOKUP(AL38,#REF!,2,0),"")</f>
        <v>0</v>
      </c>
      <c r="BA38" s="57" t="str">
        <f>_xlfn.IFERROR(VLOOKUP(AL38,#REF!,3,0),"")</f>
        <v>0</v>
      </c>
      <c r="BB38" s="57" t="str">
        <f>_xlfn.IFERROR(VLOOKUP(AL38,#REF!,4,0),"")</f>
        <v>0</v>
      </c>
      <c r="BC38" s="6"/>
      <c r="BD38" s="58" t="str">
        <f>CONCATENATE(AM38,AN38)</f>
        <v>0</v>
      </c>
      <c r="BE38" s="59" t="str">
        <f>LEN(AV38)</f>
        <v>0</v>
      </c>
      <c r="BF38" s="59" t="str">
        <f>LEN(AW38)</f>
        <v>0</v>
      </c>
      <c r="BG38" s="59" t="str">
        <f>LEN(AX38)</f>
        <v>0</v>
      </c>
      <c r="BH38" s="60" t="e">
        <v>#REF!</v>
      </c>
      <c r="BI38" s="59" t="e">
        <v>#REF!</v>
      </c>
      <c r="BJ38" s="59" t="e">
        <v>#REF!</v>
      </c>
    </row>
    <row r="39" spans="1:256" customHeight="1" ht="12">
      <c r="A39" s="43"/>
      <c r="B39" s="44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5"/>
      <c r="U39" s="43"/>
      <c r="V39" s="45"/>
      <c r="W39" s="45"/>
      <c r="X39" s="43"/>
      <c r="Y39" s="43"/>
      <c r="Z39" s="43"/>
      <c r="AA39" s="46"/>
      <c r="AB39" s="47"/>
      <c r="AC39" s="47"/>
      <c r="AD39" s="48" t="str">
        <f>IF(F39="","",F39)</f>
        <v>0</v>
      </c>
      <c r="AE39" s="48" t="str">
        <f>IF(R39="","",R39)</f>
        <v>0</v>
      </c>
      <c r="AF39" s="48" t="str">
        <f>IF(H39="","",H39)</f>
        <v>0</v>
      </c>
      <c r="AG39" s="48" t="str">
        <f>IF(I39="","",I39)</f>
        <v>0</v>
      </c>
      <c r="AH39" s="48" t="str">
        <f>IF(J39="","",J39)</f>
        <v>0</v>
      </c>
      <c r="AI39" s="48" t="str">
        <f>IF(K39="","",K39)</f>
        <v>0</v>
      </c>
      <c r="AJ39" s="49" t="str">
        <f>IF(T39="","",T39)</f>
        <v>0</v>
      </c>
      <c r="AK39" s="50"/>
      <c r="AL39" s="45" t="str">
        <f>IF(W39="","",W39)</f>
        <v>0</v>
      </c>
      <c r="AM39" s="51"/>
      <c r="AN39" s="52"/>
      <c r="AO39" s="53" t="str">
        <f>VLOOKUP(BD39,Dane!$Q$2:$R$90,2,0)</f>
        <v>0</v>
      </c>
      <c r="AP39" s="45"/>
      <c r="AQ39" s="53" t="str">
        <f>VLOOKUP(AP39,Dane!$G$2:$H$9,2,0)</f>
        <v>0</v>
      </c>
      <c r="AR39" s="54"/>
      <c r="AS39" s="53" t="str">
        <f>VLOOKUP(AR39,Dane!$A$2:$B$19,2,0)</f>
        <v>0</v>
      </c>
      <c r="AT39" s="54"/>
      <c r="AU39" s="53" t="str">
        <f>VLOOKUP(AT39,Dane!$D$2:$E$25,2,0)</f>
        <v>0</v>
      </c>
      <c r="AV39" s="55"/>
      <c r="AW39" s="55"/>
      <c r="AX39" s="56"/>
      <c r="AZ39" s="57" t="str">
        <f>_xlfn.IFERROR(VLOOKUP(AL39,#REF!,2,0),"")</f>
        <v>0</v>
      </c>
      <c r="BA39" s="57" t="str">
        <f>_xlfn.IFERROR(VLOOKUP(AL39,#REF!,3,0),"")</f>
        <v>0</v>
      </c>
      <c r="BB39" s="57" t="str">
        <f>_xlfn.IFERROR(VLOOKUP(AL39,#REF!,4,0),"")</f>
        <v>0</v>
      </c>
      <c r="BC39" s="6"/>
      <c r="BD39" s="58" t="str">
        <f>CONCATENATE(AM39,AN39)</f>
        <v>0</v>
      </c>
      <c r="BE39" s="59" t="str">
        <f>LEN(AV39)</f>
        <v>0</v>
      </c>
      <c r="BF39" s="59" t="str">
        <f>LEN(AW39)</f>
        <v>0</v>
      </c>
      <c r="BG39" s="59" t="str">
        <f>LEN(AX39)</f>
        <v>0</v>
      </c>
      <c r="BH39" s="60" t="e">
        <v>#REF!</v>
      </c>
      <c r="BI39" s="59" t="e">
        <v>#REF!</v>
      </c>
      <c r="BJ39" s="59" t="e">
        <v>#REF!</v>
      </c>
    </row>
    <row r="40" spans="1:256" customHeight="1" ht="12">
      <c r="A40" s="43"/>
      <c r="B40" s="44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5"/>
      <c r="U40" s="43"/>
      <c r="V40" s="45"/>
      <c r="W40" s="45"/>
      <c r="X40" s="43"/>
      <c r="Y40" s="43"/>
      <c r="Z40" s="43"/>
      <c r="AA40" s="46"/>
      <c r="AB40" s="47"/>
      <c r="AC40" s="47"/>
      <c r="AD40" s="48" t="str">
        <f>IF(F40="","",F40)</f>
        <v>0</v>
      </c>
      <c r="AE40" s="48" t="str">
        <f>IF(R40="","",R40)</f>
        <v>0</v>
      </c>
      <c r="AF40" s="48" t="str">
        <f>IF(H40="","",H40)</f>
        <v>0</v>
      </c>
      <c r="AG40" s="48" t="str">
        <f>IF(I40="","",I40)</f>
        <v>0</v>
      </c>
      <c r="AH40" s="48" t="str">
        <f>IF(J40="","",J40)</f>
        <v>0</v>
      </c>
      <c r="AI40" s="48" t="str">
        <f>IF(K40="","",K40)</f>
        <v>0</v>
      </c>
      <c r="AJ40" s="49" t="str">
        <f>IF(T40="","",T40)</f>
        <v>0</v>
      </c>
      <c r="AK40" s="50"/>
      <c r="AL40" s="45" t="str">
        <f>IF(W40="","",W40)</f>
        <v>0</v>
      </c>
      <c r="AM40" s="51"/>
      <c r="AN40" s="52"/>
      <c r="AO40" s="53" t="str">
        <f>VLOOKUP(BD40,Dane!$Q$2:$R$90,2,0)</f>
        <v>0</v>
      </c>
      <c r="AP40" s="45"/>
      <c r="AQ40" s="53" t="str">
        <f>VLOOKUP(AP40,Dane!$G$2:$H$9,2,0)</f>
        <v>0</v>
      </c>
      <c r="AR40" s="54"/>
      <c r="AS40" s="53" t="str">
        <f>VLOOKUP(AR40,Dane!$A$2:$B$19,2,0)</f>
        <v>0</v>
      </c>
      <c r="AT40" s="54"/>
      <c r="AU40" s="53" t="str">
        <f>VLOOKUP(AT40,Dane!$D$2:$E$25,2,0)</f>
        <v>0</v>
      </c>
      <c r="AV40" s="55"/>
      <c r="AW40" s="55"/>
      <c r="AX40" s="56"/>
      <c r="AZ40" s="57" t="str">
        <f>_xlfn.IFERROR(VLOOKUP(AL40,#REF!,2,0),"")</f>
        <v>0</v>
      </c>
      <c r="BA40" s="57" t="str">
        <f>_xlfn.IFERROR(VLOOKUP(AL40,#REF!,3,0),"")</f>
        <v>0</v>
      </c>
      <c r="BB40" s="57" t="str">
        <f>_xlfn.IFERROR(VLOOKUP(AL40,#REF!,4,0),"")</f>
        <v>0</v>
      </c>
      <c r="BC40" s="6"/>
      <c r="BD40" s="58" t="str">
        <f>CONCATENATE(AM40,AN40)</f>
        <v>0</v>
      </c>
      <c r="BE40" s="59" t="str">
        <f>LEN(AV40)</f>
        <v>0</v>
      </c>
      <c r="BF40" s="59" t="str">
        <f>LEN(AW40)</f>
        <v>0</v>
      </c>
      <c r="BG40" s="59" t="str">
        <f>LEN(AX40)</f>
        <v>0</v>
      </c>
      <c r="BH40" s="60" t="e">
        <v>#REF!</v>
      </c>
      <c r="BI40" s="59" t="e">
        <v>#REF!</v>
      </c>
      <c r="BJ40" s="59" t="e">
        <v>#REF!</v>
      </c>
    </row>
    <row r="41" spans="1:256" customHeight="1" ht="12">
      <c r="A41" s="43"/>
      <c r="B41" s="44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5"/>
      <c r="U41" s="43"/>
      <c r="V41" s="45"/>
      <c r="W41" s="45"/>
      <c r="X41" s="43"/>
      <c r="Y41" s="43"/>
      <c r="Z41" s="43"/>
      <c r="AA41" s="46"/>
      <c r="AB41" s="47"/>
      <c r="AC41" s="47"/>
      <c r="AD41" s="48" t="str">
        <f>IF(F41="","",F41)</f>
        <v>0</v>
      </c>
      <c r="AE41" s="48" t="str">
        <f>IF(R41="","",R41)</f>
        <v>0</v>
      </c>
      <c r="AF41" s="48" t="str">
        <f>IF(H41="","",H41)</f>
        <v>0</v>
      </c>
      <c r="AG41" s="48" t="str">
        <f>IF(I41="","",I41)</f>
        <v>0</v>
      </c>
      <c r="AH41" s="48" t="str">
        <f>IF(J41="","",J41)</f>
        <v>0</v>
      </c>
      <c r="AI41" s="48" t="str">
        <f>IF(K41="","",K41)</f>
        <v>0</v>
      </c>
      <c r="AJ41" s="49" t="str">
        <f>IF(T41="","",T41)</f>
        <v>0</v>
      </c>
      <c r="AK41" s="50"/>
      <c r="AL41" s="45" t="str">
        <f>IF(W41="","",W41)</f>
        <v>0</v>
      </c>
      <c r="AM41" s="51"/>
      <c r="AN41" s="52"/>
      <c r="AO41" s="53" t="str">
        <f>VLOOKUP(BD41,Dane!$Q$2:$R$90,2,0)</f>
        <v>0</v>
      </c>
      <c r="AP41" s="45"/>
      <c r="AQ41" s="53" t="str">
        <f>VLOOKUP(AP41,Dane!$G$2:$H$9,2,0)</f>
        <v>0</v>
      </c>
      <c r="AR41" s="54"/>
      <c r="AS41" s="53" t="str">
        <f>VLOOKUP(AR41,Dane!$A$2:$B$19,2,0)</f>
        <v>0</v>
      </c>
      <c r="AT41" s="54"/>
      <c r="AU41" s="53" t="str">
        <f>VLOOKUP(AT41,Dane!$D$2:$E$25,2,0)</f>
        <v>0</v>
      </c>
      <c r="AV41" s="55"/>
      <c r="AW41" s="55"/>
      <c r="AX41" s="56"/>
      <c r="AZ41" s="57" t="str">
        <f>_xlfn.IFERROR(VLOOKUP(AL41,#REF!,2,0),"")</f>
        <v>0</v>
      </c>
      <c r="BA41" s="57" t="str">
        <f>_xlfn.IFERROR(VLOOKUP(AL41,#REF!,3,0),"")</f>
        <v>0</v>
      </c>
      <c r="BB41" s="57" t="str">
        <f>_xlfn.IFERROR(VLOOKUP(AL41,#REF!,4,0),"")</f>
        <v>0</v>
      </c>
      <c r="BC41" s="6"/>
      <c r="BD41" s="58" t="str">
        <f>CONCATENATE(AM41,AN41)</f>
        <v>0</v>
      </c>
      <c r="BE41" s="59" t="str">
        <f>LEN(AV41)</f>
        <v>0</v>
      </c>
      <c r="BF41" s="59" t="str">
        <f>LEN(AW41)</f>
        <v>0</v>
      </c>
      <c r="BG41" s="59" t="str">
        <f>LEN(AX41)</f>
        <v>0</v>
      </c>
      <c r="BH41" s="60" t="e">
        <v>#REF!</v>
      </c>
      <c r="BI41" s="59" t="e">
        <v>#REF!</v>
      </c>
      <c r="BJ41" s="59" t="e">
        <v>#REF!</v>
      </c>
    </row>
    <row r="42" spans="1:256" customHeight="1" ht="12">
      <c r="A42" s="43"/>
      <c r="B42" s="44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5"/>
      <c r="U42" s="43"/>
      <c r="V42" s="45"/>
      <c r="W42" s="45"/>
      <c r="X42" s="43"/>
      <c r="Y42" s="43"/>
      <c r="Z42" s="43"/>
      <c r="AA42" s="46"/>
      <c r="AB42" s="47"/>
      <c r="AC42" s="47"/>
      <c r="AD42" s="48" t="str">
        <f>IF(F42="","",F42)</f>
        <v>0</v>
      </c>
      <c r="AE42" s="48" t="str">
        <f>IF(R42="","",R42)</f>
        <v>0</v>
      </c>
      <c r="AF42" s="48" t="str">
        <f>IF(H42="","",H42)</f>
        <v>0</v>
      </c>
      <c r="AG42" s="48" t="str">
        <f>IF(I42="","",I42)</f>
        <v>0</v>
      </c>
      <c r="AH42" s="48" t="str">
        <f>IF(J42="","",J42)</f>
        <v>0</v>
      </c>
      <c r="AI42" s="48" t="str">
        <f>IF(K42="","",K42)</f>
        <v>0</v>
      </c>
      <c r="AJ42" s="49" t="str">
        <f>IF(T42="","",T42)</f>
        <v>0</v>
      </c>
      <c r="AK42" s="50"/>
      <c r="AL42" s="45" t="str">
        <f>IF(W42="","",W42)</f>
        <v>0</v>
      </c>
      <c r="AM42" s="51"/>
      <c r="AN42" s="52"/>
      <c r="AO42" s="53" t="str">
        <f>VLOOKUP(BD42,Dane!$Q$2:$R$90,2,0)</f>
        <v>0</v>
      </c>
      <c r="AP42" s="45"/>
      <c r="AQ42" s="53" t="str">
        <f>VLOOKUP(AP42,Dane!$G$2:$H$9,2,0)</f>
        <v>0</v>
      </c>
      <c r="AR42" s="54"/>
      <c r="AS42" s="53" t="str">
        <f>VLOOKUP(AR42,Dane!$A$2:$B$19,2,0)</f>
        <v>0</v>
      </c>
      <c r="AT42" s="54"/>
      <c r="AU42" s="53" t="str">
        <f>VLOOKUP(AT42,Dane!$D$2:$E$25,2,0)</f>
        <v>0</v>
      </c>
      <c r="AV42" s="55"/>
      <c r="AW42" s="55"/>
      <c r="AX42" s="56"/>
      <c r="AZ42" s="57" t="str">
        <f>_xlfn.IFERROR(VLOOKUP(AL42,#REF!,2,0),"")</f>
        <v>0</v>
      </c>
      <c r="BA42" s="57" t="str">
        <f>_xlfn.IFERROR(VLOOKUP(AL42,#REF!,3,0),"")</f>
        <v>0</v>
      </c>
      <c r="BB42" s="57" t="str">
        <f>_xlfn.IFERROR(VLOOKUP(AL42,#REF!,4,0),"")</f>
        <v>0</v>
      </c>
      <c r="BC42" s="6"/>
      <c r="BD42" s="58" t="str">
        <f>CONCATENATE(AM42,AN42)</f>
        <v>0</v>
      </c>
      <c r="BE42" s="59" t="str">
        <f>LEN(AV42)</f>
        <v>0</v>
      </c>
      <c r="BF42" s="59" t="str">
        <f>LEN(AW42)</f>
        <v>0</v>
      </c>
      <c r="BG42" s="59" t="str">
        <f>LEN(AX42)</f>
        <v>0</v>
      </c>
      <c r="BH42" s="60" t="e">
        <v>#REF!</v>
      </c>
      <c r="BI42" s="59" t="e">
        <v>#REF!</v>
      </c>
      <c r="BJ42" s="59" t="e">
        <v>#REF!</v>
      </c>
    </row>
    <row r="43" spans="1:256" customHeight="1" ht="12">
      <c r="A43" s="43"/>
      <c r="B43" s="44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5"/>
      <c r="U43" s="43"/>
      <c r="V43" s="45"/>
      <c r="W43" s="45"/>
      <c r="X43" s="43"/>
      <c r="Y43" s="43"/>
      <c r="Z43" s="43"/>
      <c r="AA43" s="46"/>
      <c r="AB43" s="47"/>
      <c r="AC43" s="47"/>
      <c r="AD43" s="48" t="str">
        <f>IF(F43="","",F43)</f>
        <v>0</v>
      </c>
      <c r="AE43" s="48" t="str">
        <f>IF(R43="","",R43)</f>
        <v>0</v>
      </c>
      <c r="AF43" s="48" t="str">
        <f>IF(H43="","",H43)</f>
        <v>0</v>
      </c>
      <c r="AG43" s="48" t="str">
        <f>IF(I43="","",I43)</f>
        <v>0</v>
      </c>
      <c r="AH43" s="48" t="str">
        <f>IF(J43="","",J43)</f>
        <v>0</v>
      </c>
      <c r="AI43" s="48" t="str">
        <f>IF(K43="","",K43)</f>
        <v>0</v>
      </c>
      <c r="AJ43" s="49" t="str">
        <f>IF(T43="","",T43)</f>
        <v>0</v>
      </c>
      <c r="AK43" s="50"/>
      <c r="AL43" s="45" t="str">
        <f>IF(W43="","",W43)</f>
        <v>0</v>
      </c>
      <c r="AM43" s="51"/>
      <c r="AN43" s="52"/>
      <c r="AO43" s="53" t="str">
        <f>VLOOKUP(BD43,Dane!$Q$2:$R$90,2,0)</f>
        <v>0</v>
      </c>
      <c r="AP43" s="45"/>
      <c r="AQ43" s="53" t="str">
        <f>VLOOKUP(AP43,Dane!$G$2:$H$9,2,0)</f>
        <v>0</v>
      </c>
      <c r="AR43" s="54"/>
      <c r="AS43" s="53" t="str">
        <f>VLOOKUP(AR43,Dane!$A$2:$B$19,2,0)</f>
        <v>0</v>
      </c>
      <c r="AT43" s="54"/>
      <c r="AU43" s="53" t="str">
        <f>VLOOKUP(AT43,Dane!$D$2:$E$25,2,0)</f>
        <v>0</v>
      </c>
      <c r="AV43" s="55"/>
      <c r="AW43" s="55"/>
      <c r="AX43" s="56"/>
      <c r="AZ43" s="57" t="str">
        <f>_xlfn.IFERROR(VLOOKUP(AL43,#REF!,2,0),"")</f>
        <v>0</v>
      </c>
      <c r="BA43" s="57" t="str">
        <f>_xlfn.IFERROR(VLOOKUP(AL43,#REF!,3,0),"")</f>
        <v>0</v>
      </c>
      <c r="BB43" s="57" t="str">
        <f>_xlfn.IFERROR(VLOOKUP(AL43,#REF!,4,0),"")</f>
        <v>0</v>
      </c>
      <c r="BC43" s="6"/>
      <c r="BD43" s="58" t="str">
        <f>CONCATENATE(AM43,AN43)</f>
        <v>0</v>
      </c>
      <c r="BE43" s="59" t="str">
        <f>LEN(AV43)</f>
        <v>0</v>
      </c>
      <c r="BF43" s="59" t="str">
        <f>LEN(AW43)</f>
        <v>0</v>
      </c>
      <c r="BG43" s="59" t="str">
        <f>LEN(AX43)</f>
        <v>0</v>
      </c>
      <c r="BH43" s="60" t="e">
        <v>#REF!</v>
      </c>
      <c r="BI43" s="59" t="e">
        <v>#REF!</v>
      </c>
      <c r="BJ43" s="59" t="e">
        <v>#REF!</v>
      </c>
    </row>
    <row r="44" spans="1:256" customHeight="1" ht="12">
      <c r="A44" s="43"/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5"/>
      <c r="U44" s="43"/>
      <c r="V44" s="45"/>
      <c r="W44" s="45"/>
      <c r="X44" s="43"/>
      <c r="Y44" s="43"/>
      <c r="Z44" s="43"/>
      <c r="AA44" s="46"/>
      <c r="AB44" s="47"/>
      <c r="AC44" s="47"/>
      <c r="AD44" s="48" t="str">
        <f>IF(F44="","",F44)</f>
        <v>0</v>
      </c>
      <c r="AE44" s="48" t="str">
        <f>IF(R44="","",R44)</f>
        <v>0</v>
      </c>
      <c r="AF44" s="48" t="str">
        <f>IF(H44="","",H44)</f>
        <v>0</v>
      </c>
      <c r="AG44" s="48" t="str">
        <f>IF(I44="","",I44)</f>
        <v>0</v>
      </c>
      <c r="AH44" s="48" t="str">
        <f>IF(J44="","",J44)</f>
        <v>0</v>
      </c>
      <c r="AI44" s="48" t="str">
        <f>IF(K44="","",K44)</f>
        <v>0</v>
      </c>
      <c r="AJ44" s="49" t="str">
        <f>IF(T44="","",T44)</f>
        <v>0</v>
      </c>
      <c r="AK44" s="50"/>
      <c r="AL44" s="45" t="str">
        <f>IF(W44="","",W44)</f>
        <v>0</v>
      </c>
      <c r="AM44" s="51"/>
      <c r="AN44" s="52"/>
      <c r="AO44" s="53" t="str">
        <f>VLOOKUP(BD44,Dane!$Q$2:$R$90,2,0)</f>
        <v>0</v>
      </c>
      <c r="AP44" s="45"/>
      <c r="AQ44" s="53" t="str">
        <f>VLOOKUP(AP44,Dane!$G$2:$H$9,2,0)</f>
        <v>0</v>
      </c>
      <c r="AR44" s="54"/>
      <c r="AS44" s="53" t="str">
        <f>VLOOKUP(AR44,Dane!$A$2:$B$19,2,0)</f>
        <v>0</v>
      </c>
      <c r="AT44" s="54"/>
      <c r="AU44" s="53" t="str">
        <f>VLOOKUP(AT44,Dane!$D$2:$E$25,2,0)</f>
        <v>0</v>
      </c>
      <c r="AV44" s="55"/>
      <c r="AW44" s="55"/>
      <c r="AX44" s="56"/>
      <c r="AZ44" s="57" t="str">
        <f>_xlfn.IFERROR(VLOOKUP(AL44,#REF!,2,0),"")</f>
        <v>0</v>
      </c>
      <c r="BA44" s="57" t="str">
        <f>_xlfn.IFERROR(VLOOKUP(AL44,#REF!,3,0),"")</f>
        <v>0</v>
      </c>
      <c r="BB44" s="57" t="str">
        <f>_xlfn.IFERROR(VLOOKUP(AL44,#REF!,4,0),"")</f>
        <v>0</v>
      </c>
      <c r="BC44" s="6"/>
      <c r="BD44" s="58" t="str">
        <f>CONCATENATE(AM44,AN44)</f>
        <v>0</v>
      </c>
      <c r="BE44" s="59" t="str">
        <f>LEN(AV44)</f>
        <v>0</v>
      </c>
      <c r="BF44" s="59" t="str">
        <f>LEN(AW44)</f>
        <v>0</v>
      </c>
      <c r="BG44" s="59" t="str">
        <f>LEN(AX44)</f>
        <v>0</v>
      </c>
      <c r="BH44" s="60" t="e">
        <v>#REF!</v>
      </c>
      <c r="BI44" s="59" t="e">
        <v>#REF!</v>
      </c>
      <c r="BJ44" s="59" t="e">
        <v>#REF!</v>
      </c>
    </row>
    <row r="45" spans="1:256" customHeight="1" ht="12">
      <c r="A45" s="43"/>
      <c r="B45" s="44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5"/>
      <c r="U45" s="43"/>
      <c r="V45" s="45"/>
      <c r="W45" s="45"/>
      <c r="X45" s="43"/>
      <c r="Y45" s="43"/>
      <c r="Z45" s="43"/>
      <c r="AA45" s="46"/>
      <c r="AB45" s="47"/>
      <c r="AC45" s="47"/>
      <c r="AD45" s="48" t="str">
        <f>IF(F45="","",F45)</f>
        <v>0</v>
      </c>
      <c r="AE45" s="48" t="str">
        <f>IF(R45="","",R45)</f>
        <v>0</v>
      </c>
      <c r="AF45" s="48" t="str">
        <f>IF(H45="","",H45)</f>
        <v>0</v>
      </c>
      <c r="AG45" s="48" t="str">
        <f>IF(I45="","",I45)</f>
        <v>0</v>
      </c>
      <c r="AH45" s="48" t="str">
        <f>IF(J45="","",J45)</f>
        <v>0</v>
      </c>
      <c r="AI45" s="48" t="str">
        <f>IF(K45="","",K45)</f>
        <v>0</v>
      </c>
      <c r="AJ45" s="49" t="str">
        <f>IF(T45="","",T45)</f>
        <v>0</v>
      </c>
      <c r="AK45" s="50"/>
      <c r="AL45" s="45" t="str">
        <f>IF(W45="","",W45)</f>
        <v>0</v>
      </c>
      <c r="AM45" s="51"/>
      <c r="AN45" s="52"/>
      <c r="AO45" s="53" t="str">
        <f>VLOOKUP(BD45,Dane!$Q$2:$R$90,2,0)</f>
        <v>0</v>
      </c>
      <c r="AP45" s="45"/>
      <c r="AQ45" s="53" t="str">
        <f>VLOOKUP(AP45,Dane!$G$2:$H$9,2,0)</f>
        <v>0</v>
      </c>
      <c r="AR45" s="54"/>
      <c r="AS45" s="53" t="str">
        <f>VLOOKUP(AR45,Dane!$A$2:$B$19,2,0)</f>
        <v>0</v>
      </c>
      <c r="AT45" s="54"/>
      <c r="AU45" s="53" t="str">
        <f>VLOOKUP(AT45,Dane!$D$2:$E$25,2,0)</f>
        <v>0</v>
      </c>
      <c r="AV45" s="55"/>
      <c r="AW45" s="55"/>
      <c r="AX45" s="56"/>
      <c r="AZ45" s="57" t="str">
        <f>_xlfn.IFERROR(VLOOKUP(AL45,#REF!,2,0),"")</f>
        <v>0</v>
      </c>
      <c r="BA45" s="57" t="str">
        <f>_xlfn.IFERROR(VLOOKUP(AL45,#REF!,3,0),"")</f>
        <v>0</v>
      </c>
      <c r="BB45" s="57" t="str">
        <f>_xlfn.IFERROR(VLOOKUP(AL45,#REF!,4,0),"")</f>
        <v>0</v>
      </c>
      <c r="BC45" s="6"/>
      <c r="BD45" s="58" t="str">
        <f>CONCATENATE(AM45,AN45)</f>
        <v>0</v>
      </c>
      <c r="BE45" s="59" t="str">
        <f>LEN(AV45)</f>
        <v>0</v>
      </c>
      <c r="BF45" s="59" t="str">
        <f>LEN(AW45)</f>
        <v>0</v>
      </c>
      <c r="BG45" s="59" t="str">
        <f>LEN(AX45)</f>
        <v>0</v>
      </c>
      <c r="BH45" s="60" t="e">
        <v>#REF!</v>
      </c>
      <c r="BI45" s="59" t="e">
        <v>#REF!</v>
      </c>
      <c r="BJ45" s="59" t="e">
        <v>#REF!</v>
      </c>
    </row>
    <row r="46" spans="1:256" customHeight="1" ht="12">
      <c r="A46" s="43"/>
      <c r="B46" s="44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5"/>
      <c r="U46" s="43"/>
      <c r="V46" s="45"/>
      <c r="W46" s="45"/>
      <c r="X46" s="43"/>
      <c r="Y46" s="43"/>
      <c r="Z46" s="43"/>
      <c r="AA46" s="46"/>
      <c r="AB46" s="47"/>
      <c r="AC46" s="47"/>
      <c r="AD46" s="48" t="str">
        <f>IF(F46="","",F46)</f>
        <v>0</v>
      </c>
      <c r="AE46" s="48" t="str">
        <f>IF(R46="","",R46)</f>
        <v>0</v>
      </c>
      <c r="AF46" s="48" t="str">
        <f>IF(H46="","",H46)</f>
        <v>0</v>
      </c>
      <c r="AG46" s="48" t="str">
        <f>IF(I46="","",I46)</f>
        <v>0</v>
      </c>
      <c r="AH46" s="48" t="str">
        <f>IF(J46="","",J46)</f>
        <v>0</v>
      </c>
      <c r="AI46" s="48" t="str">
        <f>IF(K46="","",K46)</f>
        <v>0</v>
      </c>
      <c r="AJ46" s="49" t="str">
        <f>IF(T46="","",T46)</f>
        <v>0</v>
      </c>
      <c r="AK46" s="50"/>
      <c r="AL46" s="45" t="str">
        <f>IF(W46="","",W46)</f>
        <v>0</v>
      </c>
      <c r="AM46" s="51"/>
      <c r="AN46" s="52"/>
      <c r="AO46" s="53" t="str">
        <f>VLOOKUP(BD46,Dane!$Q$2:$R$90,2,0)</f>
        <v>0</v>
      </c>
      <c r="AP46" s="45"/>
      <c r="AQ46" s="53" t="str">
        <f>VLOOKUP(AP46,Dane!$G$2:$H$9,2,0)</f>
        <v>0</v>
      </c>
      <c r="AR46" s="54"/>
      <c r="AS46" s="53" t="str">
        <f>VLOOKUP(AR46,Dane!$A$2:$B$19,2,0)</f>
        <v>0</v>
      </c>
      <c r="AT46" s="54"/>
      <c r="AU46" s="53" t="str">
        <f>VLOOKUP(AT46,Dane!$D$2:$E$25,2,0)</f>
        <v>0</v>
      </c>
      <c r="AV46" s="55"/>
      <c r="AW46" s="55"/>
      <c r="AX46" s="56"/>
      <c r="AZ46" s="57" t="str">
        <f>_xlfn.IFERROR(VLOOKUP(AL46,#REF!,2,0),"")</f>
        <v>0</v>
      </c>
      <c r="BA46" s="57" t="str">
        <f>_xlfn.IFERROR(VLOOKUP(AL46,#REF!,3,0),"")</f>
        <v>0</v>
      </c>
      <c r="BB46" s="57" t="str">
        <f>_xlfn.IFERROR(VLOOKUP(AL46,#REF!,4,0),"")</f>
        <v>0</v>
      </c>
      <c r="BC46" s="6"/>
      <c r="BD46" s="58" t="str">
        <f>CONCATENATE(AM46,AN46)</f>
        <v>0</v>
      </c>
      <c r="BE46" s="59" t="str">
        <f>LEN(AV46)</f>
        <v>0</v>
      </c>
      <c r="BF46" s="59" t="str">
        <f>LEN(AW46)</f>
        <v>0</v>
      </c>
      <c r="BG46" s="59" t="str">
        <f>LEN(AX46)</f>
        <v>0</v>
      </c>
      <c r="BH46" s="60" t="e">
        <v>#REF!</v>
      </c>
      <c r="BI46" s="59" t="e">
        <v>#REF!</v>
      </c>
      <c r="BJ46" s="59" t="e">
        <v>#REF!</v>
      </c>
    </row>
    <row r="47" spans="1:256" customHeight="1" ht="12">
      <c r="A47" s="43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5"/>
      <c r="U47" s="43"/>
      <c r="V47" s="45"/>
      <c r="W47" s="45"/>
      <c r="X47" s="43"/>
      <c r="Y47" s="43"/>
      <c r="Z47" s="43"/>
      <c r="AA47" s="46"/>
      <c r="AB47" s="47"/>
      <c r="AC47" s="47"/>
      <c r="AD47" s="48" t="str">
        <f>IF(F47="","",F47)</f>
        <v>0</v>
      </c>
      <c r="AE47" s="48" t="str">
        <f>IF(R47="","",R47)</f>
        <v>0</v>
      </c>
      <c r="AF47" s="48" t="str">
        <f>IF(H47="","",H47)</f>
        <v>0</v>
      </c>
      <c r="AG47" s="48" t="str">
        <f>IF(I47="","",I47)</f>
        <v>0</v>
      </c>
      <c r="AH47" s="48" t="str">
        <f>IF(J47="","",J47)</f>
        <v>0</v>
      </c>
      <c r="AI47" s="48" t="str">
        <f>IF(K47="","",K47)</f>
        <v>0</v>
      </c>
      <c r="AJ47" s="49" t="str">
        <f>IF(T47="","",T47)</f>
        <v>0</v>
      </c>
      <c r="AK47" s="50"/>
      <c r="AL47" s="45" t="str">
        <f>IF(W47="","",W47)</f>
        <v>0</v>
      </c>
      <c r="AM47" s="51"/>
      <c r="AN47" s="52"/>
      <c r="AO47" s="53" t="str">
        <f>VLOOKUP(BD47,Dane!$Q$2:$R$90,2,0)</f>
        <v>0</v>
      </c>
      <c r="AP47" s="45"/>
      <c r="AQ47" s="53" t="str">
        <f>VLOOKUP(AP47,Dane!$G$2:$H$9,2,0)</f>
        <v>0</v>
      </c>
      <c r="AR47" s="54"/>
      <c r="AS47" s="53" t="str">
        <f>VLOOKUP(AR47,Dane!$A$2:$B$19,2,0)</f>
        <v>0</v>
      </c>
      <c r="AT47" s="54"/>
      <c r="AU47" s="53" t="str">
        <f>VLOOKUP(AT47,Dane!$D$2:$E$25,2,0)</f>
        <v>0</v>
      </c>
      <c r="AV47" s="55"/>
      <c r="AW47" s="55"/>
      <c r="AX47" s="56"/>
      <c r="AZ47" s="57" t="str">
        <f>_xlfn.IFERROR(VLOOKUP(AL47,#REF!,2,0),"")</f>
        <v>0</v>
      </c>
      <c r="BA47" s="57" t="str">
        <f>_xlfn.IFERROR(VLOOKUP(AL47,#REF!,3,0),"")</f>
        <v>0</v>
      </c>
      <c r="BB47" s="57" t="str">
        <f>_xlfn.IFERROR(VLOOKUP(AL47,#REF!,4,0),"")</f>
        <v>0</v>
      </c>
      <c r="BC47" s="6"/>
      <c r="BD47" s="58" t="str">
        <f>CONCATENATE(AM47,AN47)</f>
        <v>0</v>
      </c>
      <c r="BE47" s="59" t="str">
        <f>LEN(AV47)</f>
        <v>0</v>
      </c>
      <c r="BF47" s="59" t="str">
        <f>LEN(AW47)</f>
        <v>0</v>
      </c>
      <c r="BG47" s="59" t="str">
        <f>LEN(AX47)</f>
        <v>0</v>
      </c>
      <c r="BH47" s="60" t="e">
        <v>#REF!</v>
      </c>
      <c r="BI47" s="59" t="e">
        <v>#REF!</v>
      </c>
      <c r="BJ47" s="59" t="e">
        <v>#REF!</v>
      </c>
    </row>
    <row r="48" spans="1:256" customHeight="1" ht="12">
      <c r="A48" s="43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5"/>
      <c r="U48" s="43"/>
      <c r="V48" s="45"/>
      <c r="W48" s="45"/>
      <c r="X48" s="43"/>
      <c r="Y48" s="43"/>
      <c r="Z48" s="43"/>
      <c r="AA48" s="46"/>
      <c r="AB48" s="47"/>
      <c r="AC48" s="47"/>
      <c r="AD48" s="48" t="str">
        <f>IF(F48="","",F48)</f>
        <v>0</v>
      </c>
      <c r="AE48" s="48" t="str">
        <f>IF(R48="","",R48)</f>
        <v>0</v>
      </c>
      <c r="AF48" s="48" t="str">
        <f>IF(H48="","",H48)</f>
        <v>0</v>
      </c>
      <c r="AG48" s="48" t="str">
        <f>IF(I48="","",I48)</f>
        <v>0</v>
      </c>
      <c r="AH48" s="48" t="str">
        <f>IF(J48="","",J48)</f>
        <v>0</v>
      </c>
      <c r="AI48" s="48" t="str">
        <f>IF(K48="","",K48)</f>
        <v>0</v>
      </c>
      <c r="AJ48" s="49" t="str">
        <f>IF(T48="","",T48)</f>
        <v>0</v>
      </c>
      <c r="AK48" s="50"/>
      <c r="AL48" s="45" t="str">
        <f>IF(W48="","",W48)</f>
        <v>0</v>
      </c>
      <c r="AM48" s="51"/>
      <c r="AN48" s="52"/>
      <c r="AO48" s="53" t="str">
        <f>VLOOKUP(BD48,Dane!$Q$2:$R$90,2,0)</f>
        <v>0</v>
      </c>
      <c r="AP48" s="45"/>
      <c r="AQ48" s="53" t="str">
        <f>VLOOKUP(AP48,Dane!$G$2:$H$9,2,0)</f>
        <v>0</v>
      </c>
      <c r="AR48" s="54"/>
      <c r="AS48" s="53" t="str">
        <f>VLOOKUP(AR48,Dane!$A$2:$B$19,2,0)</f>
        <v>0</v>
      </c>
      <c r="AT48" s="54"/>
      <c r="AU48" s="53" t="str">
        <f>VLOOKUP(AT48,Dane!$D$2:$E$25,2,0)</f>
        <v>0</v>
      </c>
      <c r="AV48" s="55"/>
      <c r="AW48" s="55"/>
      <c r="AX48" s="56"/>
      <c r="AZ48" s="57" t="str">
        <f>_xlfn.IFERROR(VLOOKUP(AL48,#REF!,2,0),"")</f>
        <v>0</v>
      </c>
      <c r="BA48" s="57" t="str">
        <f>_xlfn.IFERROR(VLOOKUP(AL48,#REF!,3,0),"")</f>
        <v>0</v>
      </c>
      <c r="BB48" s="57" t="str">
        <f>_xlfn.IFERROR(VLOOKUP(AL48,#REF!,4,0),"")</f>
        <v>0</v>
      </c>
      <c r="BC48" s="6"/>
      <c r="BD48" s="58" t="str">
        <f>CONCATENATE(AM48,AN48)</f>
        <v>0</v>
      </c>
      <c r="BE48" s="59" t="str">
        <f>LEN(AV48)</f>
        <v>0</v>
      </c>
      <c r="BF48" s="59" t="str">
        <f>LEN(AW48)</f>
        <v>0</v>
      </c>
      <c r="BG48" s="59" t="str">
        <f>LEN(AX48)</f>
        <v>0</v>
      </c>
      <c r="BH48" s="60" t="e">
        <v>#REF!</v>
      </c>
      <c r="BI48" s="59" t="e">
        <v>#REF!</v>
      </c>
      <c r="BJ48" s="59" t="e">
        <v>#REF!</v>
      </c>
    </row>
    <row r="49" spans="1:256" customHeight="1" ht="12">
      <c r="A49" s="43"/>
      <c r="B49" s="44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5"/>
      <c r="U49" s="43"/>
      <c r="V49" s="45"/>
      <c r="W49" s="45"/>
      <c r="X49" s="43"/>
      <c r="Y49" s="43"/>
      <c r="Z49" s="43"/>
      <c r="AA49" s="46"/>
      <c r="AB49" s="47"/>
      <c r="AC49" s="47"/>
      <c r="AD49" s="48" t="str">
        <f>IF(F49="","",F49)</f>
        <v>0</v>
      </c>
      <c r="AE49" s="48" t="str">
        <f>IF(R49="","",R49)</f>
        <v>0</v>
      </c>
      <c r="AF49" s="48" t="str">
        <f>IF(H49="","",H49)</f>
        <v>0</v>
      </c>
      <c r="AG49" s="48" t="str">
        <f>IF(I49="","",I49)</f>
        <v>0</v>
      </c>
      <c r="AH49" s="48" t="str">
        <f>IF(J49="","",J49)</f>
        <v>0</v>
      </c>
      <c r="AI49" s="48" t="str">
        <f>IF(K49="","",K49)</f>
        <v>0</v>
      </c>
      <c r="AJ49" s="49" t="str">
        <f>IF(T49="","",T49)</f>
        <v>0</v>
      </c>
      <c r="AK49" s="50"/>
      <c r="AL49" s="45" t="str">
        <f>IF(W49="","",W49)</f>
        <v>0</v>
      </c>
      <c r="AM49" s="51"/>
      <c r="AN49" s="52"/>
      <c r="AO49" s="53" t="str">
        <f>VLOOKUP(BD49,Dane!$Q$2:$R$90,2,0)</f>
        <v>0</v>
      </c>
      <c r="AP49" s="45"/>
      <c r="AQ49" s="53" t="str">
        <f>VLOOKUP(AP49,Dane!$G$2:$H$9,2,0)</f>
        <v>0</v>
      </c>
      <c r="AR49" s="54"/>
      <c r="AS49" s="53" t="str">
        <f>VLOOKUP(AR49,Dane!$A$2:$B$19,2,0)</f>
        <v>0</v>
      </c>
      <c r="AT49" s="54"/>
      <c r="AU49" s="53" t="str">
        <f>VLOOKUP(AT49,Dane!$D$2:$E$25,2,0)</f>
        <v>0</v>
      </c>
      <c r="AV49" s="55"/>
      <c r="AW49" s="55"/>
      <c r="AX49" s="56"/>
      <c r="AZ49" s="57" t="str">
        <f>_xlfn.IFERROR(VLOOKUP(AL49,#REF!,2,0),"")</f>
        <v>0</v>
      </c>
      <c r="BA49" s="57" t="str">
        <f>_xlfn.IFERROR(VLOOKUP(AL49,#REF!,3,0),"")</f>
        <v>0</v>
      </c>
      <c r="BB49" s="57" t="str">
        <f>_xlfn.IFERROR(VLOOKUP(AL49,#REF!,4,0),"")</f>
        <v>0</v>
      </c>
      <c r="BC49" s="6"/>
      <c r="BD49" s="58" t="str">
        <f>CONCATENATE(AM49,AN49)</f>
        <v>0</v>
      </c>
      <c r="BE49" s="59" t="str">
        <f>LEN(AV49)</f>
        <v>0</v>
      </c>
      <c r="BF49" s="59" t="str">
        <f>LEN(AW49)</f>
        <v>0</v>
      </c>
      <c r="BG49" s="59" t="str">
        <f>LEN(AX49)</f>
        <v>0</v>
      </c>
      <c r="BH49" s="60" t="e">
        <v>#REF!</v>
      </c>
      <c r="BI49" s="59" t="e">
        <v>#REF!</v>
      </c>
      <c r="BJ49" s="59" t="e">
        <v>#REF!</v>
      </c>
    </row>
    <row r="50" spans="1:256" customHeight="1" ht="12">
      <c r="A50" s="43"/>
      <c r="B50" s="44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5"/>
      <c r="U50" s="43"/>
      <c r="V50" s="45"/>
      <c r="W50" s="45"/>
      <c r="X50" s="43"/>
      <c r="Y50" s="43"/>
      <c r="Z50" s="43"/>
      <c r="AA50" s="46"/>
      <c r="AB50" s="47"/>
      <c r="AC50" s="47"/>
      <c r="AD50" s="48" t="str">
        <f>IF(F50="","",F50)</f>
        <v>0</v>
      </c>
      <c r="AE50" s="48" t="str">
        <f>IF(R50="","",R50)</f>
        <v>0</v>
      </c>
      <c r="AF50" s="48" t="str">
        <f>IF(H50="","",H50)</f>
        <v>0</v>
      </c>
      <c r="AG50" s="48" t="str">
        <f>IF(I50="","",I50)</f>
        <v>0</v>
      </c>
      <c r="AH50" s="48" t="str">
        <f>IF(J50="","",J50)</f>
        <v>0</v>
      </c>
      <c r="AI50" s="48" t="str">
        <f>IF(K50="","",K50)</f>
        <v>0</v>
      </c>
      <c r="AJ50" s="49" t="str">
        <f>IF(T50="","",T50)</f>
        <v>0</v>
      </c>
      <c r="AK50" s="50"/>
      <c r="AL50" s="45" t="str">
        <f>IF(W50="","",W50)</f>
        <v>0</v>
      </c>
      <c r="AM50" s="51"/>
      <c r="AN50" s="52"/>
      <c r="AO50" s="53" t="str">
        <f>VLOOKUP(BD50,Dane!$Q$2:$R$90,2,0)</f>
        <v>0</v>
      </c>
      <c r="AP50" s="45"/>
      <c r="AQ50" s="53" t="str">
        <f>VLOOKUP(AP50,Dane!$G$2:$H$9,2,0)</f>
        <v>0</v>
      </c>
      <c r="AR50" s="54"/>
      <c r="AS50" s="53" t="str">
        <f>VLOOKUP(AR50,Dane!$A$2:$B$19,2,0)</f>
        <v>0</v>
      </c>
      <c r="AT50" s="54"/>
      <c r="AU50" s="53" t="str">
        <f>VLOOKUP(AT50,Dane!$D$2:$E$25,2,0)</f>
        <v>0</v>
      </c>
      <c r="AV50" s="55"/>
      <c r="AW50" s="55"/>
      <c r="AX50" s="56"/>
      <c r="AZ50" s="57" t="str">
        <f>_xlfn.IFERROR(VLOOKUP(AL50,#REF!,2,0),"")</f>
        <v>0</v>
      </c>
      <c r="BA50" s="57" t="str">
        <f>_xlfn.IFERROR(VLOOKUP(AL50,#REF!,3,0),"")</f>
        <v>0</v>
      </c>
      <c r="BB50" s="57" t="str">
        <f>_xlfn.IFERROR(VLOOKUP(AL50,#REF!,4,0),"")</f>
        <v>0</v>
      </c>
      <c r="BC50" s="6"/>
      <c r="BD50" s="58" t="str">
        <f>CONCATENATE(AM50,AN50)</f>
        <v>0</v>
      </c>
      <c r="BE50" s="59" t="str">
        <f>LEN(AV50)</f>
        <v>0</v>
      </c>
      <c r="BF50" s="59" t="str">
        <f>LEN(AW50)</f>
        <v>0</v>
      </c>
      <c r="BG50" s="59" t="str">
        <f>LEN(AX50)</f>
        <v>0</v>
      </c>
      <c r="BH50" s="60" t="e">
        <v>#REF!</v>
      </c>
      <c r="BI50" s="59" t="e">
        <v>#REF!</v>
      </c>
      <c r="BJ50" s="59" t="e">
        <v>#REF!</v>
      </c>
    </row>
    <row r="51" spans="1:256" customHeight="1" ht="12">
      <c r="A51" s="43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5"/>
      <c r="U51" s="43"/>
      <c r="V51" s="45"/>
      <c r="W51" s="45"/>
      <c r="X51" s="43"/>
      <c r="Y51" s="43"/>
      <c r="Z51" s="43"/>
      <c r="AA51" s="46"/>
      <c r="AB51" s="47"/>
      <c r="AC51" s="47"/>
      <c r="AD51" s="48" t="str">
        <f>IF(F51="","",F51)</f>
        <v>0</v>
      </c>
      <c r="AE51" s="48" t="str">
        <f>IF(R51="","",R51)</f>
        <v>0</v>
      </c>
      <c r="AF51" s="48" t="str">
        <f>IF(H51="","",H51)</f>
        <v>0</v>
      </c>
      <c r="AG51" s="48" t="str">
        <f>IF(I51="","",I51)</f>
        <v>0</v>
      </c>
      <c r="AH51" s="48" t="str">
        <f>IF(J51="","",J51)</f>
        <v>0</v>
      </c>
      <c r="AI51" s="48" t="str">
        <f>IF(K51="","",K51)</f>
        <v>0</v>
      </c>
      <c r="AJ51" s="49" t="str">
        <f>IF(T51="","",T51)</f>
        <v>0</v>
      </c>
      <c r="AK51" s="50"/>
      <c r="AL51" s="45" t="str">
        <f>IF(W51="","",W51)</f>
        <v>0</v>
      </c>
      <c r="AM51" s="51"/>
      <c r="AN51" s="52"/>
      <c r="AO51" s="53" t="str">
        <f>VLOOKUP(BD51,Dane!$Q$2:$R$90,2,0)</f>
        <v>0</v>
      </c>
      <c r="AP51" s="45"/>
      <c r="AQ51" s="53" t="str">
        <f>VLOOKUP(AP51,Dane!$G$2:$H$9,2,0)</f>
        <v>0</v>
      </c>
      <c r="AR51" s="54"/>
      <c r="AS51" s="53" t="str">
        <f>VLOOKUP(AR51,Dane!$A$2:$B$19,2,0)</f>
        <v>0</v>
      </c>
      <c r="AT51" s="54"/>
      <c r="AU51" s="53" t="str">
        <f>VLOOKUP(AT51,Dane!$D$2:$E$25,2,0)</f>
        <v>0</v>
      </c>
      <c r="AV51" s="55"/>
      <c r="AW51" s="55"/>
      <c r="AX51" s="56"/>
      <c r="AZ51" s="57" t="str">
        <f>_xlfn.IFERROR(VLOOKUP(AL51,#REF!,2,0),"")</f>
        <v>0</v>
      </c>
      <c r="BA51" s="57" t="str">
        <f>_xlfn.IFERROR(VLOOKUP(AL51,#REF!,3,0),"")</f>
        <v>0</v>
      </c>
      <c r="BB51" s="57" t="str">
        <f>_xlfn.IFERROR(VLOOKUP(AL51,#REF!,4,0),"")</f>
        <v>0</v>
      </c>
      <c r="BC51" s="6"/>
      <c r="BD51" s="58" t="str">
        <f>CONCATENATE(AM51,AN51)</f>
        <v>0</v>
      </c>
      <c r="BE51" s="59" t="str">
        <f>LEN(AV51)</f>
        <v>0</v>
      </c>
      <c r="BF51" s="59" t="str">
        <f>LEN(AW51)</f>
        <v>0</v>
      </c>
      <c r="BG51" s="59" t="str">
        <f>LEN(AX51)</f>
        <v>0</v>
      </c>
      <c r="BH51" s="60" t="e">
        <v>#REF!</v>
      </c>
      <c r="BI51" s="59" t="e">
        <v>#REF!</v>
      </c>
      <c r="BJ51" s="59" t="e">
        <v>#REF!</v>
      </c>
    </row>
    <row r="52" spans="1:256" customHeight="1" ht="12">
      <c r="A52" s="43"/>
      <c r="B52" s="44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5"/>
      <c r="U52" s="43"/>
      <c r="V52" s="45"/>
      <c r="W52" s="45"/>
      <c r="X52" s="43"/>
      <c r="Y52" s="43"/>
      <c r="Z52" s="43"/>
      <c r="AA52" s="46"/>
      <c r="AB52" s="47"/>
      <c r="AC52" s="47"/>
      <c r="AD52" s="48" t="str">
        <f>IF(F52="","",F52)</f>
        <v>0</v>
      </c>
      <c r="AE52" s="48" t="str">
        <f>IF(R52="","",R52)</f>
        <v>0</v>
      </c>
      <c r="AF52" s="48" t="str">
        <f>IF(H52="","",H52)</f>
        <v>0</v>
      </c>
      <c r="AG52" s="48" t="str">
        <f>IF(I52="","",I52)</f>
        <v>0</v>
      </c>
      <c r="AH52" s="48" t="str">
        <f>IF(J52="","",J52)</f>
        <v>0</v>
      </c>
      <c r="AI52" s="48" t="str">
        <f>IF(K52="","",K52)</f>
        <v>0</v>
      </c>
      <c r="AJ52" s="49" t="str">
        <f>IF(T52="","",T52)</f>
        <v>0</v>
      </c>
      <c r="AK52" s="50"/>
      <c r="AL52" s="45" t="str">
        <f>IF(W52="","",W52)</f>
        <v>0</v>
      </c>
      <c r="AM52" s="51"/>
      <c r="AN52" s="52"/>
      <c r="AO52" s="53" t="str">
        <f>VLOOKUP(BD52,Dane!$Q$2:$R$90,2,0)</f>
        <v>0</v>
      </c>
      <c r="AP52" s="45"/>
      <c r="AQ52" s="53" t="str">
        <f>VLOOKUP(AP52,Dane!$G$2:$H$9,2,0)</f>
        <v>0</v>
      </c>
      <c r="AR52" s="54"/>
      <c r="AS52" s="53" t="str">
        <f>VLOOKUP(AR52,Dane!$A$2:$B$19,2,0)</f>
        <v>0</v>
      </c>
      <c r="AT52" s="54"/>
      <c r="AU52" s="53" t="str">
        <f>VLOOKUP(AT52,Dane!$D$2:$E$25,2,0)</f>
        <v>0</v>
      </c>
      <c r="AV52" s="55"/>
      <c r="AW52" s="55"/>
      <c r="AX52" s="56"/>
      <c r="AZ52" s="57" t="str">
        <f>_xlfn.IFERROR(VLOOKUP(AL52,#REF!,2,0),"")</f>
        <v>0</v>
      </c>
      <c r="BA52" s="57" t="str">
        <f>_xlfn.IFERROR(VLOOKUP(AL52,#REF!,3,0),"")</f>
        <v>0</v>
      </c>
      <c r="BB52" s="57" t="str">
        <f>_xlfn.IFERROR(VLOOKUP(AL52,#REF!,4,0),"")</f>
        <v>0</v>
      </c>
      <c r="BC52" s="6"/>
      <c r="BD52" s="58" t="str">
        <f>CONCATENATE(AM52,AN52)</f>
        <v>0</v>
      </c>
      <c r="BE52" s="59" t="str">
        <f>LEN(AV52)</f>
        <v>0</v>
      </c>
      <c r="BF52" s="59" t="str">
        <f>LEN(AW52)</f>
        <v>0</v>
      </c>
      <c r="BG52" s="59" t="str">
        <f>LEN(AX52)</f>
        <v>0</v>
      </c>
      <c r="BH52" s="60" t="e">
        <v>#REF!</v>
      </c>
      <c r="BI52" s="59" t="e">
        <v>#REF!</v>
      </c>
      <c r="BJ52" s="59" t="e">
        <v>#REF!</v>
      </c>
    </row>
    <row r="53" spans="1:256" customHeight="1" ht="15.8"/>
    <row r="57" spans="1:256" customHeight="1" ht="15.8"/>
    <row r="61" spans="1:256" customHeight="1" ht="15.8"/>
    <row r="64" spans="1:256" customHeight="1" ht="15.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1:AC1"/>
    <mergeCell ref="AD1:AJ1"/>
    <mergeCell ref="AL1:AX1"/>
    <mergeCell ref="AZ1:BB1"/>
    <mergeCell ref="BD1:BI1"/>
    <mergeCell ref="C2:D2"/>
    <mergeCell ref="BR2:BS2"/>
  </mergeCells>
  <dataValidations count="702">
    <dataValidation type="none" errorStyle="stop" operator="between" allowBlank="1" showDropDown="0" showInputMessage="0" showErrorMessage="1" errorTitle="UWAGA!" error="Podany kod odwołania jest nieprawidłowy." sqref="AQ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Q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S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U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V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W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AZ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A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B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BC52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5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6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7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8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9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0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1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2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3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4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5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6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7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8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19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0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1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2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3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4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5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6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7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8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29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0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1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2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3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4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5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6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7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8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39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0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1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2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3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4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5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6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7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8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49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50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51">
      <formula1>0</formula1>
      <formula2>0</formula2>
    </dataValidation>
    <dataValidation type="none" errorStyle="stop" operator="between" allowBlank="1" showDropDown="0" showInputMessage="0" showErrorMessage="1" errorTitle="UWAGA!" error="Podana komcinacja kodów nie istnieje!" sqref="AO52">
      <formula1>0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">
      <formula1>"#ref!"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">
      <formula1>"#ref!"</formula1>
      <formula2>0</formula2>
    </dataValidation>
    <dataValidation type="list" errorStyle="stop" operator="between" allowBlank="1" showDropDown="0" showInputMessage="0" showErrorMessage="1" sqref="AR3">
      <formula1>$BL$65536:$BL$65536</formula1>
      <formula2>0</formula2>
    </dataValidation>
    <dataValidation type="list" errorStyle="stop" operator="between" allowBlank="1" showDropDown="0" showInputMessage="0" showErrorMessage="1" sqref="AR4">
      <formula1>$BL$65536:$BL$65536</formula1>
      <formula2>0</formula2>
    </dataValidation>
    <dataValidation type="list" errorStyle="stop" operator="between" allowBlank="1" showDropDown="0" showInputMessage="0" showErrorMessage="1" sqref="AR5">
      <formula1>$BL$65536:$BL$65536</formula1>
      <formula2>0</formula2>
    </dataValidation>
    <dataValidation type="list" errorStyle="stop" operator="between" allowBlank="1" showDropDown="0" showInputMessage="0" showErrorMessage="1" sqref="AR6">
      <formula1>$BL$65536:$BL$65536</formula1>
      <formula2>0</formula2>
    </dataValidation>
    <dataValidation type="list" errorStyle="stop" operator="between" allowBlank="1" showDropDown="0" showInputMessage="0" showErrorMessage="1" sqref="AR7">
      <formula1>$BL$65536:$BL$65536</formula1>
      <formula2>0</formula2>
    </dataValidation>
    <dataValidation type="list" errorStyle="stop" operator="between" allowBlank="1" showDropDown="0" showInputMessage="0" showErrorMessage="1" sqref="AR8">
      <formula1>$BL$65536:$BL$65536</formula1>
      <formula2>0</formula2>
    </dataValidation>
    <dataValidation type="list" errorStyle="stop" operator="between" allowBlank="1" showDropDown="0" showInputMessage="0" showErrorMessage="1" sqref="AR9">
      <formula1>$BL$65536:$BL$65536</formula1>
      <formula2>0</formula2>
    </dataValidation>
    <dataValidation type="list" errorStyle="stop" operator="between" allowBlank="1" showDropDown="0" showInputMessage="0" showErrorMessage="1" sqref="AR10">
      <formula1>$BL$65536:$BL$65536</formula1>
      <formula2>0</formula2>
    </dataValidation>
    <dataValidation type="list" errorStyle="stop" operator="between" allowBlank="1" showDropDown="0" showInputMessage="0" showErrorMessage="1" sqref="AR11">
      <formula1>$BL$65536:$BL$65536</formula1>
      <formula2>0</formula2>
    </dataValidation>
    <dataValidation type="list" errorStyle="stop" operator="between" allowBlank="1" showDropDown="0" showInputMessage="0" showErrorMessage="1" sqref="AR12">
      <formula1>$BL$65536:$BL$65536</formula1>
      <formula2>0</formula2>
    </dataValidation>
    <dataValidation type="list" errorStyle="stop" operator="between" allowBlank="1" showDropDown="0" showInputMessage="0" showErrorMessage="1" sqref="AR13">
      <formula1>$BL$65536:$BL$65536</formula1>
      <formula2>0</formula2>
    </dataValidation>
    <dataValidation type="list" errorStyle="stop" operator="between" allowBlank="1" showDropDown="0" showInputMessage="0" showErrorMessage="1" sqref="AR14">
      <formula1>$BL$65536:$BL$65536</formula1>
      <formula2>0</formula2>
    </dataValidation>
    <dataValidation type="list" errorStyle="stop" operator="between" allowBlank="1" showDropDown="0" showInputMessage="0" showErrorMessage="1" sqref="AR15">
      <formula1>$BL$65536:$BL$65536</formula1>
      <formula2>0</formula2>
    </dataValidation>
    <dataValidation type="list" errorStyle="stop" operator="between" allowBlank="1" showDropDown="0" showInputMessage="0" showErrorMessage="1" sqref="AR16">
      <formula1>$BL$65536:$BL$65536</formula1>
      <formula2>0</formula2>
    </dataValidation>
    <dataValidation type="list" errorStyle="stop" operator="between" allowBlank="1" showDropDown="0" showInputMessage="0" showErrorMessage="1" sqref="AR17">
      <formula1>$BL$65536:$BL$65536</formula1>
      <formula2>0</formula2>
    </dataValidation>
    <dataValidation type="list" errorStyle="stop" operator="between" allowBlank="1" showDropDown="0" showInputMessage="0" showErrorMessage="1" sqref="AR18">
      <formula1>$BL$65536:$BL$65536</formula1>
      <formula2>0</formula2>
    </dataValidation>
    <dataValidation type="list" errorStyle="stop" operator="between" allowBlank="1" showDropDown="0" showInputMessage="0" showErrorMessage="1" sqref="AR19">
      <formula1>$BL$65536:$BL$65536</formula1>
      <formula2>0</formula2>
    </dataValidation>
    <dataValidation type="list" errorStyle="stop" operator="between" allowBlank="1" showDropDown="0" showInputMessage="0" showErrorMessage="1" sqref="AR20">
      <formula1>$BL$65536:$BL$65536</formula1>
      <formula2>0</formula2>
    </dataValidation>
    <dataValidation type="list" errorStyle="stop" operator="between" allowBlank="1" showDropDown="0" showInputMessage="0" showErrorMessage="1" sqref="AR21">
      <formula1>$BL$65536:$BL$65536</formula1>
      <formula2>0</formula2>
    </dataValidation>
    <dataValidation type="list" errorStyle="stop" operator="between" allowBlank="1" showDropDown="0" showInputMessage="0" showErrorMessage="1" sqref="AR22">
      <formula1>$BL$65536:$BL$65536</formula1>
      <formula2>0</formula2>
    </dataValidation>
    <dataValidation type="list" errorStyle="stop" operator="between" allowBlank="1" showDropDown="0" showInputMessage="0" showErrorMessage="1" sqref="AR23">
      <formula1>$BL$65536:$BL$65536</formula1>
      <formula2>0</formula2>
    </dataValidation>
    <dataValidation type="list" errorStyle="stop" operator="between" allowBlank="1" showDropDown="0" showInputMessage="0" showErrorMessage="1" sqref="AR24">
      <formula1>$BL$65536:$BL$65536</formula1>
      <formula2>0</formula2>
    </dataValidation>
    <dataValidation type="list" errorStyle="stop" operator="between" allowBlank="1" showDropDown="0" showInputMessage="0" showErrorMessage="1" sqref="AR25">
      <formula1>$BL$65536:$BL$65536</formula1>
      <formula2>0</formula2>
    </dataValidation>
    <dataValidation type="list" errorStyle="stop" operator="between" allowBlank="1" showDropDown="0" showInputMessage="0" showErrorMessage="1" sqref="AR26">
      <formula1>$BL$65536:$BL$65536</formula1>
      <formula2>0</formula2>
    </dataValidation>
    <dataValidation type="list" errorStyle="stop" operator="between" allowBlank="1" showDropDown="0" showInputMessage="0" showErrorMessage="1" sqref="AR27">
      <formula1>$BL$65536:$BL$65536</formula1>
      <formula2>0</formula2>
    </dataValidation>
    <dataValidation type="list" errorStyle="stop" operator="between" allowBlank="1" showDropDown="0" showInputMessage="0" showErrorMessage="1" sqref="AR28">
      <formula1>$BL$65536:$BL$65536</formula1>
      <formula2>0</formula2>
    </dataValidation>
    <dataValidation type="list" errorStyle="stop" operator="between" allowBlank="1" showDropDown="0" showInputMessage="0" showErrorMessage="1" sqref="AR29">
      <formula1>$BL$65536:$BL$65536</formula1>
      <formula2>0</formula2>
    </dataValidation>
    <dataValidation type="list" errorStyle="stop" operator="between" allowBlank="1" showDropDown="0" showInputMessage="0" showErrorMessage="1" sqref="AR30">
      <formula1>$BL$65536:$BL$65536</formula1>
      <formula2>0</formula2>
    </dataValidation>
    <dataValidation type="list" errorStyle="stop" operator="between" allowBlank="1" showDropDown="0" showInputMessage="0" showErrorMessage="1" sqref="AR31">
      <formula1>$BL$65536:$BL$65536</formula1>
      <formula2>0</formula2>
    </dataValidation>
    <dataValidation type="list" errorStyle="stop" operator="between" allowBlank="1" showDropDown="0" showInputMessage="0" showErrorMessage="1" sqref="AR32">
      <formula1>$BL$65536:$BL$65536</formula1>
      <formula2>0</formula2>
    </dataValidation>
    <dataValidation type="list" errorStyle="stop" operator="between" allowBlank="1" showDropDown="0" showInputMessage="0" showErrorMessage="1" sqref="AR33">
      <formula1>$BL$65536:$BL$65536</formula1>
      <formula2>0</formula2>
    </dataValidation>
    <dataValidation type="list" errorStyle="stop" operator="between" allowBlank="1" showDropDown="0" showInputMessage="0" showErrorMessage="1" sqref="AR34">
      <formula1>$BL$65536:$BL$65536</formula1>
      <formula2>0</formula2>
    </dataValidation>
    <dataValidation type="list" errorStyle="stop" operator="between" allowBlank="1" showDropDown="0" showInputMessage="0" showErrorMessage="1" sqref="AR35">
      <formula1>$BL$65536:$BL$65536</formula1>
      <formula2>0</formula2>
    </dataValidation>
    <dataValidation type="list" errorStyle="stop" operator="between" allowBlank="1" showDropDown="0" showInputMessage="0" showErrorMessage="1" sqref="AR36">
      <formula1>$BL$65536:$BL$65536</formula1>
      <formula2>0</formula2>
    </dataValidation>
    <dataValidation type="list" errorStyle="stop" operator="between" allowBlank="1" showDropDown="0" showInputMessage="0" showErrorMessage="1" sqref="AR37">
      <formula1>$BL$65536:$BL$65536</formula1>
      <formula2>0</formula2>
    </dataValidation>
    <dataValidation type="list" errorStyle="stop" operator="between" allowBlank="1" showDropDown="0" showInputMessage="0" showErrorMessage="1" sqref="AR38">
      <formula1>$BL$65536:$BL$65536</formula1>
      <formula2>0</formula2>
    </dataValidation>
    <dataValidation type="list" errorStyle="stop" operator="between" allowBlank="1" showDropDown="0" showInputMessage="0" showErrorMessage="1" sqref="AR39">
      <formula1>$BL$65536:$BL$65536</formula1>
      <formula2>0</formula2>
    </dataValidation>
    <dataValidation type="list" errorStyle="stop" operator="between" allowBlank="1" showDropDown="0" showInputMessage="0" showErrorMessage="1" sqref="AR40">
      <formula1>$BL$65536:$BL$65536</formula1>
      <formula2>0</formula2>
    </dataValidation>
    <dataValidation type="list" errorStyle="stop" operator="between" allowBlank="1" showDropDown="0" showInputMessage="0" showErrorMessage="1" sqref="AR41">
      <formula1>$BL$65536:$BL$65536</formula1>
      <formula2>0</formula2>
    </dataValidation>
    <dataValidation type="list" errorStyle="stop" operator="between" allowBlank="1" showDropDown="0" showInputMessage="0" showErrorMessage="1" sqref="AR42">
      <formula1>$BL$65536:$BL$65536</formula1>
      <formula2>0</formula2>
    </dataValidation>
    <dataValidation type="list" errorStyle="stop" operator="between" allowBlank="1" showDropDown="0" showInputMessage="0" showErrorMessage="1" sqref="AR43">
      <formula1>$BL$65536:$BL$65536</formula1>
      <formula2>0</formula2>
    </dataValidation>
    <dataValidation type="list" errorStyle="stop" operator="between" allowBlank="1" showDropDown="0" showInputMessage="0" showErrorMessage="1" sqref="AR44">
      <formula1>$BL$65536:$BL$65536</formula1>
      <formula2>0</formula2>
    </dataValidation>
    <dataValidation type="list" errorStyle="stop" operator="between" allowBlank="1" showDropDown="0" showInputMessage="0" showErrorMessage="1" sqref="AR45">
      <formula1>$BL$65536:$BL$65536</formula1>
      <formula2>0</formula2>
    </dataValidation>
    <dataValidation type="list" errorStyle="stop" operator="between" allowBlank="1" showDropDown="0" showInputMessage="0" showErrorMessage="1" sqref="AR46">
      <formula1>$BL$65536:$BL$65536</formula1>
      <formula2>0</formula2>
    </dataValidation>
    <dataValidation type="list" errorStyle="stop" operator="between" allowBlank="1" showDropDown="0" showInputMessage="0" showErrorMessage="1" sqref="AR47">
      <formula1>$BL$65536:$BL$65536</formula1>
      <formula2>0</formula2>
    </dataValidation>
    <dataValidation type="list" errorStyle="stop" operator="between" allowBlank="1" showDropDown="0" showInputMessage="0" showErrorMessage="1" sqref="AR48">
      <formula1>$BL$65536:$BL$65536</formula1>
      <formula2>0</formula2>
    </dataValidation>
    <dataValidation type="list" errorStyle="stop" operator="between" allowBlank="1" showDropDown="0" showInputMessage="0" showErrorMessage="1" sqref="AR49">
      <formula1>$BL$65536:$BL$65536</formula1>
      <formula2>0</formula2>
    </dataValidation>
    <dataValidation type="list" errorStyle="stop" operator="between" allowBlank="1" showDropDown="0" showInputMessage="0" showErrorMessage="1" sqref="AR50">
      <formula1>$BL$65536:$BL$65536</formula1>
      <formula2>0</formula2>
    </dataValidation>
    <dataValidation type="list" errorStyle="stop" operator="between" allowBlank="1" showDropDown="0" showInputMessage="0" showErrorMessage="1" sqref="AR51">
      <formula1>$BL$65536:$BL$65536</formula1>
      <formula2>0</formula2>
    </dataValidation>
    <dataValidation type="list" errorStyle="stop" operator="between" allowBlank="1" showDropDown="0" showInputMessage="0" showErrorMessage="1" sqref="AR52">
      <formula1>$BL$65536:$BL$65536</formula1>
      <formula2>0</formula2>
    </dataValidation>
    <dataValidation type="list" errorStyle="stop" operator="between" allowBlank="1" showDropDown="0" showInputMessage="0" showErrorMessage="1" sqref="AT3">
      <formula1>$BM$65536:$BM$65536</formula1>
      <formula2>0</formula2>
    </dataValidation>
    <dataValidation type="list" errorStyle="stop" operator="between" allowBlank="1" showDropDown="0" showInputMessage="0" showErrorMessage="1" sqref="AT4">
      <formula1>$BM$65536:$BM$65536</formula1>
      <formula2>0</formula2>
    </dataValidation>
    <dataValidation type="list" errorStyle="stop" operator="between" allowBlank="1" showDropDown="0" showInputMessage="0" showErrorMessage="1" sqref="AT5">
      <formula1>$BM$65536:$BM$65536</formula1>
      <formula2>0</formula2>
    </dataValidation>
    <dataValidation type="list" errorStyle="stop" operator="between" allowBlank="1" showDropDown="0" showInputMessage="0" showErrorMessage="1" sqref="AT6">
      <formula1>$BM$65536:$BM$65536</formula1>
      <formula2>0</formula2>
    </dataValidation>
    <dataValidation type="list" errorStyle="stop" operator="between" allowBlank="1" showDropDown="0" showInputMessage="0" showErrorMessage="1" sqref="AT7">
      <formula1>$BM$65536:$BM$65536</formula1>
      <formula2>0</formula2>
    </dataValidation>
    <dataValidation type="list" errorStyle="stop" operator="between" allowBlank="1" showDropDown="0" showInputMessage="0" showErrorMessage="1" sqref="AT8">
      <formula1>$BM$65536:$BM$65536</formula1>
      <formula2>0</formula2>
    </dataValidation>
    <dataValidation type="list" errorStyle="stop" operator="between" allowBlank="1" showDropDown="0" showInputMessage="0" showErrorMessage="1" sqref="AT9">
      <formula1>$BM$65536:$BM$65536</formula1>
      <formula2>0</formula2>
    </dataValidation>
    <dataValidation type="list" errorStyle="stop" operator="between" allowBlank="1" showDropDown="0" showInputMessage="0" showErrorMessage="1" sqref="AT10">
      <formula1>$BM$65536:$BM$65536</formula1>
      <formula2>0</formula2>
    </dataValidation>
    <dataValidation type="list" errorStyle="stop" operator="between" allowBlank="1" showDropDown="0" showInputMessage="0" showErrorMessage="1" sqref="AT11">
      <formula1>$BM$65536:$BM$65536</formula1>
      <formula2>0</formula2>
    </dataValidation>
    <dataValidation type="list" errorStyle="stop" operator="between" allowBlank="1" showDropDown="0" showInputMessage="0" showErrorMessage="1" sqref="AT12">
      <formula1>$BM$65536:$BM$65536</formula1>
      <formula2>0</formula2>
    </dataValidation>
    <dataValidation type="list" errorStyle="stop" operator="between" allowBlank="1" showDropDown="0" showInputMessage="0" showErrorMessage="1" sqref="AT13">
      <formula1>$BM$65536:$BM$65536</formula1>
      <formula2>0</formula2>
    </dataValidation>
    <dataValidation type="list" errorStyle="stop" operator="between" allowBlank="1" showDropDown="0" showInputMessage="0" showErrorMessage="1" sqref="AT14">
      <formula1>$BM$65536:$BM$65536</formula1>
      <formula2>0</formula2>
    </dataValidation>
    <dataValidation type="list" errorStyle="stop" operator="between" allowBlank="1" showDropDown="0" showInputMessage="0" showErrorMessage="1" sqref="AT15">
      <formula1>$BM$65536:$BM$65536</formula1>
      <formula2>0</formula2>
    </dataValidation>
    <dataValidation type="list" errorStyle="stop" operator="between" allowBlank="1" showDropDown="0" showInputMessage="0" showErrorMessage="1" sqref="AT16">
      <formula1>$BM$65536:$BM$65536</formula1>
      <formula2>0</formula2>
    </dataValidation>
    <dataValidation type="list" errorStyle="stop" operator="between" allowBlank="1" showDropDown="0" showInputMessage="0" showErrorMessage="1" sqref="AT17">
      <formula1>$BM$65536:$BM$65536</formula1>
      <formula2>0</formula2>
    </dataValidation>
    <dataValidation type="list" errorStyle="stop" operator="between" allowBlank="1" showDropDown="0" showInputMessage="0" showErrorMessage="1" sqref="AT18">
      <formula1>$BM$65536:$BM$65536</formula1>
      <formula2>0</formula2>
    </dataValidation>
    <dataValidation type="list" errorStyle="stop" operator="between" allowBlank="1" showDropDown="0" showInputMessage="0" showErrorMessage="1" sqref="AT19">
      <formula1>$BM$65536:$BM$65536</formula1>
      <formula2>0</formula2>
    </dataValidation>
    <dataValidation type="list" errorStyle="stop" operator="between" allowBlank="1" showDropDown="0" showInputMessage="0" showErrorMessage="1" sqref="AT20">
      <formula1>$BM$65536:$BM$65536</formula1>
      <formula2>0</formula2>
    </dataValidation>
    <dataValidation type="list" errorStyle="stop" operator="between" allowBlank="1" showDropDown="0" showInputMessage="0" showErrorMessage="1" sqref="AT21">
      <formula1>$BM$65536:$BM$65536</formula1>
      <formula2>0</formula2>
    </dataValidation>
    <dataValidation type="list" errorStyle="stop" operator="between" allowBlank="1" showDropDown="0" showInputMessage="0" showErrorMessage="1" sqref="AT22">
      <formula1>$BM$65536:$BM$65536</formula1>
      <formula2>0</formula2>
    </dataValidation>
    <dataValidation type="list" errorStyle="stop" operator="between" allowBlank="1" showDropDown="0" showInputMessage="0" showErrorMessage="1" sqref="AT23">
      <formula1>$BM$65536:$BM$65536</formula1>
      <formula2>0</formula2>
    </dataValidation>
    <dataValidation type="list" errorStyle="stop" operator="between" allowBlank="1" showDropDown="0" showInputMessage="0" showErrorMessage="1" sqref="AT24">
      <formula1>$BM$65536:$BM$65536</formula1>
      <formula2>0</formula2>
    </dataValidation>
    <dataValidation type="list" errorStyle="stop" operator="between" allowBlank="1" showDropDown="0" showInputMessage="0" showErrorMessage="1" sqref="AT25">
      <formula1>$BM$65536:$BM$65536</formula1>
      <formula2>0</formula2>
    </dataValidation>
    <dataValidation type="list" errorStyle="stop" operator="between" allowBlank="1" showDropDown="0" showInputMessage="0" showErrorMessage="1" sqref="AT26">
      <formula1>$BM$65536:$BM$65536</formula1>
      <formula2>0</formula2>
    </dataValidation>
    <dataValidation type="list" errorStyle="stop" operator="between" allowBlank="1" showDropDown="0" showInputMessage="0" showErrorMessage="1" sqref="AT27">
      <formula1>$BM$65536:$BM$65536</formula1>
      <formula2>0</formula2>
    </dataValidation>
    <dataValidation type="list" errorStyle="stop" operator="between" allowBlank="1" showDropDown="0" showInputMessage="0" showErrorMessage="1" sqref="AT28">
      <formula1>$BM$65536:$BM$65536</formula1>
      <formula2>0</formula2>
    </dataValidation>
    <dataValidation type="list" errorStyle="stop" operator="between" allowBlank="1" showDropDown="0" showInputMessage="0" showErrorMessage="1" sqref="AT29">
      <formula1>$BM$65536:$BM$65536</formula1>
      <formula2>0</formula2>
    </dataValidation>
    <dataValidation type="list" errorStyle="stop" operator="between" allowBlank="1" showDropDown="0" showInputMessage="0" showErrorMessage="1" sqref="AT30">
      <formula1>$BM$65536:$BM$65536</formula1>
      <formula2>0</formula2>
    </dataValidation>
    <dataValidation type="list" errorStyle="stop" operator="between" allowBlank="1" showDropDown="0" showInputMessage="0" showErrorMessage="1" sqref="AT31">
      <formula1>$BM$65536:$BM$65536</formula1>
      <formula2>0</formula2>
    </dataValidation>
    <dataValidation type="list" errorStyle="stop" operator="between" allowBlank="1" showDropDown="0" showInputMessage="0" showErrorMessage="1" sqref="AT32">
      <formula1>$BM$65536:$BM$65536</formula1>
      <formula2>0</formula2>
    </dataValidation>
    <dataValidation type="list" errorStyle="stop" operator="between" allowBlank="1" showDropDown="0" showInputMessage="0" showErrorMessage="1" sqref="AT33">
      <formula1>$BM$65536:$BM$65536</formula1>
      <formula2>0</formula2>
    </dataValidation>
    <dataValidation type="list" errorStyle="stop" operator="between" allowBlank="1" showDropDown="0" showInputMessage="0" showErrorMessage="1" sqref="AT34">
      <formula1>$BM$65536:$BM$65536</formula1>
      <formula2>0</formula2>
    </dataValidation>
    <dataValidation type="list" errorStyle="stop" operator="between" allowBlank="1" showDropDown="0" showInputMessage="0" showErrorMessage="1" sqref="AT35">
      <formula1>$BM$65536:$BM$65536</formula1>
      <formula2>0</formula2>
    </dataValidation>
    <dataValidation type="list" errorStyle="stop" operator="between" allowBlank="1" showDropDown="0" showInputMessage="0" showErrorMessage="1" sqref="AT36">
      <formula1>$BM$65536:$BM$65536</formula1>
      <formula2>0</formula2>
    </dataValidation>
    <dataValidation type="list" errorStyle="stop" operator="between" allowBlank="1" showDropDown="0" showInputMessage="0" showErrorMessage="1" sqref="AT37">
      <formula1>$BM$65536:$BM$65536</formula1>
      <formula2>0</formula2>
    </dataValidation>
    <dataValidation type="list" errorStyle="stop" operator="between" allowBlank="1" showDropDown="0" showInputMessage="0" showErrorMessage="1" sqref="AT38">
      <formula1>$BM$65536:$BM$65536</formula1>
      <formula2>0</formula2>
    </dataValidation>
    <dataValidation type="list" errorStyle="stop" operator="between" allowBlank="1" showDropDown="0" showInputMessage="0" showErrorMessage="1" sqref="AT39">
      <formula1>$BM$65536:$BM$65536</formula1>
      <formula2>0</formula2>
    </dataValidation>
    <dataValidation type="list" errorStyle="stop" operator="between" allowBlank="1" showDropDown="0" showInputMessage="0" showErrorMessage="1" sqref="AT40">
      <formula1>$BM$65536:$BM$65536</formula1>
      <formula2>0</formula2>
    </dataValidation>
    <dataValidation type="list" errorStyle="stop" operator="between" allowBlank="1" showDropDown="0" showInputMessage="0" showErrorMessage="1" sqref="AT41">
      <formula1>$BM$65536:$BM$65536</formula1>
      <formula2>0</formula2>
    </dataValidation>
    <dataValidation type="list" errorStyle="stop" operator="between" allowBlank="1" showDropDown="0" showInputMessage="0" showErrorMessage="1" sqref="AT42">
      <formula1>$BM$65536:$BM$65536</formula1>
      <formula2>0</formula2>
    </dataValidation>
    <dataValidation type="list" errorStyle="stop" operator="between" allowBlank="1" showDropDown="0" showInputMessage="0" showErrorMessage="1" sqref="AT43">
      <formula1>$BM$65536:$BM$65536</formula1>
      <formula2>0</formula2>
    </dataValidation>
    <dataValidation type="list" errorStyle="stop" operator="between" allowBlank="1" showDropDown="0" showInputMessage="0" showErrorMessage="1" sqref="AT44">
      <formula1>$BM$65536:$BM$65536</formula1>
      <formula2>0</formula2>
    </dataValidation>
    <dataValidation type="list" errorStyle="stop" operator="between" allowBlank="1" showDropDown="0" showInputMessage="0" showErrorMessage="1" sqref="AT45">
      <formula1>$BM$65536:$BM$65536</formula1>
      <formula2>0</formula2>
    </dataValidation>
    <dataValidation type="list" errorStyle="stop" operator="between" allowBlank="1" showDropDown="0" showInputMessage="0" showErrorMessage="1" sqref="AT46">
      <formula1>$BM$65536:$BM$65536</formula1>
      <formula2>0</formula2>
    </dataValidation>
    <dataValidation type="list" errorStyle="stop" operator="between" allowBlank="1" showDropDown="0" showInputMessage="0" showErrorMessage="1" sqref="AT47">
      <formula1>$BM$65536:$BM$65536</formula1>
      <formula2>0</formula2>
    </dataValidation>
    <dataValidation type="list" errorStyle="stop" operator="between" allowBlank="1" showDropDown="0" showInputMessage="0" showErrorMessage="1" sqref="AT48">
      <formula1>$BM$65536:$BM$65536</formula1>
      <formula2>0</formula2>
    </dataValidation>
    <dataValidation type="list" errorStyle="stop" operator="between" allowBlank="1" showDropDown="0" showInputMessage="0" showErrorMessage="1" sqref="AT49">
      <formula1>$BM$65536:$BM$65536</formula1>
      <formula2>0</formula2>
    </dataValidation>
    <dataValidation type="list" errorStyle="stop" operator="between" allowBlank="1" showDropDown="0" showInputMessage="0" showErrorMessage="1" sqref="AT50">
      <formula1>$BM$65536:$BM$65536</formula1>
      <formula2>0</formula2>
    </dataValidation>
    <dataValidation type="list" errorStyle="stop" operator="between" allowBlank="1" showDropDown="0" showInputMessage="0" showErrorMessage="1" sqref="AT51">
      <formula1>$BM$65536:$BM$65536</formula1>
      <formula2>0</formula2>
    </dataValidation>
    <dataValidation type="list" errorStyle="stop" operator="between" allowBlank="1" showDropDown="0" showInputMessage="0" showErrorMessage="1" sqref="AT52">
      <formula1>$BM$65536:$BM$65536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5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6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7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8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9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0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1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2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3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4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5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6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7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8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19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0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1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2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3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4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5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6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7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8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29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0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1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2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3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4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5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6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7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8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39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0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1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2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3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4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5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6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7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8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49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50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51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M52">
      <formula1>$BQ$65536:$BQ$65536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5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6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7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8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9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0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1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2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3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4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5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6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7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8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19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0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1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2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3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4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5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6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7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8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29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0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1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2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3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4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5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6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7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8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39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0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1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2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3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4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5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6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7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8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49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50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51">
      <formula1>OFFSET($BS$2,MATCH(#REF!,$BR$65536:$BR$65536,0),0,COUNTIF($BR$65536:$BR$65536,#REF!),1)</formula1>
      <formula2>0</formula2>
    </dataValidation>
    <dataValidation type="list" errorStyle="stop" operator="between" allowBlank="1" showDropDown="0" showInputMessage="0" showErrorMessage="1" errorTitle="UWAGA!" error="Podany kod odwołania jest nieprawidłowy." sqref="AN52">
      <formula1>OFFSET($BS$2,MATCH(#REF!,$BR$65536:$BR$65536,0),0,COUNTIF($BR$65536:$BR$65536,#REF!),1)</formula1>
      <formula2>0</formula2>
    </dataValidation>
  </dataValidations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J2"/>
  <sheetViews>
    <sheetView tabSelected="0" workbookViewId="0" showGridLines="true" showRowColHeaders="1">
      <selection activeCell="A3" sqref="A3"/>
    </sheetView>
  </sheetViews>
  <sheetFormatPr customHeight="true" defaultRowHeight="11.25" defaultColWidth="8.9921875" outlineLevelRow="0" outlineLevelCol="1"/>
  <cols>
    <col min="1" max="1" width="6.61328125" customWidth="true" style="61"/>
    <col min="2" max="2" width="15.60546875" customWidth="true" outlineLevel="1" style="62"/>
    <col min="3" max="3" width="25.59765625" customWidth="true" outlineLevel="1" style="63"/>
    <col min="4" max="4" width="5.61328125" customWidth="true" outlineLevel="1" style="62"/>
    <col min="5" max="5" width="5.61328125" customWidth="true" outlineLevel="1" style="62"/>
    <col min="6" max="6" width="7.61328125" customWidth="true" outlineLevel="1" style="64"/>
    <col min="7" max="7" width="50.57421875" customWidth="true" style="63"/>
    <col min="8" max="8" width="10.61328125" customWidth="true" style="62"/>
    <col min="9" max="9" width="150.484375" customWidth="true" style="65"/>
    <col min="10" max="10" width="65.56640625" customWidth="true" style="66"/>
  </cols>
  <sheetData>
    <row r="1" spans="1:10" customHeight="1" ht="1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customHeight="1" ht="68.25">
      <c r="A2" s="23" t="s">
        <v>8</v>
      </c>
      <c r="B2" s="23" t="s">
        <v>10</v>
      </c>
      <c r="C2" s="23" t="s">
        <v>11</v>
      </c>
      <c r="D2" s="25" t="s">
        <v>12</v>
      </c>
      <c r="E2" s="25" t="s">
        <v>13</v>
      </c>
      <c r="F2" s="69" t="s">
        <v>96</v>
      </c>
      <c r="G2" s="26" t="s">
        <v>97</v>
      </c>
      <c r="H2" s="26" t="s">
        <v>98</v>
      </c>
      <c r="I2" s="27" t="s">
        <v>99</v>
      </c>
      <c r="J2" s="70" t="s">
        <v>100</v>
      </c>
    </row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1:J1"/>
  </mergeCells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FFFF66"/>
    <outlinePr summaryBelow="1" summaryRight="1"/>
  </sheetPr>
  <dimension ref="A1:P1"/>
  <sheetViews>
    <sheetView tabSelected="0" workbookViewId="0" showGridLines="true" showRowColHeaders="1">
      <selection activeCell="F27" sqref="F27"/>
    </sheetView>
  </sheetViews>
  <sheetFormatPr customHeight="true" defaultRowHeight="14.25" defaultColWidth="8.9921875" outlineLevelRow="0" outlineLevelCol="0"/>
  <cols>
    <col min="1" max="1" width="13.23828125" customWidth="true" style="71"/>
    <col min="2" max="2" width="8.9921875" style="71"/>
    <col min="3" max="3" width="10.9921875" customWidth="true" style="71"/>
    <col min="4" max="4" width="14.73828125" customWidth="true" style="71"/>
    <col min="5" max="5" width="12.9921875" customWidth="true" style="71"/>
    <col min="6" max="6" width="8.9921875" style="71"/>
    <col min="7" max="7" width="15.359375" customWidth="true" style="71"/>
    <col min="8" max="8" width="12.9921875" customWidth="true" style="71"/>
    <col min="9" max="9" width="8.9921875" style="71"/>
    <col min="10" max="10" width="11.3671875" customWidth="true" style="71"/>
    <col min="11" max="11" width="13.61328125" customWidth="true" style="71"/>
    <col min="12" max="12" width="18.359375" customWidth="true" style="71"/>
    <col min="13" max="13" width="11.859375" customWidth="true" style="71"/>
    <col min="14" max="14" width="12.859375" customWidth="true" style="71"/>
    <col min="15" max="15" width="8.9921875" style="71"/>
    <col min="16" max="16" width="8.9921875" style="72"/>
  </cols>
  <sheetData>
    <row r="1" spans="1:16" customHeight="1" ht="15.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985"/>
  <sheetViews>
    <sheetView tabSelected="0" workbookViewId="0" showGridLines="true" showRowColHeaders="1">
      <selection activeCell="N31" sqref="N31"/>
    </sheetView>
  </sheetViews>
  <sheetFormatPr customHeight="true" defaultRowHeight="11.25" defaultColWidth="8.9921875" outlineLevelRow="0" outlineLevelCol="0"/>
  <cols>
    <col min="1" max="1" width="8.9921875" style="73"/>
    <col min="2" max="2" width="47.58203125" customWidth="true" style="73"/>
    <col min="3" max="3" width="8.9921875" style="73"/>
    <col min="4" max="4" width="8.9921875" style="73"/>
    <col min="5" max="5" width="50.08203125" customWidth="true" style="73"/>
    <col min="6" max="6" width="8.9921875" style="73"/>
    <col min="7" max="7" width="8.9921875" style="73"/>
    <col min="8" max="8" width="16.73828125" customWidth="true" style="73"/>
    <col min="9" max="9" width="8.9921875" style="73"/>
    <col min="10" max="10" width="8.9921875" style="74"/>
    <col min="11" max="11" width="8.9921875" style="74"/>
    <col min="12" max="12" width="4" customWidth="true" style="73"/>
    <col min="13" max="13" width="8.9921875" style="67"/>
    <col min="14" max="14" width="27.72265625" customWidth="true" style="67"/>
    <col min="15" max="15" width="8.9921875" style="67"/>
    <col min="16" max="16" width="41.3359375" customWidth="true" style="67"/>
    <col min="17" max="17" width="8.9921875" style="73"/>
    <col min="18" max="18" width="50.08203125" customWidth="true" style="73"/>
    <col min="19" max="19" width="8.9921875" style="73"/>
    <col min="20" max="20" width="5.3671875" customWidth="true" style="73"/>
  </cols>
  <sheetData>
    <row r="1" spans="1:20" customHeight="1" ht="22.5" s="78" customFormat="1">
      <c r="A1" s="75" t="s">
        <v>101</v>
      </c>
      <c r="B1" s="76" t="s">
        <v>102</v>
      </c>
      <c r="C1" s="77"/>
      <c r="D1" s="75" t="s">
        <v>103</v>
      </c>
      <c r="E1" s="76" t="s">
        <v>102</v>
      </c>
      <c r="G1" s="75" t="s">
        <v>104</v>
      </c>
      <c r="H1" s="79" t="s">
        <v>105</v>
      </c>
      <c r="J1" s="80" t="s">
        <v>34</v>
      </c>
      <c r="K1" s="81" t="s">
        <v>35</v>
      </c>
      <c r="M1" s="82" t="s">
        <v>57</v>
      </c>
      <c r="N1" s="82" t="s">
        <v>102</v>
      </c>
      <c r="O1" s="82" t="s">
        <v>35</v>
      </c>
      <c r="P1" s="82" t="s">
        <v>102</v>
      </c>
      <c r="Q1" s="83" t="s">
        <v>106</v>
      </c>
      <c r="R1" s="83" t="s">
        <v>102</v>
      </c>
    </row>
    <row r="2" spans="1:20" customHeight="1" ht="12.75">
      <c r="A2" s="84" t="s">
        <v>107</v>
      </c>
      <c r="B2" s="84" t="s">
        <v>108</v>
      </c>
      <c r="C2" s="85"/>
      <c r="D2" s="84" t="s">
        <v>109</v>
      </c>
      <c r="E2" s="84" t="s">
        <v>110</v>
      </c>
      <c r="G2" s="86" t="s">
        <v>82</v>
      </c>
      <c r="H2" s="86" t="s">
        <v>111</v>
      </c>
      <c r="J2" s="87" t="s">
        <v>112</v>
      </c>
      <c r="K2" s="88" t="s">
        <v>113</v>
      </c>
      <c r="L2" s="87" t="s">
        <v>112</v>
      </c>
      <c r="M2" s="89" t="s">
        <v>114</v>
      </c>
      <c r="N2" s="89" t="s">
        <v>115</v>
      </c>
      <c r="O2" s="89" t="s">
        <v>116</v>
      </c>
      <c r="P2" s="89" t="s">
        <v>117</v>
      </c>
      <c r="Q2" s="90" t="s">
        <v>118</v>
      </c>
      <c r="R2" s="90" t="s">
        <v>119</v>
      </c>
      <c r="T2" s="91"/>
    </row>
    <row r="3" spans="1:20" customHeight="1" ht="12.75">
      <c r="A3" s="84" t="s">
        <v>120</v>
      </c>
      <c r="B3" s="84" t="s">
        <v>121</v>
      </c>
      <c r="C3" s="85"/>
      <c r="D3" s="84" t="s">
        <v>122</v>
      </c>
      <c r="E3" s="84" t="s">
        <v>123</v>
      </c>
      <c r="G3" s="86" t="s">
        <v>124</v>
      </c>
      <c r="H3" s="86" t="s">
        <v>117</v>
      </c>
      <c r="J3" s="87" t="s">
        <v>112</v>
      </c>
      <c r="K3" s="88" t="s">
        <v>125</v>
      </c>
      <c r="L3" s="87" t="s">
        <v>126</v>
      </c>
      <c r="M3" s="89" t="s">
        <v>127</v>
      </c>
      <c r="N3" s="89" t="s">
        <v>128</v>
      </c>
      <c r="O3" s="89" t="s">
        <v>129</v>
      </c>
      <c r="P3" s="89" t="s">
        <v>130</v>
      </c>
      <c r="Q3" s="90" t="s">
        <v>131</v>
      </c>
      <c r="R3" s="90" t="s">
        <v>132</v>
      </c>
      <c r="T3" s="91"/>
    </row>
    <row r="4" spans="1:20" customHeight="1" ht="12.75">
      <c r="A4" s="84" t="s">
        <v>133</v>
      </c>
      <c r="B4" s="84" t="s">
        <v>134</v>
      </c>
      <c r="C4" s="85"/>
      <c r="D4" s="84" t="s">
        <v>135</v>
      </c>
      <c r="E4" s="84" t="s">
        <v>136</v>
      </c>
      <c r="G4" s="86" t="s">
        <v>137</v>
      </c>
      <c r="H4" s="86" t="s">
        <v>138</v>
      </c>
      <c r="J4" s="87" t="s">
        <v>112</v>
      </c>
      <c r="K4" s="88" t="s">
        <v>139</v>
      </c>
      <c r="L4" s="87" t="s">
        <v>140</v>
      </c>
      <c r="M4" s="89" t="s">
        <v>112</v>
      </c>
      <c r="N4" s="89" t="s">
        <v>141</v>
      </c>
      <c r="O4" s="89" t="s">
        <v>142</v>
      </c>
      <c r="P4" s="89" t="s">
        <v>143</v>
      </c>
      <c r="Q4" s="90" t="s">
        <v>144</v>
      </c>
      <c r="R4" s="90" t="s">
        <v>145</v>
      </c>
      <c r="T4" s="91"/>
    </row>
    <row r="5" spans="1:20" customHeight="1" ht="12.75">
      <c r="A5" s="84" t="s">
        <v>146</v>
      </c>
      <c r="B5" s="84" t="s">
        <v>147</v>
      </c>
      <c r="C5" s="85"/>
      <c r="D5" s="84" t="s">
        <v>148</v>
      </c>
      <c r="E5" s="84" t="s">
        <v>149</v>
      </c>
      <c r="G5" s="86" t="s">
        <v>150</v>
      </c>
      <c r="H5" s="86" t="s">
        <v>151</v>
      </c>
      <c r="J5" s="87" t="s">
        <v>112</v>
      </c>
      <c r="K5" s="88" t="s">
        <v>152</v>
      </c>
      <c r="L5" s="87" t="s">
        <v>153</v>
      </c>
      <c r="M5" s="89" t="s">
        <v>154</v>
      </c>
      <c r="N5" s="89" t="s">
        <v>155</v>
      </c>
      <c r="O5" s="89" t="s">
        <v>156</v>
      </c>
      <c r="P5" s="89" t="s">
        <v>157</v>
      </c>
      <c r="Q5" s="90" t="s">
        <v>158</v>
      </c>
      <c r="R5" s="90" t="s">
        <v>159</v>
      </c>
      <c r="T5" s="91"/>
    </row>
    <row r="6" spans="1:20" customHeight="1" ht="12.75">
      <c r="A6" s="84" t="s">
        <v>160</v>
      </c>
      <c r="B6" s="84" t="s">
        <v>161</v>
      </c>
      <c r="C6" s="85"/>
      <c r="D6" s="84" t="s">
        <v>162</v>
      </c>
      <c r="E6" s="84" t="s">
        <v>163</v>
      </c>
      <c r="G6" s="86" t="s">
        <v>164</v>
      </c>
      <c r="H6" s="86" t="s">
        <v>165</v>
      </c>
      <c r="J6" s="87" t="s">
        <v>112</v>
      </c>
      <c r="K6" s="88" t="s">
        <v>166</v>
      </c>
      <c r="L6" s="87" t="s">
        <v>167</v>
      </c>
      <c r="M6" s="89" t="s">
        <v>126</v>
      </c>
      <c r="N6" s="89" t="s">
        <v>168</v>
      </c>
      <c r="O6" s="89" t="s">
        <v>169</v>
      </c>
      <c r="P6" s="89" t="s">
        <v>170</v>
      </c>
      <c r="Q6" s="90" t="s">
        <v>171</v>
      </c>
      <c r="R6" s="90" t="s">
        <v>172</v>
      </c>
      <c r="T6" s="91"/>
    </row>
    <row r="7" spans="1:20" customHeight="1" ht="12.75">
      <c r="A7" s="84" t="s">
        <v>173</v>
      </c>
      <c r="B7" s="84" t="s">
        <v>174</v>
      </c>
      <c r="C7" s="85"/>
      <c r="D7" s="84" t="s">
        <v>175</v>
      </c>
      <c r="E7" s="84" t="s">
        <v>176</v>
      </c>
      <c r="G7" s="86" t="s">
        <v>177</v>
      </c>
      <c r="H7" s="86" t="s">
        <v>178</v>
      </c>
      <c r="J7" s="87" t="s">
        <v>112</v>
      </c>
      <c r="K7" s="88" t="s">
        <v>179</v>
      </c>
      <c r="L7" s="87" t="s">
        <v>180</v>
      </c>
      <c r="M7" s="89" t="s">
        <v>140</v>
      </c>
      <c r="N7" s="89" t="s">
        <v>181</v>
      </c>
      <c r="O7" s="89" t="s">
        <v>182</v>
      </c>
      <c r="P7" s="89" t="s">
        <v>183</v>
      </c>
      <c r="Q7" s="90" t="s">
        <v>184</v>
      </c>
      <c r="R7" s="90" t="s">
        <v>185</v>
      </c>
      <c r="T7" s="91"/>
    </row>
    <row r="8" spans="1:20" customHeight="1" ht="12.75">
      <c r="A8" s="84" t="s">
        <v>186</v>
      </c>
      <c r="B8" s="84" t="s">
        <v>187</v>
      </c>
      <c r="C8" s="85"/>
      <c r="D8" s="84" t="s">
        <v>188</v>
      </c>
      <c r="E8" s="84" t="s">
        <v>189</v>
      </c>
      <c r="G8" s="86" t="s">
        <v>190</v>
      </c>
      <c r="H8" s="86" t="s">
        <v>191</v>
      </c>
      <c r="J8" s="87" t="s">
        <v>126</v>
      </c>
      <c r="K8" s="88" t="s">
        <v>116</v>
      </c>
      <c r="L8" s="87" t="s">
        <v>192</v>
      </c>
      <c r="M8" s="89" t="s">
        <v>153</v>
      </c>
      <c r="N8" s="89" t="s">
        <v>193</v>
      </c>
      <c r="O8" s="89" t="s">
        <v>194</v>
      </c>
      <c r="P8" s="89" t="s">
        <v>195</v>
      </c>
      <c r="Q8" s="90" t="s">
        <v>196</v>
      </c>
      <c r="R8" s="90" t="s">
        <v>197</v>
      </c>
      <c r="T8" s="91"/>
    </row>
    <row r="9" spans="1:20" customHeight="1" ht="12.75">
      <c r="A9" s="84" t="s">
        <v>198</v>
      </c>
      <c r="B9" s="84" t="s">
        <v>199</v>
      </c>
      <c r="C9" s="85"/>
      <c r="D9" s="84" t="s">
        <v>200</v>
      </c>
      <c r="E9" s="84" t="s">
        <v>201</v>
      </c>
      <c r="G9" s="86" t="s">
        <v>202</v>
      </c>
      <c r="H9" s="86" t="s">
        <v>203</v>
      </c>
      <c r="J9" s="87" t="s">
        <v>126</v>
      </c>
      <c r="K9" s="88" t="s">
        <v>204</v>
      </c>
      <c r="L9" s="87" t="s">
        <v>205</v>
      </c>
      <c r="M9" s="89" t="s">
        <v>167</v>
      </c>
      <c r="N9" s="89" t="s">
        <v>206</v>
      </c>
      <c r="O9" s="89" t="s">
        <v>207</v>
      </c>
      <c r="P9" s="89" t="s">
        <v>208</v>
      </c>
      <c r="Q9" s="90" t="s">
        <v>209</v>
      </c>
      <c r="R9" s="90" t="s">
        <v>210</v>
      </c>
      <c r="T9" s="91"/>
    </row>
    <row r="10" spans="1:20" customHeight="1" ht="12.75">
      <c r="A10" s="84" t="s">
        <v>211</v>
      </c>
      <c r="B10" s="84" t="s">
        <v>212</v>
      </c>
      <c r="C10" s="85"/>
      <c r="D10" s="84" t="s">
        <v>213</v>
      </c>
      <c r="E10" s="84" t="s">
        <v>214</v>
      </c>
      <c r="J10" s="87" t="s">
        <v>126</v>
      </c>
      <c r="K10" s="88" t="s">
        <v>215</v>
      </c>
      <c r="L10" s="87" t="s">
        <v>216</v>
      </c>
      <c r="M10" s="89" t="s">
        <v>180</v>
      </c>
      <c r="N10" s="89" t="s">
        <v>217</v>
      </c>
      <c r="O10" s="89" t="s">
        <v>218</v>
      </c>
      <c r="P10" s="89" t="s">
        <v>219</v>
      </c>
      <c r="Q10" s="90" t="s">
        <v>220</v>
      </c>
      <c r="R10" s="90" t="s">
        <v>221</v>
      </c>
      <c r="T10" s="91"/>
    </row>
    <row r="11" spans="1:20" customHeight="1" ht="12.75">
      <c r="A11" s="84" t="s">
        <v>222</v>
      </c>
      <c r="B11" s="84" t="s">
        <v>223</v>
      </c>
      <c r="C11" s="85"/>
      <c r="D11" s="84" t="s">
        <v>224</v>
      </c>
      <c r="E11" s="84" t="s">
        <v>225</v>
      </c>
      <c r="J11" s="87" t="s">
        <v>126</v>
      </c>
      <c r="K11" s="88" t="s">
        <v>226</v>
      </c>
      <c r="L11" s="87" t="s">
        <v>227</v>
      </c>
      <c r="M11" s="89" t="s">
        <v>192</v>
      </c>
      <c r="N11" s="89" t="s">
        <v>228</v>
      </c>
      <c r="O11" s="89" t="s">
        <v>229</v>
      </c>
      <c r="P11" s="89" t="s">
        <v>230</v>
      </c>
      <c r="Q11" s="90" t="s">
        <v>231</v>
      </c>
      <c r="R11" s="90" t="s">
        <v>232</v>
      </c>
      <c r="T11" s="91"/>
    </row>
    <row r="12" spans="1:20" customHeight="1" ht="12.75">
      <c r="A12" s="84" t="s">
        <v>233</v>
      </c>
      <c r="B12" s="84" t="s">
        <v>234</v>
      </c>
      <c r="C12" s="85"/>
      <c r="D12" s="84" t="s">
        <v>235</v>
      </c>
      <c r="E12" s="84" t="s">
        <v>236</v>
      </c>
      <c r="J12" s="87" t="s">
        <v>126</v>
      </c>
      <c r="K12" s="88" t="s">
        <v>237</v>
      </c>
      <c r="L12" s="87" t="s">
        <v>238</v>
      </c>
      <c r="M12" s="89" t="s">
        <v>205</v>
      </c>
      <c r="N12" s="89" t="s">
        <v>239</v>
      </c>
      <c r="O12" s="89" t="s">
        <v>240</v>
      </c>
      <c r="P12" s="89" t="s">
        <v>241</v>
      </c>
      <c r="Q12" s="90" t="s">
        <v>242</v>
      </c>
      <c r="R12" s="90" t="s">
        <v>243</v>
      </c>
      <c r="T12" s="91"/>
    </row>
    <row r="13" spans="1:20" customHeight="1" ht="12.75">
      <c r="A13" s="84" t="s">
        <v>244</v>
      </c>
      <c r="B13" s="84" t="s">
        <v>245</v>
      </c>
      <c r="C13" s="85"/>
      <c r="D13" s="84" t="s">
        <v>246</v>
      </c>
      <c r="E13" s="84" t="s">
        <v>161</v>
      </c>
      <c r="J13" s="87" t="s">
        <v>126</v>
      </c>
      <c r="K13" s="88" t="s">
        <v>166</v>
      </c>
      <c r="L13" s="87" t="s">
        <v>247</v>
      </c>
      <c r="M13" s="89" t="s">
        <v>216</v>
      </c>
      <c r="N13" s="89" t="s">
        <v>248</v>
      </c>
      <c r="O13" s="89" t="s">
        <v>249</v>
      </c>
      <c r="P13" s="89" t="s">
        <v>250</v>
      </c>
      <c r="Q13" s="90" t="s">
        <v>251</v>
      </c>
      <c r="R13" s="90" t="s">
        <v>252</v>
      </c>
      <c r="T13" s="91"/>
    </row>
    <row r="14" spans="1:20" customHeight="1" ht="12.75">
      <c r="A14" s="84" t="s">
        <v>253</v>
      </c>
      <c r="B14" s="84" t="s">
        <v>254</v>
      </c>
      <c r="C14" s="85"/>
      <c r="D14" s="84" t="s">
        <v>255</v>
      </c>
      <c r="E14" s="84" t="s">
        <v>256</v>
      </c>
      <c r="J14" s="87" t="s">
        <v>140</v>
      </c>
      <c r="K14" s="88" t="s">
        <v>257</v>
      </c>
      <c r="L14" s="87" t="s">
        <v>258</v>
      </c>
      <c r="M14" s="89" t="s">
        <v>227</v>
      </c>
      <c r="N14" s="89" t="s">
        <v>259</v>
      </c>
      <c r="O14" s="89" t="s">
        <v>204</v>
      </c>
      <c r="P14" s="89" t="s">
        <v>260</v>
      </c>
      <c r="Q14" s="90" t="s">
        <v>261</v>
      </c>
      <c r="R14" s="90" t="s">
        <v>262</v>
      </c>
      <c r="T14" s="91"/>
    </row>
    <row r="15" spans="1:20" customHeight="1" ht="12.75">
      <c r="A15" s="84" t="s">
        <v>263</v>
      </c>
      <c r="B15" s="84" t="s">
        <v>264</v>
      </c>
      <c r="C15" s="85"/>
      <c r="D15" s="84" t="s">
        <v>265</v>
      </c>
      <c r="E15" s="84" t="s">
        <v>266</v>
      </c>
      <c r="J15" s="87" t="s">
        <v>140</v>
      </c>
      <c r="K15" s="88" t="s">
        <v>267</v>
      </c>
      <c r="L15" s="87" t="s">
        <v>268</v>
      </c>
      <c r="M15" s="89" t="s">
        <v>238</v>
      </c>
      <c r="N15" s="89" t="s">
        <v>151</v>
      </c>
      <c r="O15" s="89" t="s">
        <v>257</v>
      </c>
      <c r="P15" s="89" t="s">
        <v>269</v>
      </c>
      <c r="Q15" s="90" t="s">
        <v>270</v>
      </c>
      <c r="R15" s="90" t="s">
        <v>271</v>
      </c>
      <c r="T15" s="91"/>
    </row>
    <row r="16" spans="1:20" customHeight="1" ht="12.75">
      <c r="A16" s="84" t="s">
        <v>272</v>
      </c>
      <c r="B16" s="84" t="s">
        <v>273</v>
      </c>
      <c r="C16" s="85"/>
      <c r="D16" s="84" t="s">
        <v>274</v>
      </c>
      <c r="E16" s="84" t="s">
        <v>275</v>
      </c>
      <c r="J16" s="87" t="s">
        <v>140</v>
      </c>
      <c r="K16" s="88" t="s">
        <v>276</v>
      </c>
      <c r="L16" s="87" t="s">
        <v>277</v>
      </c>
      <c r="M16" s="89" t="s">
        <v>247</v>
      </c>
      <c r="N16" s="89" t="s">
        <v>278</v>
      </c>
      <c r="O16" s="89" t="s">
        <v>279</v>
      </c>
      <c r="P16" s="89" t="s">
        <v>280</v>
      </c>
      <c r="Q16" s="90" t="s">
        <v>281</v>
      </c>
      <c r="R16" s="90" t="s">
        <v>282</v>
      </c>
      <c r="T16" s="91"/>
    </row>
    <row r="17" spans="1:20" customHeight="1" ht="12.75">
      <c r="A17" s="84" t="s">
        <v>283</v>
      </c>
      <c r="B17" s="84" t="s">
        <v>284</v>
      </c>
      <c r="C17" s="85"/>
      <c r="D17" s="84" t="s">
        <v>285</v>
      </c>
      <c r="E17" s="84" t="s">
        <v>286</v>
      </c>
      <c r="J17" s="87" t="s">
        <v>140</v>
      </c>
      <c r="K17" s="88" t="s">
        <v>287</v>
      </c>
      <c r="L17" s="87" t="s">
        <v>288</v>
      </c>
      <c r="M17" s="89" t="s">
        <v>258</v>
      </c>
      <c r="N17" s="89" t="s">
        <v>289</v>
      </c>
      <c r="O17" s="89" t="s">
        <v>113</v>
      </c>
      <c r="P17" s="89" t="s">
        <v>290</v>
      </c>
      <c r="Q17" s="90" t="s">
        <v>291</v>
      </c>
      <c r="R17" s="90" t="s">
        <v>292</v>
      </c>
      <c r="T17" s="91"/>
    </row>
    <row r="18" spans="1:20" customHeight="1" ht="12.75">
      <c r="A18" s="84" t="s">
        <v>293</v>
      </c>
      <c r="B18" s="84" t="s">
        <v>294</v>
      </c>
      <c r="C18" s="85"/>
      <c r="D18" s="84" t="s">
        <v>295</v>
      </c>
      <c r="E18" s="84" t="s">
        <v>296</v>
      </c>
      <c r="J18" s="87" t="s">
        <v>140</v>
      </c>
      <c r="K18" s="88" t="s">
        <v>297</v>
      </c>
      <c r="L18" s="87" t="s">
        <v>298</v>
      </c>
      <c r="M18" s="89" t="s">
        <v>268</v>
      </c>
      <c r="N18" s="89" t="s">
        <v>299</v>
      </c>
      <c r="O18" s="89" t="s">
        <v>300</v>
      </c>
      <c r="P18" s="89" t="s">
        <v>301</v>
      </c>
      <c r="Q18" s="90" t="s">
        <v>302</v>
      </c>
      <c r="R18" s="90" t="s">
        <v>303</v>
      </c>
      <c r="T18" s="91"/>
    </row>
    <row r="19" spans="1:20" customHeight="1" ht="12.75">
      <c r="A19" s="84" t="s">
        <v>304</v>
      </c>
      <c r="B19" s="84" t="s">
        <v>305</v>
      </c>
      <c r="C19" s="85"/>
      <c r="D19" s="84" t="s">
        <v>306</v>
      </c>
      <c r="E19" s="84" t="s">
        <v>307</v>
      </c>
      <c r="J19" s="87" t="s">
        <v>140</v>
      </c>
      <c r="K19" s="88" t="s">
        <v>179</v>
      </c>
      <c r="L19" s="87" t="s">
        <v>308</v>
      </c>
      <c r="M19" s="89" t="s">
        <v>277</v>
      </c>
      <c r="N19" s="89" t="s">
        <v>309</v>
      </c>
      <c r="O19" s="89" t="s">
        <v>310</v>
      </c>
      <c r="P19" s="89" t="s">
        <v>311</v>
      </c>
      <c r="Q19" s="90" t="s">
        <v>312</v>
      </c>
      <c r="R19" s="90" t="s">
        <v>313</v>
      </c>
      <c r="T19" s="91"/>
    </row>
    <row r="20" spans="1:20" customHeight="1" ht="12.75">
      <c r="A20" s="85"/>
      <c r="B20" s="85"/>
      <c r="C20" s="85"/>
      <c r="D20" s="84" t="s">
        <v>314</v>
      </c>
      <c r="E20" s="84" t="s">
        <v>315</v>
      </c>
      <c r="J20" s="87" t="s">
        <v>153</v>
      </c>
      <c r="K20" s="88" t="s">
        <v>276</v>
      </c>
      <c r="L20" s="87" t="s">
        <v>316</v>
      </c>
      <c r="M20" s="89" t="s">
        <v>288</v>
      </c>
      <c r="N20" s="89" t="s">
        <v>317</v>
      </c>
      <c r="O20" s="89" t="s">
        <v>318</v>
      </c>
      <c r="P20" s="89" t="s">
        <v>319</v>
      </c>
      <c r="Q20" s="90" t="s">
        <v>320</v>
      </c>
      <c r="R20" s="90" t="s">
        <v>321</v>
      </c>
      <c r="T20" s="91"/>
    </row>
    <row r="21" spans="1:20" customHeight="1" ht="12.75">
      <c r="A21" s="85"/>
      <c r="B21" s="85"/>
      <c r="C21" s="85"/>
      <c r="D21" s="84" t="s">
        <v>322</v>
      </c>
      <c r="E21" s="84" t="s">
        <v>323</v>
      </c>
      <c r="J21" s="87" t="s">
        <v>153</v>
      </c>
      <c r="K21" s="88" t="s">
        <v>287</v>
      </c>
      <c r="L21" s="90" t="s">
        <v>324</v>
      </c>
      <c r="M21" s="89" t="s">
        <v>298</v>
      </c>
      <c r="N21" s="89" t="s">
        <v>325</v>
      </c>
      <c r="O21" s="89" t="s">
        <v>326</v>
      </c>
      <c r="P21" s="89" t="s">
        <v>327</v>
      </c>
      <c r="Q21" s="90" t="s">
        <v>328</v>
      </c>
      <c r="R21" s="90" t="s">
        <v>329</v>
      </c>
      <c r="T21" s="91"/>
    </row>
    <row r="22" spans="1:20" customHeight="1" ht="12.75">
      <c r="A22" s="85"/>
      <c r="B22" s="85"/>
      <c r="C22" s="85"/>
      <c r="D22" s="84" t="s">
        <v>330</v>
      </c>
      <c r="E22" s="84" t="s">
        <v>331</v>
      </c>
      <c r="J22" s="87" t="s">
        <v>153</v>
      </c>
      <c r="K22" s="88" t="s">
        <v>297</v>
      </c>
      <c r="M22" s="89" t="s">
        <v>308</v>
      </c>
      <c r="N22" s="89" t="s">
        <v>332</v>
      </c>
      <c r="O22" s="89" t="s">
        <v>215</v>
      </c>
      <c r="P22" s="89" t="s">
        <v>333</v>
      </c>
      <c r="Q22" s="90" t="s">
        <v>334</v>
      </c>
      <c r="R22" s="90" t="s">
        <v>335</v>
      </c>
      <c r="T22" s="91"/>
    </row>
    <row r="23" spans="1:20" customHeight="1" ht="12.75">
      <c r="A23" s="85"/>
      <c r="B23" s="85"/>
      <c r="C23" s="85"/>
      <c r="D23" s="84" t="s">
        <v>336</v>
      </c>
      <c r="E23" s="84" t="s">
        <v>337</v>
      </c>
      <c r="J23" s="87" t="s">
        <v>167</v>
      </c>
      <c r="K23" s="88" t="s">
        <v>279</v>
      </c>
      <c r="M23" s="89" t="s">
        <v>316</v>
      </c>
      <c r="N23" s="89" t="s">
        <v>338</v>
      </c>
      <c r="O23" s="89" t="s">
        <v>339</v>
      </c>
      <c r="P23" s="89" t="s">
        <v>311</v>
      </c>
      <c r="Q23" s="90" t="s">
        <v>340</v>
      </c>
      <c r="R23" s="90" t="s">
        <v>341</v>
      </c>
      <c r="T23" s="91"/>
    </row>
    <row r="24" spans="1:20" customHeight="1" ht="12.75">
      <c r="A24" s="85"/>
      <c r="B24" s="85"/>
      <c r="C24" s="85"/>
      <c r="D24" s="84" t="s">
        <v>342</v>
      </c>
      <c r="E24" s="84" t="s">
        <v>343</v>
      </c>
      <c r="J24" s="87" t="s">
        <v>167</v>
      </c>
      <c r="K24" s="88" t="s">
        <v>344</v>
      </c>
      <c r="O24" s="89" t="s">
        <v>345</v>
      </c>
      <c r="P24" s="89" t="s">
        <v>346</v>
      </c>
      <c r="Q24" s="90" t="s">
        <v>347</v>
      </c>
      <c r="R24" s="90" t="s">
        <v>348</v>
      </c>
      <c r="T24" s="91"/>
    </row>
    <row r="25" spans="1:20" customHeight="1" ht="12.75">
      <c r="A25" s="85"/>
      <c r="B25" s="85"/>
      <c r="C25" s="85"/>
      <c r="D25" s="84" t="s">
        <v>349</v>
      </c>
      <c r="E25" s="84" t="s">
        <v>350</v>
      </c>
      <c r="J25" s="87" t="s">
        <v>180</v>
      </c>
      <c r="K25" s="88" t="s">
        <v>142</v>
      </c>
      <c r="O25" s="89" t="s">
        <v>351</v>
      </c>
      <c r="P25" s="89" t="s">
        <v>241</v>
      </c>
      <c r="Q25" s="90" t="s">
        <v>352</v>
      </c>
      <c r="R25" s="90" t="s">
        <v>353</v>
      </c>
      <c r="T25" s="91"/>
    </row>
    <row r="26" spans="1:20" customHeight="1" ht="12.75">
      <c r="J26" s="87" t="s">
        <v>180</v>
      </c>
      <c r="K26" s="88" t="s">
        <v>156</v>
      </c>
      <c r="O26" s="89" t="s">
        <v>351</v>
      </c>
      <c r="P26" s="89" t="s">
        <v>319</v>
      </c>
      <c r="Q26" s="90" t="s">
        <v>354</v>
      </c>
      <c r="R26" s="90" t="s">
        <v>355</v>
      </c>
      <c r="T26" s="91"/>
    </row>
    <row r="27" spans="1:20" customHeight="1" ht="12.75">
      <c r="J27" s="87" t="s">
        <v>180</v>
      </c>
      <c r="K27" s="88" t="s">
        <v>169</v>
      </c>
      <c r="O27" s="89" t="s">
        <v>356</v>
      </c>
      <c r="P27" s="89" t="s">
        <v>357</v>
      </c>
      <c r="Q27" s="90" t="s">
        <v>358</v>
      </c>
      <c r="R27" s="90" t="s">
        <v>359</v>
      </c>
      <c r="T27" s="91"/>
    </row>
    <row r="28" spans="1:20" customHeight="1" ht="12.75">
      <c r="J28" s="87" t="s">
        <v>180</v>
      </c>
      <c r="K28" s="88" t="s">
        <v>182</v>
      </c>
      <c r="O28" s="89" t="s">
        <v>360</v>
      </c>
      <c r="P28" s="89" t="s">
        <v>361</v>
      </c>
      <c r="Q28" s="90" t="s">
        <v>362</v>
      </c>
      <c r="R28" s="90" t="s">
        <v>363</v>
      </c>
      <c r="T28" s="91"/>
    </row>
    <row r="29" spans="1:20" customHeight="1" ht="12.75">
      <c r="J29" s="87" t="s">
        <v>180</v>
      </c>
      <c r="K29" s="88" t="s">
        <v>194</v>
      </c>
      <c r="O29" s="89" t="s">
        <v>364</v>
      </c>
      <c r="P29" s="89" t="s">
        <v>365</v>
      </c>
      <c r="Q29" s="90" t="s">
        <v>366</v>
      </c>
      <c r="R29" s="90" t="s">
        <v>367</v>
      </c>
      <c r="T29" s="91"/>
    </row>
    <row r="30" spans="1:20" customHeight="1" ht="11.25">
      <c r="J30" s="87" t="s">
        <v>180</v>
      </c>
      <c r="K30" s="88" t="s">
        <v>364</v>
      </c>
      <c r="O30" s="89" t="s">
        <v>267</v>
      </c>
      <c r="P30" s="89" t="s">
        <v>368</v>
      </c>
      <c r="Q30" s="90" t="s">
        <v>369</v>
      </c>
      <c r="R30" s="90" t="s">
        <v>370</v>
      </c>
      <c r="T30" s="92"/>
    </row>
    <row r="31" spans="1:20" customHeight="1" ht="11.25">
      <c r="J31" s="87" t="s">
        <v>180</v>
      </c>
      <c r="K31" s="88" t="s">
        <v>125</v>
      </c>
      <c r="O31" s="89" t="s">
        <v>125</v>
      </c>
      <c r="P31" s="89" t="s">
        <v>371</v>
      </c>
      <c r="Q31" s="90" t="s">
        <v>372</v>
      </c>
      <c r="R31" s="90" t="s">
        <v>373</v>
      </c>
    </row>
    <row r="32" spans="1:20" customHeight="1" ht="11.25">
      <c r="J32" s="87" t="s">
        <v>180</v>
      </c>
      <c r="K32" s="88" t="s">
        <v>276</v>
      </c>
      <c r="O32" s="89" t="s">
        <v>139</v>
      </c>
      <c r="P32" s="89" t="s">
        <v>374</v>
      </c>
      <c r="Q32" s="90" t="s">
        <v>375</v>
      </c>
      <c r="R32" s="90" t="s">
        <v>376</v>
      </c>
    </row>
    <row r="33" spans="1:20" customHeight="1" ht="11.25">
      <c r="J33" s="87" t="s">
        <v>180</v>
      </c>
      <c r="K33" s="88" t="s">
        <v>377</v>
      </c>
      <c r="O33" s="89" t="s">
        <v>276</v>
      </c>
      <c r="P33" s="89" t="s">
        <v>378</v>
      </c>
      <c r="Q33" s="90" t="s">
        <v>379</v>
      </c>
      <c r="R33" s="90" t="s">
        <v>380</v>
      </c>
    </row>
    <row r="34" spans="1:20" customHeight="1" ht="11.25">
      <c r="J34" s="87" t="s">
        <v>180</v>
      </c>
      <c r="K34" s="88" t="s">
        <v>381</v>
      </c>
      <c r="O34" s="89" t="s">
        <v>276</v>
      </c>
      <c r="P34" s="89" t="s">
        <v>378</v>
      </c>
      <c r="Q34" s="90" t="s">
        <v>382</v>
      </c>
      <c r="R34" s="90" t="s">
        <v>383</v>
      </c>
    </row>
    <row r="35" spans="1:20" customHeight="1" ht="11.25">
      <c r="J35" s="87" t="s">
        <v>180</v>
      </c>
      <c r="K35" s="88" t="s">
        <v>152</v>
      </c>
      <c r="O35" s="89" t="s">
        <v>287</v>
      </c>
      <c r="P35" s="89" t="s">
        <v>384</v>
      </c>
      <c r="Q35" s="90" t="s">
        <v>385</v>
      </c>
      <c r="R35" s="90" t="s">
        <v>386</v>
      </c>
    </row>
    <row r="36" spans="1:20" customHeight="1" ht="11.25">
      <c r="J36" s="87" t="s">
        <v>180</v>
      </c>
      <c r="K36" s="88" t="s">
        <v>179</v>
      </c>
      <c r="O36" s="89" t="s">
        <v>297</v>
      </c>
      <c r="P36" s="89" t="s">
        <v>387</v>
      </c>
      <c r="Q36" s="90" t="s">
        <v>388</v>
      </c>
      <c r="R36" s="90" t="s">
        <v>389</v>
      </c>
    </row>
    <row r="37" spans="1:20" customHeight="1" ht="11.25">
      <c r="J37" s="87" t="s">
        <v>192</v>
      </c>
      <c r="K37" s="88" t="s">
        <v>390</v>
      </c>
      <c r="O37" s="89" t="s">
        <v>377</v>
      </c>
      <c r="P37" s="89" t="s">
        <v>391</v>
      </c>
      <c r="Q37" s="90" t="s">
        <v>392</v>
      </c>
      <c r="R37" s="90" t="s">
        <v>393</v>
      </c>
    </row>
    <row r="38" spans="1:20" customHeight="1" ht="11.25">
      <c r="J38" s="87" t="s">
        <v>205</v>
      </c>
      <c r="K38" s="88" t="s">
        <v>113</v>
      </c>
      <c r="O38" s="89" t="s">
        <v>381</v>
      </c>
      <c r="P38" s="89" t="s">
        <v>394</v>
      </c>
      <c r="Q38" s="90" t="s">
        <v>395</v>
      </c>
      <c r="R38" s="90" t="s">
        <v>396</v>
      </c>
    </row>
    <row r="39" spans="1:20" customHeight="1" ht="11.25">
      <c r="J39" s="87" t="s">
        <v>205</v>
      </c>
      <c r="K39" s="88" t="s">
        <v>125</v>
      </c>
      <c r="O39" s="89" t="s">
        <v>226</v>
      </c>
      <c r="P39" s="89" t="s">
        <v>397</v>
      </c>
      <c r="Q39" s="90" t="s">
        <v>398</v>
      </c>
      <c r="R39" s="90" t="s">
        <v>399</v>
      </c>
    </row>
    <row r="40" spans="1:20" customHeight="1" ht="11.25">
      <c r="J40" s="87" t="s">
        <v>205</v>
      </c>
      <c r="K40" s="88" t="s">
        <v>179</v>
      </c>
      <c r="O40" s="89" t="s">
        <v>400</v>
      </c>
      <c r="P40" s="89" t="s">
        <v>401</v>
      </c>
      <c r="Q40" s="90" t="s">
        <v>402</v>
      </c>
      <c r="R40" s="90" t="s">
        <v>403</v>
      </c>
    </row>
    <row r="41" spans="1:20" customHeight="1" ht="11.25">
      <c r="J41" s="87" t="s">
        <v>216</v>
      </c>
      <c r="K41" s="88" t="s">
        <v>113</v>
      </c>
      <c r="O41" s="89" t="s">
        <v>237</v>
      </c>
      <c r="P41" s="89" t="s">
        <v>404</v>
      </c>
      <c r="Q41" s="90" t="s">
        <v>405</v>
      </c>
      <c r="R41" s="90" t="s">
        <v>406</v>
      </c>
    </row>
    <row r="42" spans="1:20" customHeight="1" ht="11.25">
      <c r="J42" s="87" t="s">
        <v>216</v>
      </c>
      <c r="K42" s="88" t="s">
        <v>125</v>
      </c>
      <c r="O42" s="89" t="s">
        <v>237</v>
      </c>
      <c r="P42" s="89" t="s">
        <v>407</v>
      </c>
      <c r="Q42" s="90" t="s">
        <v>408</v>
      </c>
      <c r="R42" s="90" t="s">
        <v>409</v>
      </c>
    </row>
    <row r="43" spans="1:20" customHeight="1" ht="11.25">
      <c r="J43" s="87" t="s">
        <v>216</v>
      </c>
      <c r="K43" s="88" t="s">
        <v>297</v>
      </c>
      <c r="O43" s="89" t="s">
        <v>152</v>
      </c>
      <c r="P43" s="89" t="s">
        <v>410</v>
      </c>
      <c r="Q43" s="90" t="s">
        <v>411</v>
      </c>
      <c r="R43" s="90" t="s">
        <v>412</v>
      </c>
    </row>
    <row r="44" spans="1:20" customHeight="1" ht="11.25">
      <c r="J44" s="87" t="s">
        <v>216</v>
      </c>
      <c r="K44" s="88" t="s">
        <v>166</v>
      </c>
      <c r="O44" s="89" t="s">
        <v>152</v>
      </c>
      <c r="P44" s="89" t="s">
        <v>410</v>
      </c>
      <c r="Q44" s="90" t="s">
        <v>413</v>
      </c>
      <c r="R44" s="90" t="s">
        <v>414</v>
      </c>
    </row>
    <row r="45" spans="1:20" customHeight="1" ht="11.25">
      <c r="J45" s="87" t="s">
        <v>216</v>
      </c>
      <c r="K45" s="88" t="s">
        <v>179</v>
      </c>
      <c r="O45" s="89" t="s">
        <v>344</v>
      </c>
      <c r="P45" s="89" t="s">
        <v>415</v>
      </c>
      <c r="Q45" s="90" t="s">
        <v>416</v>
      </c>
      <c r="R45" s="90" t="s">
        <v>417</v>
      </c>
    </row>
    <row r="46" spans="1:20" customHeight="1" ht="11.25">
      <c r="J46" s="87" t="s">
        <v>227</v>
      </c>
      <c r="K46" s="88" t="s">
        <v>218</v>
      </c>
      <c r="O46" s="89" t="s">
        <v>166</v>
      </c>
      <c r="P46" s="89" t="s">
        <v>418</v>
      </c>
      <c r="Q46" s="90" t="s">
        <v>419</v>
      </c>
      <c r="R46" s="90" t="s">
        <v>420</v>
      </c>
    </row>
    <row r="47" spans="1:20" customHeight="1" ht="11.25">
      <c r="J47" s="87" t="s">
        <v>238</v>
      </c>
      <c r="K47" s="88" t="s">
        <v>129</v>
      </c>
      <c r="O47" s="89" t="s">
        <v>166</v>
      </c>
      <c r="P47" s="89" t="s">
        <v>418</v>
      </c>
      <c r="Q47" s="90" t="s">
        <v>421</v>
      </c>
      <c r="R47" s="90" t="s">
        <v>422</v>
      </c>
    </row>
    <row r="48" spans="1:20" customHeight="1" ht="11.25">
      <c r="J48" s="87" t="s">
        <v>247</v>
      </c>
      <c r="K48" s="88" t="s">
        <v>113</v>
      </c>
      <c r="O48" s="89" t="s">
        <v>390</v>
      </c>
      <c r="P48" s="89" t="s">
        <v>423</v>
      </c>
      <c r="Q48" s="90" t="s">
        <v>424</v>
      </c>
      <c r="R48" s="90" t="s">
        <v>425</v>
      </c>
    </row>
    <row r="49" spans="1:20" customHeight="1" ht="11.25">
      <c r="J49" s="87" t="s">
        <v>247</v>
      </c>
      <c r="K49" s="88" t="s">
        <v>125</v>
      </c>
      <c r="O49" s="89" t="s">
        <v>179</v>
      </c>
      <c r="P49" s="89" t="s">
        <v>426</v>
      </c>
      <c r="Q49" s="90" t="s">
        <v>427</v>
      </c>
      <c r="R49" s="90" t="s">
        <v>428</v>
      </c>
    </row>
    <row r="50" spans="1:20" customHeight="1" ht="11.25">
      <c r="J50" s="87" t="s">
        <v>247</v>
      </c>
      <c r="K50" s="88" t="s">
        <v>139</v>
      </c>
      <c r="Q50" s="90" t="s">
        <v>429</v>
      </c>
      <c r="R50" s="90" t="s">
        <v>430</v>
      </c>
    </row>
    <row r="51" spans="1:20" customHeight="1" ht="11.25">
      <c r="J51" s="87" t="s">
        <v>247</v>
      </c>
      <c r="K51" s="88" t="s">
        <v>152</v>
      </c>
      <c r="Q51" s="90" t="s">
        <v>431</v>
      </c>
      <c r="R51" s="90" t="s">
        <v>432</v>
      </c>
    </row>
    <row r="52" spans="1:20" customHeight="1" ht="11.25">
      <c r="J52" s="87" t="s">
        <v>247</v>
      </c>
      <c r="K52" s="88" t="s">
        <v>179</v>
      </c>
      <c r="Q52" s="90" t="s">
        <v>433</v>
      </c>
      <c r="R52" s="90" t="s">
        <v>434</v>
      </c>
    </row>
    <row r="53" spans="1:20" customHeight="1" ht="11.25">
      <c r="J53" s="87" t="s">
        <v>258</v>
      </c>
      <c r="K53" s="88" t="s">
        <v>356</v>
      </c>
      <c r="Q53" s="90" t="s">
        <v>435</v>
      </c>
      <c r="R53" s="90" t="s">
        <v>436</v>
      </c>
    </row>
    <row r="54" spans="1:20" customHeight="1" ht="11.25">
      <c r="J54" s="87" t="s">
        <v>268</v>
      </c>
      <c r="K54" s="88" t="s">
        <v>113</v>
      </c>
      <c r="Q54" s="90" t="s">
        <v>437</v>
      </c>
      <c r="R54" s="90" t="s">
        <v>438</v>
      </c>
    </row>
    <row r="55" spans="1:20" customHeight="1" ht="11.25">
      <c r="J55" s="87" t="s">
        <v>268</v>
      </c>
      <c r="K55" s="88" t="s">
        <v>125</v>
      </c>
      <c r="Q55" s="90" t="s">
        <v>439</v>
      </c>
      <c r="R55" s="90" t="s">
        <v>440</v>
      </c>
    </row>
    <row r="56" spans="1:20" customHeight="1" ht="11.25">
      <c r="J56" s="87" t="s">
        <v>268</v>
      </c>
      <c r="K56" s="88" t="s">
        <v>139</v>
      </c>
      <c r="Q56" s="90" t="s">
        <v>441</v>
      </c>
      <c r="R56" s="90" t="s">
        <v>442</v>
      </c>
    </row>
    <row r="57" spans="1:20" customHeight="1" ht="11.25">
      <c r="J57" s="87" t="s">
        <v>268</v>
      </c>
      <c r="K57" s="88" t="s">
        <v>297</v>
      </c>
      <c r="Q57" s="90" t="s">
        <v>443</v>
      </c>
      <c r="R57" s="90" t="s">
        <v>444</v>
      </c>
    </row>
    <row r="58" spans="1:20" customHeight="1" ht="11.25">
      <c r="J58" s="87" t="s">
        <v>268</v>
      </c>
      <c r="K58" s="88" t="s">
        <v>166</v>
      </c>
      <c r="Q58" s="90" t="s">
        <v>445</v>
      </c>
      <c r="R58" s="90" t="s">
        <v>446</v>
      </c>
    </row>
    <row r="59" spans="1:20" customHeight="1" ht="11.25">
      <c r="J59" s="87" t="s">
        <v>268</v>
      </c>
      <c r="K59" s="88" t="s">
        <v>179</v>
      </c>
      <c r="Q59" s="90" t="s">
        <v>447</v>
      </c>
      <c r="R59" s="90" t="s">
        <v>448</v>
      </c>
    </row>
    <row r="60" spans="1:20" customHeight="1" ht="11.25">
      <c r="J60" s="87" t="s">
        <v>277</v>
      </c>
      <c r="K60" s="88" t="s">
        <v>257</v>
      </c>
      <c r="Q60" s="90" t="s">
        <v>449</v>
      </c>
      <c r="R60" s="90" t="s">
        <v>450</v>
      </c>
    </row>
    <row r="61" spans="1:20" customHeight="1" ht="11.25">
      <c r="J61" s="87" t="s">
        <v>277</v>
      </c>
      <c r="K61" s="88" t="s">
        <v>276</v>
      </c>
      <c r="Q61" s="90" t="s">
        <v>451</v>
      </c>
      <c r="R61" s="90" t="s">
        <v>452</v>
      </c>
    </row>
    <row r="62" spans="1:20" customHeight="1" ht="11.25">
      <c r="J62" s="87" t="s">
        <v>277</v>
      </c>
      <c r="K62" s="88" t="s">
        <v>297</v>
      </c>
      <c r="Q62" s="90" t="s">
        <v>453</v>
      </c>
      <c r="R62" s="90" t="s">
        <v>454</v>
      </c>
    </row>
    <row r="63" spans="1:20" customHeight="1" ht="11.25">
      <c r="J63" s="87" t="s">
        <v>288</v>
      </c>
      <c r="K63" s="88" t="s">
        <v>142</v>
      </c>
      <c r="Q63" s="90" t="s">
        <v>455</v>
      </c>
      <c r="R63" s="90" t="s">
        <v>456</v>
      </c>
    </row>
    <row r="64" spans="1:20" customHeight="1" ht="11.25">
      <c r="J64" s="87" t="s">
        <v>288</v>
      </c>
      <c r="K64" s="88" t="s">
        <v>249</v>
      </c>
      <c r="Q64" s="90" t="s">
        <v>457</v>
      </c>
      <c r="R64" s="90" t="s">
        <v>458</v>
      </c>
    </row>
    <row r="65" spans="1:20" customHeight="1" ht="11.25">
      <c r="J65" s="87" t="s">
        <v>288</v>
      </c>
      <c r="K65" s="88" t="s">
        <v>237</v>
      </c>
      <c r="Q65" s="90" t="s">
        <v>459</v>
      </c>
      <c r="R65" s="90" t="s">
        <v>460</v>
      </c>
    </row>
    <row r="66" spans="1:20" customHeight="1" ht="11.25">
      <c r="J66" s="87" t="s">
        <v>298</v>
      </c>
      <c r="K66" s="88" t="s">
        <v>276</v>
      </c>
      <c r="Q66" s="90" t="s">
        <v>461</v>
      </c>
      <c r="R66" s="90" t="s">
        <v>462</v>
      </c>
    </row>
    <row r="67" spans="1:20" customHeight="1" ht="11.25">
      <c r="J67" s="87" t="s">
        <v>298</v>
      </c>
      <c r="K67" s="88" t="s">
        <v>287</v>
      </c>
      <c r="Q67" s="90" t="s">
        <v>463</v>
      </c>
      <c r="R67" s="90" t="s">
        <v>464</v>
      </c>
    </row>
    <row r="68" spans="1:20" customHeight="1" ht="11.25">
      <c r="J68" s="87" t="s">
        <v>298</v>
      </c>
      <c r="K68" s="88" t="s">
        <v>297</v>
      </c>
      <c r="Q68" s="90" t="s">
        <v>465</v>
      </c>
      <c r="R68" s="90" t="s">
        <v>466</v>
      </c>
    </row>
    <row r="69" spans="1:20" customHeight="1" ht="11.25">
      <c r="J69" s="87" t="s">
        <v>308</v>
      </c>
      <c r="K69" s="88" t="s">
        <v>113</v>
      </c>
      <c r="Q69" s="90" t="s">
        <v>467</v>
      </c>
      <c r="R69" s="90" t="s">
        <v>468</v>
      </c>
    </row>
    <row r="70" spans="1:20" customHeight="1" ht="11.25">
      <c r="J70" s="87" t="s">
        <v>308</v>
      </c>
      <c r="K70" s="88" t="s">
        <v>125</v>
      </c>
      <c r="Q70" s="90" t="s">
        <v>469</v>
      </c>
      <c r="R70" s="90" t="s">
        <v>470</v>
      </c>
    </row>
    <row r="71" spans="1:20" customHeight="1" ht="11.25">
      <c r="J71" s="87" t="s">
        <v>308</v>
      </c>
      <c r="K71" s="88" t="s">
        <v>297</v>
      </c>
      <c r="Q71" s="90" t="s">
        <v>471</v>
      </c>
      <c r="R71" s="90" t="s">
        <v>472</v>
      </c>
    </row>
    <row r="72" spans="1:20" customHeight="1" ht="11.25">
      <c r="J72" s="87" t="s">
        <v>308</v>
      </c>
      <c r="K72" s="88" t="s">
        <v>400</v>
      </c>
      <c r="Q72" s="90" t="s">
        <v>473</v>
      </c>
      <c r="R72" s="90" t="s">
        <v>474</v>
      </c>
    </row>
    <row r="73" spans="1:20" customHeight="1" ht="11.25">
      <c r="J73" s="87" t="s">
        <v>308</v>
      </c>
      <c r="K73" s="88" t="s">
        <v>166</v>
      </c>
      <c r="Q73" s="90" t="s">
        <v>475</v>
      </c>
      <c r="R73" s="90" t="s">
        <v>476</v>
      </c>
    </row>
    <row r="74" spans="1:20" customHeight="1" ht="11.25">
      <c r="J74" s="87" t="s">
        <v>316</v>
      </c>
      <c r="K74" s="88" t="s">
        <v>129</v>
      </c>
      <c r="Q74" s="90" t="s">
        <v>477</v>
      </c>
      <c r="R74" s="90" t="s">
        <v>478</v>
      </c>
    </row>
    <row r="75" spans="1:20" customHeight="1" ht="11.25">
      <c r="J75" s="93"/>
      <c r="Q75" s="90" t="s">
        <v>479</v>
      </c>
      <c r="R75" s="90" t="s">
        <v>480</v>
      </c>
    </row>
    <row r="76" spans="1:20" customHeight="1" ht="11.25">
      <c r="J76" s="93"/>
      <c r="Q76" s="90" t="s">
        <v>481</v>
      </c>
      <c r="R76" s="90" t="s">
        <v>482</v>
      </c>
    </row>
    <row r="77" spans="1:20" customHeight="1" ht="11.25">
      <c r="J77" s="93"/>
      <c r="Q77" s="90" t="s">
        <v>483</v>
      </c>
      <c r="R77" s="90" t="s">
        <v>484</v>
      </c>
    </row>
    <row r="78" spans="1:20" customHeight="1" ht="11.25">
      <c r="J78" s="93"/>
      <c r="Q78" s="90" t="s">
        <v>485</v>
      </c>
      <c r="R78" s="90" t="s">
        <v>486</v>
      </c>
    </row>
    <row r="79" spans="1:20" customHeight="1" ht="11.25">
      <c r="J79" s="93"/>
      <c r="Q79" s="90" t="s">
        <v>487</v>
      </c>
      <c r="R79" s="90" t="s">
        <v>488</v>
      </c>
    </row>
    <row r="80" spans="1:20" customHeight="1" ht="11.25">
      <c r="J80" s="93"/>
      <c r="Q80" s="90" t="s">
        <v>489</v>
      </c>
      <c r="R80" s="90" t="s">
        <v>490</v>
      </c>
    </row>
    <row r="81" spans="1:20" customHeight="1" ht="11.25">
      <c r="J81" s="93"/>
      <c r="Q81" s="90" t="s">
        <v>491</v>
      </c>
      <c r="R81" s="90" t="s">
        <v>492</v>
      </c>
    </row>
    <row r="82" spans="1:20" customHeight="1" ht="11.25">
      <c r="J82" s="93"/>
      <c r="Q82" s="90" t="s">
        <v>493</v>
      </c>
      <c r="R82" s="90" t="s">
        <v>494</v>
      </c>
    </row>
    <row r="83" spans="1:20" customHeight="1" ht="11.25">
      <c r="J83" s="93"/>
      <c r="Q83" s="90" t="s">
        <v>495</v>
      </c>
      <c r="R83" s="90" t="s">
        <v>496</v>
      </c>
    </row>
    <row r="84" spans="1:20" customHeight="1" ht="11.25">
      <c r="J84" s="93"/>
      <c r="Q84" s="90" t="s">
        <v>497</v>
      </c>
      <c r="R84" s="90" t="s">
        <v>498</v>
      </c>
    </row>
    <row r="85" spans="1:20" customHeight="1" ht="11.25">
      <c r="J85" s="93"/>
      <c r="Q85" s="90" t="s">
        <v>499</v>
      </c>
      <c r="R85" s="90" t="s">
        <v>500</v>
      </c>
    </row>
    <row r="86" spans="1:20" customHeight="1" ht="11.25">
      <c r="J86" s="93"/>
      <c r="Q86" s="90" t="s">
        <v>501</v>
      </c>
      <c r="R86" s="90" t="s">
        <v>502</v>
      </c>
    </row>
    <row r="87" spans="1:20" customHeight="1" ht="11.25">
      <c r="J87" s="93"/>
      <c r="Q87" s="90" t="s">
        <v>503</v>
      </c>
      <c r="R87" s="90" t="s">
        <v>504</v>
      </c>
    </row>
    <row r="88" spans="1:20" customHeight="1" ht="11.25">
      <c r="J88" s="93"/>
      <c r="Q88" s="90" t="s">
        <v>505</v>
      </c>
      <c r="R88" s="90" t="s">
        <v>506</v>
      </c>
    </row>
    <row r="89" spans="1:20" customHeight="1" ht="11.25">
      <c r="J89" s="93"/>
      <c r="Q89" s="90" t="s">
        <v>507</v>
      </c>
      <c r="R89" s="90" t="s">
        <v>508</v>
      </c>
    </row>
    <row r="90" spans="1:20" customHeight="1" ht="11.25">
      <c r="J90" s="93"/>
      <c r="Q90" s="90" t="s">
        <v>509</v>
      </c>
      <c r="R90" s="90" t="s">
        <v>510</v>
      </c>
    </row>
    <row r="91" spans="1:20" customHeight="1" ht="11.25">
      <c r="J91" s="93"/>
      <c r="Q91" s="90" t="s">
        <v>324</v>
      </c>
      <c r="R91" s="90" t="s">
        <v>511</v>
      </c>
    </row>
    <row r="92" spans="1:20" customHeight="1" ht="14.25"/>
    <row r="93" spans="1:20" customHeight="1" ht="14.25"/>
    <row r="94" spans="1:20" customHeight="1" ht="14.25"/>
    <row r="95" spans="1:20" customHeight="1" ht="14.25"/>
    <row r="96" spans="1:20" customHeight="1" ht="14.25"/>
    <row r="97" spans="1:20" customHeight="1" ht="14.25"/>
    <row r="98" spans="1:20" customHeight="1" ht="14.25"/>
    <row r="99" spans="1:20" customHeight="1" ht="14.25"/>
    <row r="100" spans="1:20" customHeight="1" ht="14.25"/>
    <row r="101" spans="1:20" customHeight="1" ht="14.25"/>
    <row r="102" spans="1:20" customHeight="1" ht="14.25"/>
    <row r="103" spans="1:20" customHeight="1" ht="14.25"/>
    <row r="104" spans="1:20" customHeight="1" ht="14.25"/>
    <row r="105" spans="1:20" customHeight="1" ht="14.25"/>
    <row r="106" spans="1:20" customHeight="1" ht="14.25"/>
    <row r="107" spans="1:20" customHeight="1" ht="14.25"/>
    <row r="108" spans="1:20" customHeight="1" ht="14.25"/>
    <row r="109" spans="1:20" customHeight="1" ht="14.25"/>
    <row r="110" spans="1:20" customHeight="1" ht="14.25"/>
    <row r="111" spans="1:20" customHeight="1" ht="14.25"/>
    <row r="112" spans="1:20" customHeight="1" ht="14.25"/>
    <row r="113" spans="1:20" customHeight="1" ht="14.25"/>
    <row r="114" spans="1:20" customHeight="1" ht="14.25"/>
    <row r="115" spans="1:20" customHeight="1" ht="14.25"/>
    <row r="116" spans="1:20" customHeight="1" ht="14.25"/>
    <row r="117" spans="1:20" customHeight="1" ht="14.25"/>
    <row r="118" spans="1:20" customHeight="1" ht="14.25"/>
    <row r="119" spans="1:20" customHeight="1" ht="14.25"/>
    <row r="120" spans="1:20" customHeight="1" ht="14.25"/>
    <row r="121" spans="1:20" customHeight="1" ht="14.25"/>
    <row r="122" spans="1:20" customHeight="1" ht="14.25"/>
    <row r="123" spans="1:20" customHeight="1" ht="14.25"/>
    <row r="124" spans="1:20" customHeight="1" ht="14.25"/>
    <row r="125" spans="1:20" customHeight="1" ht="14.25"/>
    <row r="126" spans="1:20" customHeight="1" ht="14.25"/>
    <row r="127" spans="1:20" customHeight="1" ht="14.25"/>
    <row r="128" spans="1:20" customHeight="1" ht="14.25"/>
    <row r="129" spans="1:20" customHeight="1" ht="14.25"/>
    <row r="130" spans="1:20" customHeight="1" ht="14.25"/>
    <row r="131" spans="1:20" customHeight="1" ht="14.25"/>
    <row r="132" spans="1:20" customHeight="1" ht="14.25"/>
    <row r="133" spans="1:20" customHeight="1" ht="14.25"/>
    <row r="134" spans="1:20" customHeight="1" ht="14.25"/>
    <row r="135" spans="1:20" customHeight="1" ht="14.25"/>
    <row r="136" spans="1:20" customHeight="1" ht="14.25"/>
    <row r="137" spans="1:20" customHeight="1" ht="14.25"/>
    <row r="138" spans="1:20" customHeight="1" ht="14.25"/>
    <row r="139" spans="1:20" customHeight="1" ht="14.25"/>
    <row r="140" spans="1:20" customHeight="1" ht="14.25"/>
    <row r="141" spans="1:20" customHeight="1" ht="14.25"/>
    <row r="142" spans="1:20" customHeight="1" ht="14.25"/>
    <row r="143" spans="1:20" customHeight="1" ht="14.25"/>
    <row r="144" spans="1:20" customHeight="1" ht="14.25"/>
    <row r="145" spans="1:20" customHeight="1" ht="14.25"/>
    <row r="146" spans="1:20" customHeight="1" ht="14.25"/>
    <row r="147" spans="1:20" customHeight="1" ht="14.25"/>
    <row r="148" spans="1:20" customHeight="1" ht="14.25"/>
    <row r="149" spans="1:20" customHeight="1" ht="14.25"/>
    <row r="150" spans="1:20" customHeight="1" ht="14.25"/>
    <row r="151" spans="1:20" customHeight="1" ht="14.25"/>
    <row r="152" spans="1:20" customHeight="1" ht="14.25"/>
    <row r="153" spans="1:20" customHeight="1" ht="14.25"/>
    <row r="154" spans="1:20" customHeight="1" ht="14.25"/>
    <row r="155" spans="1:20" customHeight="1" ht="14.25"/>
    <row r="156" spans="1:20" customHeight="1" ht="14.25"/>
    <row r="157" spans="1:20" customHeight="1" ht="14.25"/>
    <row r="158" spans="1:20" customHeight="1" ht="14.25"/>
    <row r="159" spans="1:20" customHeight="1" ht="14.25"/>
    <row r="160" spans="1:20" customHeight="1" ht="14.25"/>
    <row r="161" spans="1:20" customHeight="1" ht="14.25"/>
    <row r="162" spans="1:20" customHeight="1" ht="14.25"/>
    <row r="163" spans="1:20" customHeight="1" ht="14.25"/>
    <row r="164" spans="1:20" customHeight="1" ht="14.25"/>
    <row r="165" spans="1:20" customHeight="1" ht="14.25"/>
    <row r="166" spans="1:20" customHeight="1" ht="14.25"/>
    <row r="167" spans="1:20" customHeight="1" ht="14.25"/>
    <row r="168" spans="1:20" customHeight="1" ht="14.25"/>
    <row r="169" spans="1:20" customHeight="1" ht="14.25"/>
    <row r="170" spans="1:20" customHeight="1" ht="14.25"/>
    <row r="171" spans="1:20" customHeight="1" ht="14.25"/>
    <row r="172" spans="1:20" customHeight="1" ht="14.25"/>
    <row r="173" spans="1:20" customHeight="1" ht="14.25"/>
    <row r="174" spans="1:20" customHeight="1" ht="14.25"/>
    <row r="175" spans="1:20" customHeight="1" ht="14.25"/>
    <row r="176" spans="1:20" customHeight="1" ht="14.25"/>
    <row r="177" spans="1:20" customHeight="1" ht="14.25"/>
    <row r="178" spans="1:20" customHeight="1" ht="14.25"/>
    <row r="179" spans="1:20" customHeight="1" ht="14.25"/>
    <row r="180" spans="1:20" customHeight="1" ht="14.25"/>
    <row r="181" spans="1:20" customHeight="1" ht="14.25"/>
    <row r="182" spans="1:20" customHeight="1" ht="14.25"/>
    <row r="183" spans="1:20" customHeight="1" ht="14.25"/>
    <row r="184" spans="1:20" customHeight="1" ht="14.25"/>
    <row r="185" spans="1:20" customHeight="1" ht="14.25"/>
    <row r="186" spans="1:20" customHeight="1" ht="14.25"/>
    <row r="187" spans="1:20" customHeight="1" ht="14.25"/>
    <row r="188" spans="1:20" customHeight="1" ht="14.25"/>
    <row r="189" spans="1:20" customHeight="1" ht="14.25"/>
    <row r="190" spans="1:20" customHeight="1" ht="14.25"/>
    <row r="191" spans="1:20" customHeight="1" ht="14.25"/>
    <row r="192" spans="1:20" customHeight="1" ht="14.25"/>
    <row r="193" spans="1:20" customHeight="1" ht="14.25"/>
    <row r="194" spans="1:20" customHeight="1" ht="14.25"/>
    <row r="195" spans="1:20" customHeight="1" ht="14.25"/>
    <row r="196" spans="1:20" customHeight="1" ht="14.25"/>
    <row r="197" spans="1:20" customHeight="1" ht="14.25"/>
    <row r="198" spans="1:20" customHeight="1" ht="14.25"/>
    <row r="199" spans="1:20" customHeight="1" ht="14.25"/>
    <row r="200" spans="1:20" customHeight="1" ht="14.25"/>
    <row r="201" spans="1:20" customHeight="1" ht="14.25"/>
    <row r="202" spans="1:20" customHeight="1" ht="14.25"/>
    <row r="203" spans="1:20" customHeight="1" ht="14.25"/>
    <row r="204" spans="1:20" customHeight="1" ht="14.25"/>
    <row r="205" spans="1:20" customHeight="1" ht="14.25"/>
    <row r="206" spans="1:20" customHeight="1" ht="14.25"/>
    <row r="207" spans="1:20" customHeight="1" ht="14.25"/>
    <row r="208" spans="1:20" customHeight="1" ht="14.25"/>
    <row r="209" spans="1:20" customHeight="1" ht="14.25"/>
    <row r="210" spans="1:20" customHeight="1" ht="14.25"/>
    <row r="211" spans="1:20" customHeight="1" ht="14.25"/>
    <row r="212" spans="1:20" customHeight="1" ht="14.25"/>
    <row r="213" spans="1:20" customHeight="1" ht="14.25"/>
    <row r="214" spans="1:20" customHeight="1" ht="14.25"/>
    <row r="215" spans="1:20" customHeight="1" ht="14.25"/>
    <row r="216" spans="1:20" customHeight="1" ht="14.25"/>
    <row r="217" spans="1:20" customHeight="1" ht="14.25"/>
    <row r="218" spans="1:20" customHeight="1" ht="14.25"/>
    <row r="219" spans="1:20" customHeight="1" ht="14.25"/>
    <row r="220" spans="1:20" customHeight="1" ht="14.25"/>
    <row r="221" spans="1:20" customHeight="1" ht="14.25"/>
    <row r="222" spans="1:20" customHeight="1" ht="14.25"/>
    <row r="223" spans="1:20" customHeight="1" ht="14.25"/>
    <row r="224" spans="1:20" customHeight="1" ht="14.25"/>
    <row r="225" spans="1:20" customHeight="1" ht="14.25"/>
    <row r="226" spans="1:20" customHeight="1" ht="14.25"/>
    <row r="227" spans="1:20" customHeight="1" ht="14.25"/>
    <row r="228" spans="1:20" customHeight="1" ht="14.25"/>
    <row r="229" spans="1:20" customHeight="1" ht="14.25"/>
    <row r="230" spans="1:20" customHeight="1" ht="14.25"/>
    <row r="231" spans="1:20" customHeight="1" ht="14.25"/>
    <row r="232" spans="1:20" customHeight="1" ht="14.25"/>
    <row r="233" spans="1:20" customHeight="1" ht="14.25"/>
    <row r="234" spans="1:20" customHeight="1" ht="14.25"/>
    <row r="235" spans="1:20" customHeight="1" ht="14.25"/>
    <row r="236" spans="1:20" customHeight="1" ht="14.25"/>
    <row r="237" spans="1:20" customHeight="1" ht="14.25"/>
    <row r="238" spans="1:20" customHeight="1" ht="14.25"/>
    <row r="239" spans="1:20" customHeight="1" ht="14.25"/>
    <row r="240" spans="1:20" customHeight="1" ht="14.25"/>
    <row r="241" spans="1:20" customHeight="1" ht="14.25"/>
    <row r="242" spans="1:20" customHeight="1" ht="14.25"/>
    <row r="243" spans="1:20" customHeight="1" ht="14.25"/>
    <row r="244" spans="1:20" customHeight="1" ht="14.25"/>
    <row r="245" spans="1:20" customHeight="1" ht="14.25"/>
    <row r="246" spans="1:20" customHeight="1" ht="14.25"/>
    <row r="247" spans="1:20" customHeight="1" ht="14.25"/>
    <row r="248" spans="1:20" customHeight="1" ht="14.25"/>
    <row r="249" spans="1:20" customHeight="1" ht="14.25"/>
    <row r="250" spans="1:20" customHeight="1" ht="14.25"/>
    <row r="251" spans="1:20" customHeight="1" ht="14.25"/>
    <row r="252" spans="1:20" customHeight="1" ht="14.25"/>
    <row r="253" spans="1:20" customHeight="1" ht="14.25"/>
    <row r="254" spans="1:20" customHeight="1" ht="14.25"/>
    <row r="255" spans="1:20" customHeight="1" ht="14.25"/>
    <row r="256" spans="1:20" customHeight="1" ht="14.25"/>
    <row r="257" spans="1:20" customHeight="1" ht="14.25"/>
    <row r="258" spans="1:20" customHeight="1" ht="14.25"/>
    <row r="259" spans="1:20" customHeight="1" ht="14.25"/>
    <row r="260" spans="1:20" customHeight="1" ht="14.25"/>
    <row r="261" spans="1:20" customHeight="1" ht="14.25"/>
    <row r="262" spans="1:20" customHeight="1" ht="14.25"/>
    <row r="263" spans="1:20" customHeight="1" ht="14.25"/>
    <row r="264" spans="1:20" customHeight="1" ht="14.25"/>
    <row r="265" spans="1:20" customHeight="1" ht="14.25"/>
    <row r="266" spans="1:20" customHeight="1" ht="14.25"/>
    <row r="267" spans="1:20" customHeight="1" ht="14.25"/>
    <row r="268" spans="1:20" customHeight="1" ht="14.25"/>
    <row r="269" spans="1:20" customHeight="1" ht="14.25"/>
    <row r="270" spans="1:20" customHeight="1" ht="14.25"/>
    <row r="271" spans="1:20" customHeight="1" ht="14.25"/>
    <row r="272" spans="1:20" customHeight="1" ht="14.25"/>
    <row r="273" spans="1:20" customHeight="1" ht="14.25"/>
    <row r="274" spans="1:20" customHeight="1" ht="14.25"/>
    <row r="275" spans="1:20" customHeight="1" ht="14.25"/>
    <row r="276" spans="1:20" customHeight="1" ht="14.25"/>
    <row r="277" spans="1:20" customHeight="1" ht="14.25"/>
    <row r="278" spans="1:20" customHeight="1" ht="14.25"/>
    <row r="279" spans="1:20" customHeight="1" ht="14.25"/>
    <row r="280" spans="1:20" customHeight="1" ht="14.25"/>
    <row r="281" spans="1:20" customHeight="1" ht="14.25"/>
    <row r="282" spans="1:20" customHeight="1" ht="14.25"/>
    <row r="283" spans="1:20" customHeight="1" ht="14.25"/>
    <row r="284" spans="1:20" customHeight="1" ht="14.25"/>
    <row r="285" spans="1:20" customHeight="1" ht="14.25"/>
    <row r="286" spans="1:20" customHeight="1" ht="14.25"/>
    <row r="287" spans="1:20" customHeight="1" ht="14.25"/>
    <row r="288" spans="1:20" customHeight="1" ht="14.25"/>
    <row r="289" spans="1:20" customHeight="1" ht="14.25"/>
    <row r="290" spans="1:20" customHeight="1" ht="14.25"/>
    <row r="291" spans="1:20" customHeight="1" ht="14.25"/>
    <row r="292" spans="1:20" customHeight="1" ht="14.25"/>
    <row r="293" spans="1:20" customHeight="1" ht="14.25"/>
    <row r="294" spans="1:20" customHeight="1" ht="14.25"/>
    <row r="295" spans="1:20" customHeight="1" ht="14.25"/>
    <row r="296" spans="1:20" customHeight="1" ht="14.25"/>
    <row r="297" spans="1:20" customHeight="1" ht="14.25"/>
    <row r="298" spans="1:20" customHeight="1" ht="14.25"/>
    <row r="299" spans="1:20" customHeight="1" ht="14.25"/>
    <row r="300" spans="1:20" customHeight="1" ht="14.25"/>
    <row r="301" spans="1:20" customHeight="1" ht="14.25"/>
    <row r="302" spans="1:20" customHeight="1" ht="14.25"/>
    <row r="303" spans="1:20" customHeight="1" ht="14.25"/>
    <row r="304" spans="1:20" customHeight="1" ht="14.25"/>
    <row r="305" spans="1:20" customHeight="1" ht="14.25"/>
    <row r="306" spans="1:20" customHeight="1" ht="14.25"/>
    <row r="307" spans="1:20" customHeight="1" ht="14.25"/>
    <row r="308" spans="1:20" customHeight="1" ht="14.25"/>
    <row r="309" spans="1:20" customHeight="1" ht="14.25"/>
    <row r="310" spans="1:20" customHeight="1" ht="14.25"/>
    <row r="311" spans="1:20" customHeight="1" ht="14.25"/>
    <row r="312" spans="1:20" customHeight="1" ht="14.25"/>
    <row r="313" spans="1:20" customHeight="1" ht="14.25"/>
    <row r="314" spans="1:20" customHeight="1" ht="14.25"/>
    <row r="315" spans="1:20" customHeight="1" ht="14.25"/>
    <row r="316" spans="1:20" customHeight="1" ht="14.25"/>
    <row r="317" spans="1:20" customHeight="1" ht="14.25"/>
    <row r="318" spans="1:20" customHeight="1" ht="14.25"/>
    <row r="319" spans="1:20" customHeight="1" ht="14.25"/>
    <row r="320" spans="1:20" customHeight="1" ht="14.25"/>
    <row r="321" spans="1:20" customHeight="1" ht="14.25"/>
    <row r="322" spans="1:20" customHeight="1" ht="14.25"/>
    <row r="323" spans="1:20" customHeight="1" ht="14.25"/>
    <row r="324" spans="1:20" customHeight="1" ht="14.25"/>
    <row r="325" spans="1:20" customHeight="1" ht="14.25"/>
    <row r="326" spans="1:20" customHeight="1" ht="14.25"/>
    <row r="327" spans="1:20" customHeight="1" ht="14.25"/>
    <row r="328" spans="1:20" customHeight="1" ht="14.25"/>
    <row r="329" spans="1:20" customHeight="1" ht="14.25"/>
    <row r="330" spans="1:20" customHeight="1" ht="14.25"/>
    <row r="331" spans="1:20" customHeight="1" ht="14.25"/>
    <row r="332" spans="1:20" customHeight="1" ht="14.25"/>
    <row r="333" spans="1:20" customHeight="1" ht="14.25"/>
    <row r="334" spans="1:20" customHeight="1" ht="14.25"/>
    <row r="335" spans="1:20" customHeight="1" ht="14.25"/>
    <row r="336" spans="1:20" customHeight="1" ht="14.25"/>
    <row r="337" spans="1:20" customHeight="1" ht="14.25"/>
    <row r="338" spans="1:20" customHeight="1" ht="14.25"/>
    <row r="339" spans="1:20" customHeight="1" ht="14.25"/>
    <row r="340" spans="1:20" customHeight="1" ht="14.25"/>
    <row r="341" spans="1:20" customHeight="1" ht="14.25"/>
    <row r="342" spans="1:20" customHeight="1" ht="14.25"/>
    <row r="343" spans="1:20" customHeight="1" ht="14.25"/>
    <row r="344" spans="1:20" customHeight="1" ht="14.25"/>
    <row r="345" spans="1:20" customHeight="1" ht="14.25"/>
    <row r="346" spans="1:20" customHeight="1" ht="14.25"/>
    <row r="347" spans="1:20" customHeight="1" ht="14.25"/>
    <row r="348" spans="1:20" customHeight="1" ht="14.25"/>
    <row r="349" spans="1:20" customHeight="1" ht="14.25"/>
    <row r="350" spans="1:20" customHeight="1" ht="14.25"/>
    <row r="351" spans="1:20" customHeight="1" ht="14.25"/>
    <row r="352" spans="1:20" customHeight="1" ht="14.25"/>
    <row r="353" spans="1:20" customHeight="1" ht="14.25"/>
    <row r="354" spans="1:20" customHeight="1" ht="14.25"/>
    <row r="355" spans="1:20" customHeight="1" ht="14.25"/>
    <row r="356" spans="1:20" customHeight="1" ht="14.25"/>
    <row r="357" spans="1:20" customHeight="1" ht="14.25"/>
    <row r="358" spans="1:20" customHeight="1" ht="14.25"/>
    <row r="359" spans="1:20" customHeight="1" ht="14.25"/>
    <row r="360" spans="1:20" customHeight="1" ht="14.25"/>
    <row r="361" spans="1:20" customHeight="1" ht="14.25"/>
    <row r="362" spans="1:20" customHeight="1" ht="14.25"/>
    <row r="363" spans="1:20" customHeight="1" ht="14.25"/>
    <row r="364" spans="1:20" customHeight="1" ht="14.25"/>
    <row r="365" spans="1:20" customHeight="1" ht="14.25"/>
    <row r="366" spans="1:20" customHeight="1" ht="14.25"/>
    <row r="367" spans="1:20" customHeight="1" ht="14.25"/>
    <row r="368" spans="1:20" customHeight="1" ht="14.25"/>
    <row r="369" spans="1:20" customHeight="1" ht="14.25"/>
    <row r="370" spans="1:20" customHeight="1" ht="14.25"/>
    <row r="371" spans="1:20" customHeight="1" ht="14.25"/>
    <row r="372" spans="1:20" customHeight="1" ht="14.25"/>
    <row r="373" spans="1:20" customHeight="1" ht="14.25"/>
    <row r="374" spans="1:20" customHeight="1" ht="14.25"/>
    <row r="375" spans="1:20" customHeight="1" ht="14.25"/>
    <row r="376" spans="1:20" customHeight="1" ht="14.25"/>
    <row r="377" spans="1:20" customHeight="1" ht="14.25"/>
    <row r="378" spans="1:20" customHeight="1" ht="14.25"/>
    <row r="379" spans="1:20" customHeight="1" ht="14.25"/>
    <row r="380" spans="1:20" customHeight="1" ht="14.25"/>
    <row r="381" spans="1:20" customHeight="1" ht="14.25"/>
    <row r="382" spans="1:20" customHeight="1" ht="14.25"/>
    <row r="383" spans="1:20" customHeight="1" ht="14.25"/>
    <row r="384" spans="1:20" customHeight="1" ht="14.25"/>
    <row r="385" spans="1:20" customHeight="1" ht="14.25"/>
    <row r="386" spans="1:20" customHeight="1" ht="14.25"/>
    <row r="387" spans="1:20" customHeight="1" ht="14.25"/>
    <row r="388" spans="1:20" customHeight="1" ht="14.25"/>
    <row r="389" spans="1:20" customHeight="1" ht="14.25"/>
    <row r="390" spans="1:20" customHeight="1" ht="14.25"/>
    <row r="391" spans="1:20" customHeight="1" ht="14.25"/>
    <row r="392" spans="1:20" customHeight="1" ht="14.25"/>
    <row r="393" spans="1:20" customHeight="1" ht="14.25"/>
    <row r="394" spans="1:20" customHeight="1" ht="14.25"/>
    <row r="395" spans="1:20" customHeight="1" ht="14.25"/>
    <row r="396" spans="1:20" customHeight="1" ht="14.25"/>
    <row r="397" spans="1:20" customHeight="1" ht="14.25"/>
    <row r="398" spans="1:20" customHeight="1" ht="14.25"/>
    <row r="399" spans="1:20" customHeight="1" ht="14.25"/>
    <row r="400" spans="1:20" customHeight="1" ht="14.25"/>
    <row r="401" spans="1:20" customHeight="1" ht="14.25"/>
    <row r="402" spans="1:20" customHeight="1" ht="14.25"/>
    <row r="403" spans="1:20" customHeight="1" ht="14.25"/>
    <row r="404" spans="1:20" customHeight="1" ht="14.25"/>
    <row r="405" spans="1:20" customHeight="1" ht="14.25"/>
    <row r="406" spans="1:20" customHeight="1" ht="14.25"/>
    <row r="407" spans="1:20" customHeight="1" ht="14.25"/>
    <row r="408" spans="1:20" customHeight="1" ht="14.25"/>
    <row r="409" spans="1:20" customHeight="1" ht="14.25"/>
    <row r="410" spans="1:20" customHeight="1" ht="14.25"/>
    <row r="411" spans="1:20" customHeight="1" ht="14.25"/>
    <row r="412" spans="1:20" customHeight="1" ht="14.25"/>
    <row r="413" spans="1:20" customHeight="1" ht="14.25"/>
    <row r="414" spans="1:20" customHeight="1" ht="14.25"/>
    <row r="415" spans="1:20" customHeight="1" ht="14.25"/>
    <row r="416" spans="1:20" customHeight="1" ht="14.25"/>
    <row r="417" spans="1:20" customHeight="1" ht="14.25"/>
    <row r="418" spans="1:20" customHeight="1" ht="14.25"/>
    <row r="419" spans="1:20" customHeight="1" ht="14.25"/>
    <row r="420" spans="1:20" customHeight="1" ht="14.25"/>
    <row r="421" spans="1:20" customHeight="1" ht="14.25"/>
    <row r="422" spans="1:20" customHeight="1" ht="14.25"/>
    <row r="423" spans="1:20" customHeight="1" ht="14.25"/>
    <row r="424" spans="1:20" customHeight="1" ht="14.25"/>
    <row r="425" spans="1:20" customHeight="1" ht="14.25"/>
    <row r="426" spans="1:20" customHeight="1" ht="14.25"/>
    <row r="427" spans="1:20" customHeight="1" ht="14.25"/>
    <row r="428" spans="1:20" customHeight="1" ht="14.25"/>
    <row r="429" spans="1:20" customHeight="1" ht="14.25"/>
    <row r="430" spans="1:20" customHeight="1" ht="14.25"/>
    <row r="431" spans="1:20" customHeight="1" ht="14.25"/>
    <row r="432" spans="1:20" customHeight="1" ht="14.25"/>
    <row r="433" spans="1:20" customHeight="1" ht="14.25"/>
    <row r="434" spans="1:20" customHeight="1" ht="14.25"/>
    <row r="435" spans="1:20" customHeight="1" ht="14.25"/>
    <row r="436" spans="1:20" customHeight="1" ht="14.25"/>
    <row r="437" spans="1:20" customHeight="1" ht="14.25"/>
    <row r="438" spans="1:20" customHeight="1" ht="14.25"/>
    <row r="439" spans="1:20" customHeight="1" ht="14.25"/>
    <row r="440" spans="1:20" customHeight="1" ht="14.25"/>
    <row r="441" spans="1:20" customHeight="1" ht="14.25"/>
    <row r="442" spans="1:20" customHeight="1" ht="14.25"/>
    <row r="443" spans="1:20" customHeight="1" ht="14.25"/>
    <row r="444" spans="1:20" customHeight="1" ht="14.25"/>
    <row r="445" spans="1:20" customHeight="1" ht="14.25"/>
    <row r="446" spans="1:20" customHeight="1" ht="14.25"/>
    <row r="447" spans="1:20" customHeight="1" ht="14.25"/>
    <row r="448" spans="1:20" customHeight="1" ht="14.25"/>
    <row r="449" spans="1:20" customHeight="1" ht="14.25"/>
    <row r="450" spans="1:20" customHeight="1" ht="14.25"/>
    <row r="451" spans="1:20" customHeight="1" ht="14.25"/>
    <row r="452" spans="1:20" customHeight="1" ht="14.25"/>
    <row r="453" spans="1:20" customHeight="1" ht="14.25"/>
    <row r="454" spans="1:20" customHeight="1" ht="14.25"/>
    <row r="455" spans="1:20" customHeight="1" ht="14.25"/>
    <row r="456" spans="1:20" customHeight="1" ht="14.25"/>
    <row r="457" spans="1:20" customHeight="1" ht="14.25"/>
    <row r="458" spans="1:20" customHeight="1" ht="14.25"/>
    <row r="459" spans="1:20" customHeight="1" ht="14.25"/>
    <row r="460" spans="1:20" customHeight="1" ht="14.25"/>
    <row r="461" spans="1:20" customHeight="1" ht="14.25"/>
    <row r="462" spans="1:20" customHeight="1" ht="14.25"/>
    <row r="463" spans="1:20" customHeight="1" ht="14.25"/>
    <row r="464" spans="1:20" customHeight="1" ht="14.25"/>
    <row r="465" spans="1:20" customHeight="1" ht="14.25"/>
    <row r="466" spans="1:20" customHeight="1" ht="14.25"/>
    <row r="467" spans="1:20" customHeight="1" ht="14.25"/>
    <row r="468" spans="1:20" customHeight="1" ht="14.25"/>
    <row r="469" spans="1:20" customHeight="1" ht="14.25"/>
    <row r="470" spans="1:20" customHeight="1" ht="14.25"/>
    <row r="471" spans="1:20" customHeight="1" ht="14.25"/>
    <row r="472" spans="1:20" customHeight="1" ht="14.25"/>
    <row r="473" spans="1:20" customHeight="1" ht="14.25"/>
    <row r="474" spans="1:20" customHeight="1" ht="14.25"/>
    <row r="475" spans="1:20" customHeight="1" ht="14.25"/>
    <row r="476" spans="1:20" customHeight="1" ht="14.25"/>
    <row r="477" spans="1:20" customHeight="1" ht="14.25"/>
    <row r="478" spans="1:20" customHeight="1" ht="14.25"/>
    <row r="479" spans="1:20" customHeight="1" ht="14.25"/>
    <row r="480" spans="1:20" customHeight="1" ht="14.25"/>
    <row r="481" spans="1:20" customHeight="1" ht="14.25"/>
    <row r="482" spans="1:20" customHeight="1" ht="14.25"/>
    <row r="483" spans="1:20" customHeight="1" ht="14.25"/>
    <row r="484" spans="1:20" customHeight="1" ht="14.25"/>
    <row r="485" spans="1:20" customHeight="1" ht="14.25"/>
    <row r="486" spans="1:20" customHeight="1" ht="14.25"/>
    <row r="487" spans="1:20" customHeight="1" ht="14.25"/>
    <row r="488" spans="1:20" customHeight="1" ht="14.25"/>
    <row r="489" spans="1:20" customHeight="1" ht="14.25"/>
    <row r="490" spans="1:20" customHeight="1" ht="14.25"/>
    <row r="491" spans="1:20" customHeight="1" ht="14.25"/>
    <row r="492" spans="1:20" customHeight="1" ht="14.25"/>
    <row r="493" spans="1:20" customHeight="1" ht="14.25"/>
    <row r="494" spans="1:20" customHeight="1" ht="14.25"/>
    <row r="495" spans="1:20" customHeight="1" ht="14.25"/>
    <row r="496" spans="1:20" customHeight="1" ht="14.25"/>
    <row r="497" spans="1:20" customHeight="1" ht="14.25"/>
    <row r="498" spans="1:20" customHeight="1" ht="14.25"/>
    <row r="499" spans="1:20" customHeight="1" ht="14.25"/>
    <row r="500" spans="1:20" customHeight="1" ht="14.25"/>
    <row r="501" spans="1:20" customHeight="1" ht="14.25"/>
    <row r="502" spans="1:20" customHeight="1" ht="14.25"/>
    <row r="503" spans="1:20" customHeight="1" ht="14.25"/>
    <row r="504" spans="1:20" customHeight="1" ht="14.25"/>
    <row r="505" spans="1:20" customHeight="1" ht="14.25"/>
    <row r="506" spans="1:20" customHeight="1" ht="14.25"/>
    <row r="507" spans="1:20" customHeight="1" ht="14.25"/>
    <row r="508" spans="1:20" customHeight="1" ht="14.25"/>
    <row r="509" spans="1:20" customHeight="1" ht="14.25"/>
    <row r="510" spans="1:20" customHeight="1" ht="14.25"/>
    <row r="511" spans="1:20" customHeight="1" ht="14.25"/>
    <row r="512" spans="1:20" customHeight="1" ht="14.25"/>
    <row r="513" spans="1:20" customHeight="1" ht="14.25"/>
    <row r="514" spans="1:20" customHeight="1" ht="14.25"/>
    <row r="515" spans="1:20" customHeight="1" ht="14.25"/>
    <row r="516" spans="1:20" customHeight="1" ht="14.25"/>
    <row r="517" spans="1:20" customHeight="1" ht="14.25"/>
    <row r="518" spans="1:20" customHeight="1" ht="14.25"/>
    <row r="519" spans="1:20" customHeight="1" ht="14.25"/>
    <row r="520" spans="1:20" customHeight="1" ht="14.25"/>
    <row r="521" spans="1:20" customHeight="1" ht="14.25"/>
    <row r="522" spans="1:20" customHeight="1" ht="14.25"/>
    <row r="523" spans="1:20" customHeight="1" ht="14.25"/>
    <row r="524" spans="1:20" customHeight="1" ht="14.25"/>
    <row r="525" spans="1:20" customHeight="1" ht="14.25"/>
    <row r="526" spans="1:20" customHeight="1" ht="14.25"/>
    <row r="527" spans="1:20" customHeight="1" ht="14.25"/>
    <row r="528" spans="1:20" customHeight="1" ht="14.25"/>
    <row r="529" spans="1:20" customHeight="1" ht="14.25"/>
    <row r="530" spans="1:20" customHeight="1" ht="14.25"/>
    <row r="531" spans="1:20" customHeight="1" ht="14.25"/>
    <row r="532" spans="1:20" customHeight="1" ht="14.25"/>
    <row r="533" spans="1:20" customHeight="1" ht="14.25"/>
    <row r="534" spans="1:20" customHeight="1" ht="14.25"/>
    <row r="535" spans="1:20" customHeight="1" ht="14.25"/>
    <row r="536" spans="1:20" customHeight="1" ht="14.25"/>
    <row r="537" spans="1:20" customHeight="1" ht="14.25"/>
    <row r="538" spans="1:20" customHeight="1" ht="14.25"/>
    <row r="539" spans="1:20" customHeight="1" ht="14.25"/>
    <row r="540" spans="1:20" customHeight="1" ht="14.25"/>
    <row r="541" spans="1:20" customHeight="1" ht="14.25"/>
    <row r="542" spans="1:20" customHeight="1" ht="14.25"/>
    <row r="543" spans="1:20" customHeight="1" ht="14.25"/>
    <row r="544" spans="1:20" customHeight="1" ht="14.25"/>
    <row r="545" spans="1:20" customHeight="1" ht="14.25"/>
    <row r="546" spans="1:20" customHeight="1" ht="14.25"/>
    <row r="547" spans="1:20" customHeight="1" ht="14.25"/>
    <row r="548" spans="1:20" customHeight="1" ht="14.25"/>
    <row r="549" spans="1:20" customHeight="1" ht="14.25"/>
    <row r="550" spans="1:20" customHeight="1" ht="14.25"/>
    <row r="551" spans="1:20" customHeight="1" ht="14.25"/>
    <row r="552" spans="1:20" customHeight="1" ht="14.25"/>
    <row r="553" spans="1:20" customHeight="1" ht="14.25"/>
    <row r="554" spans="1:20" customHeight="1" ht="14.25"/>
    <row r="555" spans="1:20" customHeight="1" ht="14.25"/>
    <row r="556" spans="1:20" customHeight="1" ht="14.25"/>
    <row r="557" spans="1:20" customHeight="1" ht="14.25"/>
    <row r="558" spans="1:20" customHeight="1" ht="14.25"/>
    <row r="559" spans="1:20" customHeight="1" ht="14.25"/>
    <row r="560" spans="1:20" customHeight="1" ht="14.25"/>
    <row r="561" spans="1:20" customHeight="1" ht="14.25"/>
    <row r="562" spans="1:20" customHeight="1" ht="14.25"/>
    <row r="563" spans="1:20" customHeight="1" ht="14.25"/>
    <row r="564" spans="1:20" customHeight="1" ht="14.25"/>
    <row r="565" spans="1:20" customHeight="1" ht="14.25"/>
    <row r="566" spans="1:20" customHeight="1" ht="14.25"/>
    <row r="567" spans="1:20" customHeight="1" ht="14.25"/>
    <row r="568" spans="1:20" customHeight="1" ht="14.25"/>
    <row r="569" spans="1:20" customHeight="1" ht="14.25"/>
    <row r="570" spans="1:20" customHeight="1" ht="14.25"/>
    <row r="571" spans="1:20" customHeight="1" ht="14.25"/>
    <row r="572" spans="1:20" customHeight="1" ht="14.25"/>
    <row r="573" spans="1:20" customHeight="1" ht="14.25"/>
    <row r="574" spans="1:20" customHeight="1" ht="14.25"/>
    <row r="575" spans="1:20" customHeight="1" ht="14.25"/>
    <row r="576" spans="1:20" customHeight="1" ht="14.25"/>
    <row r="577" spans="1:20" customHeight="1" ht="14.25"/>
    <row r="578" spans="1:20" customHeight="1" ht="14.25"/>
    <row r="579" spans="1:20" customHeight="1" ht="14.25"/>
    <row r="580" spans="1:20" customHeight="1" ht="14.25"/>
    <row r="581" spans="1:20" customHeight="1" ht="14.25"/>
    <row r="582" spans="1:20" customHeight="1" ht="14.25"/>
    <row r="583" spans="1:20" customHeight="1" ht="14.25"/>
    <row r="584" spans="1:20" customHeight="1" ht="14.25"/>
    <row r="585" spans="1:20" customHeight="1" ht="14.25"/>
    <row r="586" spans="1:20" customHeight="1" ht="14.25"/>
    <row r="587" spans="1:20" customHeight="1" ht="14.25"/>
    <row r="588" spans="1:20" customHeight="1" ht="14.25"/>
    <row r="589" spans="1:20" customHeight="1" ht="14.25"/>
    <row r="590" spans="1:20" customHeight="1" ht="14.25"/>
    <row r="591" spans="1:20" customHeight="1" ht="14.25"/>
    <row r="592" spans="1:20" customHeight="1" ht="14.25"/>
    <row r="593" spans="1:20" customHeight="1" ht="14.25"/>
    <row r="594" spans="1:20" customHeight="1" ht="14.25"/>
    <row r="595" spans="1:20" customHeight="1" ht="14.25"/>
    <row r="596" spans="1:20" customHeight="1" ht="14.25"/>
    <row r="597" spans="1:20" customHeight="1" ht="14.25"/>
    <row r="598" spans="1:20" customHeight="1" ht="14.25"/>
    <row r="599" spans="1:20" customHeight="1" ht="14.25"/>
    <row r="600" spans="1:20" customHeight="1" ht="14.25"/>
    <row r="601" spans="1:20" customHeight="1" ht="14.25"/>
    <row r="602" spans="1:20" customHeight="1" ht="14.25"/>
    <row r="603" spans="1:20" customHeight="1" ht="14.25"/>
    <row r="604" spans="1:20" customHeight="1" ht="14.25"/>
    <row r="605" spans="1:20" customHeight="1" ht="14.25"/>
    <row r="606" spans="1:20" customHeight="1" ht="14.25"/>
    <row r="607" spans="1:20" customHeight="1" ht="14.25"/>
    <row r="608" spans="1:20" customHeight="1" ht="14.25"/>
    <row r="609" spans="1:20" customHeight="1" ht="14.25"/>
    <row r="610" spans="1:20" customHeight="1" ht="14.25"/>
    <row r="611" spans="1:20" customHeight="1" ht="14.25"/>
    <row r="612" spans="1:20" customHeight="1" ht="14.25"/>
    <row r="613" spans="1:20" customHeight="1" ht="14.25"/>
    <row r="614" spans="1:20" customHeight="1" ht="14.25"/>
    <row r="615" spans="1:20" customHeight="1" ht="14.25"/>
    <row r="616" spans="1:20" customHeight="1" ht="14.25"/>
    <row r="617" spans="1:20" customHeight="1" ht="14.25"/>
    <row r="618" spans="1:20" customHeight="1" ht="14.25"/>
    <row r="619" spans="1:20" customHeight="1" ht="14.25"/>
    <row r="620" spans="1:20" customHeight="1" ht="14.25"/>
    <row r="621" spans="1:20" customHeight="1" ht="14.25"/>
    <row r="622" spans="1:20" customHeight="1" ht="14.25"/>
    <row r="623" spans="1:20" customHeight="1" ht="14.25"/>
    <row r="624" spans="1:20" customHeight="1" ht="14.25"/>
    <row r="625" spans="1:20" customHeight="1" ht="14.25"/>
    <row r="626" spans="1:20" customHeight="1" ht="14.25"/>
    <row r="627" spans="1:20" customHeight="1" ht="14.25"/>
    <row r="628" spans="1:20" customHeight="1" ht="14.25"/>
    <row r="629" spans="1:20" customHeight="1" ht="14.25"/>
    <row r="630" spans="1:20" customHeight="1" ht="14.25"/>
    <row r="631" spans="1:20" customHeight="1" ht="14.25"/>
    <row r="632" spans="1:20" customHeight="1" ht="14.25"/>
    <row r="633" spans="1:20" customHeight="1" ht="14.25"/>
    <row r="634" spans="1:20" customHeight="1" ht="14.25"/>
    <row r="635" spans="1:20" customHeight="1" ht="14.25"/>
    <row r="636" spans="1:20" customHeight="1" ht="14.25"/>
    <row r="637" spans="1:20" customHeight="1" ht="14.25"/>
    <row r="638" spans="1:20" customHeight="1" ht="14.25"/>
    <row r="639" spans="1:20" customHeight="1" ht="14.25"/>
    <row r="640" spans="1:20" customHeight="1" ht="14.25"/>
    <row r="641" spans="1:20" customHeight="1" ht="14.25"/>
    <row r="642" spans="1:20" customHeight="1" ht="14.25"/>
    <row r="643" spans="1:20" customHeight="1" ht="14.25"/>
    <row r="644" spans="1:20" customHeight="1" ht="14.25"/>
    <row r="645" spans="1:20" customHeight="1" ht="14.25"/>
    <row r="646" spans="1:20" customHeight="1" ht="14.25"/>
    <row r="647" spans="1:20" customHeight="1" ht="14.25"/>
    <row r="648" spans="1:20" customHeight="1" ht="14.25"/>
    <row r="649" spans="1:20" customHeight="1" ht="14.25"/>
    <row r="650" spans="1:20" customHeight="1" ht="14.25"/>
    <row r="651" spans="1:20" customHeight="1" ht="14.25"/>
    <row r="652" spans="1:20" customHeight="1" ht="14.25"/>
    <row r="653" spans="1:20" customHeight="1" ht="14.25"/>
    <row r="654" spans="1:20" customHeight="1" ht="14.25"/>
    <row r="655" spans="1:20" customHeight="1" ht="14.25"/>
    <row r="656" spans="1:20" customHeight="1" ht="14.25"/>
    <row r="657" spans="1:20" customHeight="1" ht="14.25"/>
    <row r="658" spans="1:20" customHeight="1" ht="14.25"/>
    <row r="659" spans="1:20" customHeight="1" ht="14.25"/>
    <row r="660" spans="1:20" customHeight="1" ht="14.25"/>
    <row r="661" spans="1:20" customHeight="1" ht="14.25"/>
    <row r="662" spans="1:20" customHeight="1" ht="14.25"/>
    <row r="663" spans="1:20" customHeight="1" ht="14.25"/>
    <row r="664" spans="1:20" customHeight="1" ht="14.25"/>
    <row r="665" spans="1:20" customHeight="1" ht="14.25"/>
    <row r="666" spans="1:20" customHeight="1" ht="14.25"/>
    <row r="667" spans="1:20" customHeight="1" ht="14.25"/>
    <row r="668" spans="1:20" customHeight="1" ht="14.25"/>
    <row r="669" spans="1:20" customHeight="1" ht="14.25"/>
    <row r="670" spans="1:20" customHeight="1" ht="14.25"/>
    <row r="671" spans="1:20" customHeight="1" ht="14.25"/>
    <row r="672" spans="1:20" customHeight="1" ht="14.25"/>
    <row r="673" spans="1:20" customHeight="1" ht="14.25"/>
    <row r="674" spans="1:20" customHeight="1" ht="14.25"/>
    <row r="675" spans="1:20" customHeight="1" ht="14.25"/>
    <row r="676" spans="1:20" customHeight="1" ht="14.25"/>
    <row r="677" spans="1:20" customHeight="1" ht="14.25"/>
    <row r="678" spans="1:20" customHeight="1" ht="14.25"/>
    <row r="679" spans="1:20" customHeight="1" ht="14.25"/>
    <row r="680" spans="1:20" customHeight="1" ht="14.25"/>
    <row r="681" spans="1:20" customHeight="1" ht="14.25"/>
    <row r="682" spans="1:20" customHeight="1" ht="14.25"/>
    <row r="683" spans="1:20" customHeight="1" ht="14.25"/>
    <row r="684" spans="1:20" customHeight="1" ht="14.25"/>
    <row r="685" spans="1:20" customHeight="1" ht="14.25"/>
    <row r="686" spans="1:20" customHeight="1" ht="14.25"/>
    <row r="687" spans="1:20" customHeight="1" ht="14.25"/>
    <row r="688" spans="1:20" customHeight="1" ht="14.25"/>
    <row r="689" spans="1:20" customHeight="1" ht="14.25"/>
    <row r="690" spans="1:20" customHeight="1" ht="14.25"/>
    <row r="691" spans="1:20" customHeight="1" ht="14.25"/>
    <row r="692" spans="1:20" customHeight="1" ht="14.25"/>
    <row r="693" spans="1:20" customHeight="1" ht="14.25"/>
    <row r="694" spans="1:20" customHeight="1" ht="14.25"/>
    <row r="695" spans="1:20" customHeight="1" ht="14.25"/>
    <row r="696" spans="1:20" customHeight="1" ht="14.25"/>
    <row r="697" spans="1:20" customHeight="1" ht="14.25"/>
    <row r="698" spans="1:20" customHeight="1" ht="14.25"/>
    <row r="699" spans="1:20" customHeight="1" ht="14.25"/>
    <row r="700" spans="1:20" customHeight="1" ht="14.25"/>
    <row r="701" spans="1:20" customHeight="1" ht="14.25"/>
    <row r="702" spans="1:20" customHeight="1" ht="14.25"/>
    <row r="703" spans="1:20" customHeight="1" ht="14.25"/>
    <row r="704" spans="1:20" customHeight="1" ht="14.25"/>
    <row r="705" spans="1:20" customHeight="1" ht="14.25"/>
    <row r="706" spans="1:20" customHeight="1" ht="14.25"/>
    <row r="707" spans="1:20" customHeight="1" ht="14.25"/>
    <row r="708" spans="1:20" customHeight="1" ht="14.25"/>
    <row r="709" spans="1:20" customHeight="1" ht="14.25"/>
    <row r="710" spans="1:20" customHeight="1" ht="14.25"/>
    <row r="711" spans="1:20" customHeight="1" ht="14.25"/>
    <row r="712" spans="1:20" customHeight="1" ht="14.25"/>
    <row r="713" spans="1:20" customHeight="1" ht="14.25"/>
    <row r="714" spans="1:20" customHeight="1" ht="14.25"/>
    <row r="715" spans="1:20" customHeight="1" ht="14.25"/>
    <row r="716" spans="1:20" customHeight="1" ht="14.25"/>
    <row r="717" spans="1:20" customHeight="1" ht="14.25"/>
    <row r="718" spans="1:20" customHeight="1" ht="14.25"/>
    <row r="719" spans="1:20" customHeight="1" ht="14.25"/>
    <row r="720" spans="1:20" customHeight="1" ht="14.25"/>
    <row r="721" spans="1:20" customHeight="1" ht="14.25"/>
    <row r="722" spans="1:20" customHeight="1" ht="14.25"/>
    <row r="723" spans="1:20" customHeight="1" ht="14.25"/>
    <row r="724" spans="1:20" customHeight="1" ht="14.25"/>
    <row r="725" spans="1:20" customHeight="1" ht="14.25"/>
    <row r="726" spans="1:20" customHeight="1" ht="14.25"/>
    <row r="727" spans="1:20" customHeight="1" ht="14.25"/>
    <row r="728" spans="1:20" customHeight="1" ht="14.25"/>
    <row r="729" spans="1:20" customHeight="1" ht="14.25"/>
    <row r="730" spans="1:20" customHeight="1" ht="14.25"/>
    <row r="731" spans="1:20" customHeight="1" ht="14.25"/>
    <row r="732" spans="1:20" customHeight="1" ht="14.25"/>
    <row r="733" spans="1:20" customHeight="1" ht="14.25"/>
    <row r="734" spans="1:20" customHeight="1" ht="14.25"/>
    <row r="735" spans="1:20" customHeight="1" ht="14.25"/>
    <row r="736" spans="1:20" customHeight="1" ht="14.25"/>
    <row r="737" spans="1:20" customHeight="1" ht="14.25"/>
    <row r="738" spans="1:20" customHeight="1" ht="14.25"/>
    <row r="739" spans="1:20" customHeight="1" ht="14.25"/>
    <row r="740" spans="1:20" customHeight="1" ht="14.25"/>
    <row r="741" spans="1:20" customHeight="1" ht="14.25"/>
    <row r="742" spans="1:20" customHeight="1" ht="14.25"/>
    <row r="743" spans="1:20" customHeight="1" ht="14.25"/>
    <row r="744" spans="1:20" customHeight="1" ht="14.25"/>
    <row r="745" spans="1:20" customHeight="1" ht="14.25"/>
    <row r="746" spans="1:20" customHeight="1" ht="14.25"/>
    <row r="747" spans="1:20" customHeight="1" ht="14.25"/>
    <row r="748" spans="1:20" customHeight="1" ht="14.25"/>
    <row r="749" spans="1:20" customHeight="1" ht="14.25"/>
    <row r="750" spans="1:20" customHeight="1" ht="14.25"/>
    <row r="751" spans="1:20" customHeight="1" ht="14.25"/>
    <row r="752" spans="1:20" customHeight="1" ht="14.25"/>
    <row r="753" spans="1:20" customHeight="1" ht="14.25"/>
    <row r="754" spans="1:20" customHeight="1" ht="14.25"/>
    <row r="755" spans="1:20" customHeight="1" ht="14.25"/>
    <row r="756" spans="1:20" customHeight="1" ht="14.25"/>
    <row r="757" spans="1:20" customHeight="1" ht="14.25"/>
    <row r="758" spans="1:20" customHeight="1" ht="14.25"/>
    <row r="759" spans="1:20" customHeight="1" ht="14.25"/>
    <row r="760" spans="1:20" customHeight="1" ht="14.25"/>
    <row r="761" spans="1:20" customHeight="1" ht="14.25"/>
    <row r="762" spans="1:20" customHeight="1" ht="14.25"/>
    <row r="763" spans="1:20" customHeight="1" ht="14.25"/>
    <row r="764" spans="1:20" customHeight="1" ht="14.25"/>
    <row r="765" spans="1:20" customHeight="1" ht="14.25"/>
    <row r="766" spans="1:20" customHeight="1" ht="14.25"/>
    <row r="767" spans="1:20" customHeight="1" ht="14.25"/>
    <row r="768" spans="1:20" customHeight="1" ht="14.25"/>
    <row r="769" spans="1:20" customHeight="1" ht="14.25"/>
    <row r="770" spans="1:20" customHeight="1" ht="14.25"/>
    <row r="771" spans="1:20" customHeight="1" ht="14.25"/>
    <row r="772" spans="1:20" customHeight="1" ht="14.25"/>
    <row r="773" spans="1:20" customHeight="1" ht="14.25"/>
    <row r="774" spans="1:20" customHeight="1" ht="14.25"/>
    <row r="775" spans="1:20" customHeight="1" ht="14.25"/>
    <row r="776" spans="1:20" customHeight="1" ht="14.25"/>
    <row r="777" spans="1:20" customHeight="1" ht="14.25"/>
    <row r="778" spans="1:20" customHeight="1" ht="14.25"/>
    <row r="779" spans="1:20" customHeight="1" ht="14.25"/>
    <row r="780" spans="1:20" customHeight="1" ht="14.25"/>
    <row r="781" spans="1:20" customHeight="1" ht="14.25"/>
    <row r="782" spans="1:20" customHeight="1" ht="14.25"/>
    <row r="783" spans="1:20" customHeight="1" ht="14.25"/>
    <row r="784" spans="1:20" customHeight="1" ht="14.25"/>
    <row r="785" spans="1:20" customHeight="1" ht="14.25"/>
    <row r="786" spans="1:20" customHeight="1" ht="14.25"/>
    <row r="787" spans="1:20" customHeight="1" ht="14.25"/>
    <row r="788" spans="1:20" customHeight="1" ht="14.25"/>
    <row r="789" spans="1:20" customHeight="1" ht="14.25"/>
    <row r="790" spans="1:20" customHeight="1" ht="14.25"/>
    <row r="791" spans="1:20" customHeight="1" ht="14.25"/>
    <row r="792" spans="1:20" customHeight="1" ht="14.25"/>
    <row r="793" spans="1:20" customHeight="1" ht="14.25"/>
    <row r="794" spans="1:20" customHeight="1" ht="14.25"/>
    <row r="795" spans="1:20" customHeight="1" ht="14.25"/>
    <row r="796" spans="1:20" customHeight="1" ht="14.25"/>
    <row r="797" spans="1:20" customHeight="1" ht="14.25"/>
    <row r="798" spans="1:20" customHeight="1" ht="14.25"/>
    <row r="799" spans="1:20" customHeight="1" ht="14.25"/>
    <row r="800" spans="1:20" customHeight="1" ht="14.25"/>
    <row r="801" spans="1:20" customHeight="1" ht="14.25"/>
    <row r="802" spans="1:20" customHeight="1" ht="14.25"/>
    <row r="803" spans="1:20" customHeight="1" ht="14.25"/>
    <row r="804" spans="1:20" customHeight="1" ht="14.25"/>
    <row r="805" spans="1:20" customHeight="1" ht="14.25"/>
    <row r="806" spans="1:20" customHeight="1" ht="14.25"/>
    <row r="807" spans="1:20" customHeight="1" ht="14.25"/>
    <row r="808" spans="1:20" customHeight="1" ht="14.25"/>
    <row r="809" spans="1:20" customHeight="1" ht="14.25"/>
    <row r="810" spans="1:20" customHeight="1" ht="14.25"/>
    <row r="811" spans="1:20" customHeight="1" ht="14.25"/>
    <row r="812" spans="1:20" customHeight="1" ht="14.25"/>
    <row r="813" spans="1:20" customHeight="1" ht="14.25"/>
    <row r="814" spans="1:20" customHeight="1" ht="14.25"/>
    <row r="815" spans="1:20" customHeight="1" ht="14.25"/>
    <row r="816" spans="1:20" customHeight="1" ht="14.25"/>
    <row r="817" spans="1:20" customHeight="1" ht="14.25"/>
    <row r="818" spans="1:20" customHeight="1" ht="14.25"/>
    <row r="819" spans="1:20" customHeight="1" ht="14.25"/>
    <row r="820" spans="1:20" customHeight="1" ht="14.25"/>
    <row r="821" spans="1:20" customHeight="1" ht="14.25"/>
    <row r="822" spans="1:20" customHeight="1" ht="14.25"/>
    <row r="823" spans="1:20" customHeight="1" ht="14.25"/>
    <row r="824" spans="1:20" customHeight="1" ht="14.25"/>
    <row r="825" spans="1:20" customHeight="1" ht="14.25"/>
    <row r="826" spans="1:20" customHeight="1" ht="14.25"/>
    <row r="827" spans="1:20" customHeight="1" ht="14.25"/>
    <row r="828" spans="1:20" customHeight="1" ht="14.25"/>
    <row r="829" spans="1:20" customHeight="1" ht="14.25"/>
    <row r="830" spans="1:20" customHeight="1" ht="14.25"/>
    <row r="831" spans="1:20" customHeight="1" ht="14.25"/>
    <row r="832" spans="1:20" customHeight="1" ht="14.25"/>
    <row r="833" spans="1:20" customHeight="1" ht="14.25"/>
    <row r="834" spans="1:20" customHeight="1" ht="14.25"/>
    <row r="835" spans="1:20" customHeight="1" ht="14.25"/>
    <row r="836" spans="1:20" customHeight="1" ht="14.25"/>
    <row r="837" spans="1:20" customHeight="1" ht="14.25"/>
    <row r="838" spans="1:20" customHeight="1" ht="14.25"/>
    <row r="839" spans="1:20" customHeight="1" ht="14.25"/>
    <row r="840" spans="1:20" customHeight="1" ht="14.25"/>
    <row r="841" spans="1:20" customHeight="1" ht="14.25"/>
    <row r="842" spans="1:20" customHeight="1" ht="14.25"/>
    <row r="843" spans="1:20" customHeight="1" ht="14.25"/>
    <row r="844" spans="1:20" customHeight="1" ht="14.25"/>
    <row r="845" spans="1:20" customHeight="1" ht="14.25"/>
    <row r="846" spans="1:20" customHeight="1" ht="14.25"/>
    <row r="847" spans="1:20" customHeight="1" ht="14.25"/>
    <row r="848" spans="1:20" customHeight="1" ht="14.25"/>
    <row r="849" spans="1:20" customHeight="1" ht="14.25"/>
    <row r="850" spans="1:20" customHeight="1" ht="14.25"/>
    <row r="851" spans="1:20" customHeight="1" ht="14.25"/>
    <row r="852" spans="1:20" customHeight="1" ht="14.25"/>
    <row r="853" spans="1:20" customHeight="1" ht="14.25"/>
    <row r="854" spans="1:20" customHeight="1" ht="14.25"/>
    <row r="855" spans="1:20" customHeight="1" ht="14.25"/>
    <row r="856" spans="1:20" customHeight="1" ht="14.25"/>
    <row r="857" spans="1:20" customHeight="1" ht="14.25"/>
    <row r="858" spans="1:20" customHeight="1" ht="14.25"/>
    <row r="859" spans="1:20" customHeight="1" ht="14.25"/>
    <row r="860" spans="1:20" customHeight="1" ht="14.25"/>
    <row r="861" spans="1:20" customHeight="1" ht="14.25"/>
    <row r="862" spans="1:20" customHeight="1" ht="14.25"/>
    <row r="863" spans="1:20" customHeight="1" ht="14.25"/>
    <row r="864" spans="1:20" customHeight="1" ht="14.25"/>
    <row r="865" spans="1:20" customHeight="1" ht="14.25"/>
    <row r="866" spans="1:20" customHeight="1" ht="14.25"/>
    <row r="867" spans="1:20" customHeight="1" ht="14.25"/>
    <row r="868" spans="1:20" customHeight="1" ht="14.25"/>
    <row r="869" spans="1:20" customHeight="1" ht="14.25"/>
    <row r="870" spans="1:20" customHeight="1" ht="14.25"/>
    <row r="871" spans="1:20" customHeight="1" ht="14.25"/>
    <row r="872" spans="1:20" customHeight="1" ht="14.25"/>
    <row r="873" spans="1:20" customHeight="1" ht="14.25"/>
    <row r="874" spans="1:20" customHeight="1" ht="14.25"/>
    <row r="875" spans="1:20" customHeight="1" ht="14.25"/>
    <row r="876" spans="1:20" customHeight="1" ht="14.25"/>
    <row r="877" spans="1:20" customHeight="1" ht="14.25"/>
    <row r="878" spans="1:20" customHeight="1" ht="14.25"/>
    <row r="879" spans="1:20" customHeight="1" ht="14.25"/>
    <row r="880" spans="1:20" customHeight="1" ht="14.25"/>
    <row r="881" spans="1:20" customHeight="1" ht="14.25"/>
    <row r="882" spans="1:20" customHeight="1" ht="14.25"/>
    <row r="883" spans="1:20" customHeight="1" ht="14.25"/>
    <row r="884" spans="1:20" customHeight="1" ht="14.25"/>
    <row r="885" spans="1:20" customHeight="1" ht="14.25"/>
    <row r="886" spans="1:20" customHeight="1" ht="14.25"/>
    <row r="887" spans="1:20" customHeight="1" ht="14.25"/>
    <row r="888" spans="1:20" customHeight="1" ht="14.25"/>
    <row r="889" spans="1:20" customHeight="1" ht="14.25"/>
    <row r="890" spans="1:20" customHeight="1" ht="14.25"/>
    <row r="891" spans="1:20" customHeight="1" ht="14.25"/>
    <row r="892" spans="1:20" customHeight="1" ht="14.25"/>
    <row r="893" spans="1:20" customHeight="1" ht="14.25"/>
    <row r="894" spans="1:20" customHeight="1" ht="14.25"/>
    <row r="895" spans="1:20" customHeight="1" ht="14.25"/>
    <row r="896" spans="1:20" customHeight="1" ht="14.25"/>
    <row r="897" spans="1:20" customHeight="1" ht="14.25"/>
    <row r="898" spans="1:20" customHeight="1" ht="14.25"/>
    <row r="899" spans="1:20" customHeight="1" ht="14.25"/>
    <row r="900" spans="1:20" customHeight="1" ht="14.25"/>
    <row r="901" spans="1:20" customHeight="1" ht="14.25"/>
    <row r="902" spans="1:20" customHeight="1" ht="14.25"/>
    <row r="903" spans="1:20" customHeight="1" ht="14.25"/>
    <row r="904" spans="1:20" customHeight="1" ht="14.25"/>
    <row r="905" spans="1:20" customHeight="1" ht="14.25"/>
    <row r="906" spans="1:20" customHeight="1" ht="14.25"/>
    <row r="907" spans="1:20" customHeight="1" ht="14.25"/>
    <row r="908" spans="1:20" customHeight="1" ht="14.25"/>
    <row r="909" spans="1:20" customHeight="1" ht="14.25"/>
    <row r="910" spans="1:20" customHeight="1" ht="14.25"/>
    <row r="911" spans="1:20" customHeight="1" ht="14.25"/>
    <row r="912" spans="1:20" customHeight="1" ht="14.25"/>
    <row r="913" spans="1:20" customHeight="1" ht="14.25"/>
    <row r="914" spans="1:20" customHeight="1" ht="14.25"/>
    <row r="915" spans="1:20" customHeight="1" ht="14.25"/>
    <row r="916" spans="1:20" customHeight="1" ht="14.25"/>
    <row r="917" spans="1:20" customHeight="1" ht="14.25"/>
    <row r="918" spans="1:20" customHeight="1" ht="14.25"/>
    <row r="919" spans="1:20" customHeight="1" ht="14.25"/>
    <row r="920" spans="1:20" customHeight="1" ht="14.25"/>
    <row r="921" spans="1:20" customHeight="1" ht="14.25"/>
    <row r="922" spans="1:20" customHeight="1" ht="14.25"/>
    <row r="923" spans="1:20" customHeight="1" ht="14.25"/>
    <row r="924" spans="1:20" customHeight="1" ht="14.25"/>
    <row r="925" spans="1:20" customHeight="1" ht="14.25"/>
    <row r="926" spans="1:20" customHeight="1" ht="14.25"/>
    <row r="927" spans="1:20" customHeight="1" ht="14.25"/>
    <row r="928" spans="1:20" customHeight="1" ht="14.25"/>
    <row r="929" spans="1:20" customHeight="1" ht="14.25"/>
    <row r="930" spans="1:20" customHeight="1" ht="14.25"/>
    <row r="931" spans="1:20" customHeight="1" ht="14.25"/>
    <row r="932" spans="1:20" customHeight="1" ht="14.25"/>
    <row r="933" spans="1:20" customHeight="1" ht="14.25"/>
    <row r="934" spans="1:20" customHeight="1" ht="14.25"/>
    <row r="935" spans="1:20" customHeight="1" ht="14.25"/>
    <row r="936" spans="1:20" customHeight="1" ht="14.25"/>
    <row r="937" spans="1:20" customHeight="1" ht="14.25"/>
    <row r="938" spans="1:20" customHeight="1" ht="14.25"/>
    <row r="939" spans="1:20" customHeight="1" ht="14.25"/>
    <row r="940" spans="1:20" customHeight="1" ht="14.25"/>
    <row r="941" spans="1:20" customHeight="1" ht="14.25"/>
    <row r="942" spans="1:20" customHeight="1" ht="14.25"/>
    <row r="943" spans="1:20" customHeight="1" ht="14.25"/>
    <row r="944" spans="1:20" customHeight="1" ht="14.25"/>
    <row r="945" spans="1:20" customHeight="1" ht="14.25"/>
    <row r="946" spans="1:20" customHeight="1" ht="14.25"/>
    <row r="947" spans="1:20" customHeight="1" ht="14.25"/>
    <row r="948" spans="1:20" customHeight="1" ht="14.25"/>
    <row r="949" spans="1:20" customHeight="1" ht="14.25"/>
    <row r="950" spans="1:20" customHeight="1" ht="14.25"/>
    <row r="951" spans="1:20" customHeight="1" ht="14.25"/>
    <row r="952" spans="1:20" customHeight="1" ht="14.25"/>
    <row r="953" spans="1:20" customHeight="1" ht="14.25"/>
    <row r="954" spans="1:20" customHeight="1" ht="14.25"/>
    <row r="955" spans="1:20" customHeight="1" ht="14.25"/>
    <row r="956" spans="1:20" customHeight="1" ht="14.25"/>
    <row r="957" spans="1:20" customHeight="1" ht="14.25"/>
    <row r="958" spans="1:20" customHeight="1" ht="14.25"/>
    <row r="959" spans="1:20" customHeight="1" ht="14.25"/>
    <row r="960" spans="1:20" customHeight="1" ht="14.25"/>
    <row r="961" spans="1:20" customHeight="1" ht="14.25"/>
    <row r="962" spans="1:20" customHeight="1" ht="14.25"/>
    <row r="963" spans="1:20" customHeight="1" ht="14.25"/>
    <row r="964" spans="1:20" customHeight="1" ht="14.25"/>
    <row r="965" spans="1:20" customHeight="1" ht="14.25"/>
    <row r="966" spans="1:20" customHeight="1" ht="14.25"/>
    <row r="967" spans="1:20" customHeight="1" ht="14.25"/>
    <row r="968" spans="1:20" customHeight="1" ht="14.25"/>
    <row r="969" spans="1:20" customHeight="1" ht="14.25"/>
    <row r="970" spans="1:20" customHeight="1" ht="14.25"/>
    <row r="971" spans="1:20" customHeight="1" ht="14.25"/>
    <row r="972" spans="1:20" customHeight="1" ht="14.25"/>
    <row r="973" spans="1:20" customHeight="1" ht="14.25"/>
    <row r="974" spans="1:20" customHeight="1" ht="14.25"/>
    <row r="975" spans="1:20" customHeight="1" ht="14.25"/>
    <row r="976" spans="1:20" customHeight="1" ht="14.25"/>
    <row r="977" spans="1:20" customHeight="1" ht="14.25"/>
    <row r="978" spans="1:20" customHeight="1" ht="14.25"/>
    <row r="979" spans="1:20" customHeight="1" ht="14.25"/>
    <row r="980" spans="1:20" customHeight="1" ht="14.25"/>
    <row r="981" spans="1:20" customHeight="1" ht="14.25"/>
    <row r="982" spans="1:20" customHeight="1" ht="14.25"/>
    <row r="983" spans="1:20" customHeight="1" ht="14.25"/>
    <row r="984" spans="1:20" customHeight="1" ht="14.25"/>
    <row r="985" spans="1:20" customHeight="1" ht="14.25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FF3300"/>
    <outlinePr summaryBelow="1" summaryRight="1"/>
  </sheetPr>
  <dimension ref="A1:IV250"/>
  <sheetViews>
    <sheetView tabSelected="0" workbookViewId="0" showGridLines="true" showRowColHeaders="1">
      <pane ySplit="2" topLeftCell="A3" activePane="bottomLeft" state="frozen"/>
      <selection pane="bottomLeft" activeCell="A3" sqref="A3"/>
    </sheetView>
  </sheetViews>
  <sheetFormatPr customHeight="true" defaultRowHeight="11.25" defaultColWidth="8.9921875" outlineLevelRow="0" outlineLevelCol="0"/>
  <cols>
    <col min="1" max="1" width="3.62109375" customWidth="true" style="94"/>
    <col min="2" max="2" width="3.62109375" customWidth="true" style="94"/>
    <col min="3" max="3" width="5.61328125" customWidth="true" style="94"/>
    <col min="4" max="4" width="11.61328125" customWidth="true" style="95"/>
    <col min="5" max="5" width="11.61328125" customWidth="true" style="95"/>
    <col min="6" max="6" width="16.984375" customWidth="true" style="96"/>
    <col min="7" max="7" width="21.359375" customWidth="true" style="96"/>
    <col min="8" max="8" width="8.9921875" style="96"/>
    <col min="9" max="9" width="4.8671875" customWidth="true" style="96"/>
    <col min="10" max="10" width="5.61328125" customWidth="true" style="97"/>
    <col min="11" max="11" width="5.61328125" customWidth="true" style="97"/>
    <col min="12" max="12" width="5.61328125" customWidth="true" style="97"/>
    <col min="13" max="13" width="5.61328125" customWidth="true" style="97"/>
    <col min="14" max="14" width="5.61328125" customWidth="true" style="97"/>
    <col min="15" max="15" width="5.61328125" customWidth="true" style="97"/>
    <col min="16" max="16" width="5.61328125" customWidth="true" style="97"/>
    <col min="17" max="17" width="30.59765625" customWidth="true" style="94"/>
    <col min="18" max="18" width="30.59765625" customWidth="true" style="94"/>
    <col min="19" max="19" width="74.93359375" customWidth="true" style="98"/>
    <col min="20" max="20" width="8.9921875" style="94"/>
    <col min="21" max="21" width="13.11328125" customWidth="true" style="94"/>
    <col min="22" max="22" width="8.9921875" style="94"/>
    <col min="23" max="23" width="14.359375" customWidth="true" style="94"/>
    <col min="24" max="24" width="20.8515625" customWidth="true" style="94"/>
    <col min="25" max="25" width="8.9921875" style="94"/>
    <col min="26" max="26" width="8.9921875" style="94"/>
    <col min="27" max="27" width="8.9921875" style="94"/>
    <col min="28" max="28" width="8.9921875" style="94"/>
    <col min="29" max="29" width="5.3671875" customWidth="true" style="94"/>
    <col min="30" max="30" width="4.3671875" customWidth="true" style="94"/>
    <col min="31" max="31" width="4.3671875" customWidth="true" style="94"/>
    <col min="32" max="32" width="6.3671875" customWidth="true" style="94"/>
    <col min="33" max="33" width="9.11328125" customWidth="true" style="94"/>
    <col min="34" max="34" width="18.359375" customWidth="true" style="94"/>
    <col min="35" max="35" width="17.859375" customWidth="true" style="94"/>
    <col min="36" max="36" width="55.328125" customWidth="true" style="94"/>
    <col min="37" max="37" width="8.9921875" style="94"/>
    <col min="38" max="38" width="0" hidden="true" customWidth="true" style="99"/>
    <col min="39" max="39" width="0" hidden="true" customWidth="true" style="99"/>
    <col min="40" max="40" width="0" hidden="true" customWidth="true" style="100"/>
    <col min="41" max="41" width="0" hidden="true" customWidth="true" style="100"/>
  </cols>
  <sheetData>
    <row r="1" spans="1:256" customHeight="1" ht="46.5">
      <c r="A1" s="101" t="s">
        <v>6</v>
      </c>
      <c r="B1" s="101"/>
      <c r="C1" s="102" t="s">
        <v>512</v>
      </c>
      <c r="D1" s="28" t="s">
        <v>32</v>
      </c>
      <c r="E1" s="28" t="s">
        <v>20</v>
      </c>
      <c r="F1" s="28" t="s">
        <v>10</v>
      </c>
      <c r="G1" s="28" t="s">
        <v>11</v>
      </c>
      <c r="H1" s="29" t="s">
        <v>12</v>
      </c>
      <c r="I1" s="29" t="s">
        <v>13</v>
      </c>
      <c r="J1" s="28" t="s">
        <v>22</v>
      </c>
      <c r="K1" s="31" t="s">
        <v>25</v>
      </c>
      <c r="L1" s="33" t="s">
        <v>34</v>
      </c>
      <c r="M1" s="33" t="s">
        <v>35</v>
      </c>
      <c r="N1" s="33" t="s">
        <v>37</v>
      </c>
      <c r="O1" s="33" t="s">
        <v>39</v>
      </c>
      <c r="P1" s="33" t="s">
        <v>41</v>
      </c>
      <c r="Q1" s="37" t="s">
        <v>43</v>
      </c>
      <c r="R1" s="37" t="s">
        <v>44</v>
      </c>
      <c r="S1" s="103" t="s">
        <v>513</v>
      </c>
      <c r="T1"/>
      <c r="U1" s="28" t="s">
        <v>32</v>
      </c>
      <c r="V1" s="28" t="s">
        <v>20</v>
      </c>
      <c r="W1" s="28" t="s">
        <v>10</v>
      </c>
      <c r="X1" s="28" t="s">
        <v>11</v>
      </c>
      <c r="Y1" s="29" t="s">
        <v>12</v>
      </c>
      <c r="Z1" s="29" t="s">
        <v>13</v>
      </c>
      <c r="AA1" s="28" t="s">
        <v>22</v>
      </c>
      <c r="AB1" s="31" t="s">
        <v>25</v>
      </c>
      <c r="AC1" s="33" t="s">
        <v>34</v>
      </c>
      <c r="AD1" s="33" t="s">
        <v>35</v>
      </c>
      <c r="AE1" s="33" t="s">
        <v>37</v>
      </c>
      <c r="AF1" s="34" t="s">
        <v>39</v>
      </c>
      <c r="AG1" s="34" t="s">
        <v>41</v>
      </c>
      <c r="AH1" s="37" t="s">
        <v>43</v>
      </c>
      <c r="AI1" s="37" t="s">
        <v>44</v>
      </c>
      <c r="AJ1" s="103" t="s">
        <v>513</v>
      </c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customHeight="1" ht="22.7">
      <c r="A2" s="101"/>
      <c r="B2" s="101"/>
      <c r="C2" s="102"/>
      <c r="D2" s="28"/>
      <c r="E2" s="28"/>
      <c r="F2" s="28"/>
      <c r="G2" s="28"/>
      <c r="H2" s="29"/>
      <c r="I2" s="29"/>
      <c r="J2" s="28"/>
      <c r="K2" s="31"/>
      <c r="L2" s="33"/>
      <c r="M2" s="33"/>
      <c r="N2" s="33"/>
      <c r="O2" s="33"/>
      <c r="P2" s="33"/>
      <c r="Q2" s="37"/>
      <c r="R2" s="37"/>
      <c r="S2" s="37"/>
      <c r="T2"/>
      <c r="U2" s="104" t="s">
        <v>514</v>
      </c>
      <c r="V2" s="105" t="str">
        <f>_xlfn.IFERROR(VLOOKUP($U$2,$D$3:$S$52,2,0),"")</f>
        <v>0</v>
      </c>
      <c r="W2" s="105" t="str">
        <f>_xlfn.IFERROR(VLOOKUP($U$2,$D$3:$S$52,3,0),"")</f>
        <v>0</v>
      </c>
      <c r="X2" s="105" t="str">
        <f>_xlfn.IFERROR(VLOOKUP($U$2,$D$3:$S$52,4,0),"")</f>
        <v>0</v>
      </c>
      <c r="Y2" s="105" t="str">
        <f>_xlfn.IFERROR(VLOOKUP($U$2,$D$3:$S$52,5,0),"")</f>
        <v>0</v>
      </c>
      <c r="Z2" s="105" t="str">
        <f>_xlfn.IFERROR(VLOOKUP($U$2,$D$3:$S$52,6,0),"")</f>
        <v>0</v>
      </c>
      <c r="AA2" s="105" t="str">
        <f>_xlfn.IFERROR(VLOOKUP($U$2,$D$3:$S$52,7,0),"")</f>
        <v>0</v>
      </c>
      <c r="AB2" s="105" t="str">
        <f>UPPER(_xlfn.IFERROR(VLOOKUP($U$2,$D$3:$S$52,8,0),""))</f>
        <v>0</v>
      </c>
      <c r="AC2" s="105" t="str">
        <f>_xlfn.IFERROR(VLOOKUP($U$2,$D$3:$S$52,9,0),"")</f>
        <v>0</v>
      </c>
      <c r="AD2" s="105" t="str">
        <f>_xlfn.IFERROR(VLOOKUP($U$2,$D$3:$S$52,10,0),"")</f>
        <v>0</v>
      </c>
      <c r="AE2" s="105" t="str">
        <f>_xlfn.IFERROR(VLOOKUP($U$2,$D$3:$S$52,11,0),"")</f>
        <v>0</v>
      </c>
      <c r="AF2" s="105" t="str">
        <f>_xlfn.IFERROR(VLOOKUP($U$2,$D$3:$S$52,12,0),"")</f>
        <v>0</v>
      </c>
      <c r="AG2" s="105" t="str">
        <f>_xlfn.IFERROR(VLOOKUP($U$2,$D$3:$S$52,13,0),"")</f>
        <v>0</v>
      </c>
      <c r="AH2" s="106" t="str">
        <f>_xlfn.IFERROR(VLOOKUP($U$2,$D$3:$S$52,14,0),"")</f>
        <v>0</v>
      </c>
      <c r="AI2" s="106" t="str">
        <f>_xlfn.IFERROR(VLOOKUP($U$2,$D$3:$S$52,15,0),"")</f>
        <v>0</v>
      </c>
      <c r="AJ2" s="107" t="str">
        <f>_xlfn.IFERROR(VLOOKUP($U$2,$D$3:$S$52,16,0),"")</f>
        <v>0</v>
      </c>
      <c r="AK2"/>
      <c r="AL2" s="108" t="s">
        <v>515</v>
      </c>
      <c r="AM2" s="108" t="s">
        <v>54</v>
      </c>
      <c r="AN2" s="109" t="s">
        <v>516</v>
      </c>
      <c r="AO2" s="109" t="s">
        <v>517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customHeight="1" ht="15.8">
      <c r="A3" s="110" t="str">
        <f>IF('Zestawienie serwisowe'!C3="","",'Zestawienie serwisowe'!C3)</f>
        <v>0</v>
      </c>
      <c r="B3" s="110" t="str">
        <f>IF('Zestawienie serwisowe'!D3="","",'Zestawienie serwisowe'!D3)</f>
        <v>0</v>
      </c>
      <c r="C3" s="110" t="str">
        <f>IF('Zestawienie serwisowe'!V3="","",'Zestawienie serwisowe'!V3)</f>
        <v>0</v>
      </c>
      <c r="D3" s="49" t="str">
        <f>'Zestawienie serwisowe'!AD3</f>
        <v>0</v>
      </c>
      <c r="E3" s="49" t="str">
        <f>'Zestawienie serwisowe'!AE3</f>
        <v>0</v>
      </c>
      <c r="F3" s="48" t="str">
        <f>'Zestawienie serwisowe'!AF3</f>
        <v>0</v>
      </c>
      <c r="G3" s="48" t="str">
        <f>'Zestawienie serwisowe'!AG3</f>
        <v>0</v>
      </c>
      <c r="H3" s="48" t="str">
        <f>'Zestawienie serwisowe'!AH3</f>
        <v>0</v>
      </c>
      <c r="I3" s="48" t="str">
        <f>'Zestawienie serwisowe'!AI3</f>
        <v>0</v>
      </c>
      <c r="J3" s="49" t="str">
        <f>'Zestawienie serwisowe'!AJ3</f>
        <v>0</v>
      </c>
      <c r="K3" s="111" t="str">
        <f>UPPER('Zestawienie serwisowe'!AL3)</f>
        <v>0</v>
      </c>
      <c r="L3" s="112" t="str">
        <f>UPPER(IF('Zestawienie serwisowe'!AM3="","",'Zestawienie serwisowe'!AM3))</f>
        <v>0</v>
      </c>
      <c r="M3" s="113" t="str">
        <f>UPPER(IF('Zestawienie serwisowe'!AN3="","",'Zestawienie serwisowe'!AN3))</f>
        <v>0</v>
      </c>
      <c r="N3" s="114" t="str">
        <f>UPPER(IF('Zestawienie serwisowe'!AP3="","",'Zestawienie serwisowe'!AP3))</f>
        <v>0</v>
      </c>
      <c r="O3" s="115" t="str">
        <f>UPPER(IF('Zestawienie serwisowe'!AR3="","",'Zestawienie serwisowe'!AR3))</f>
        <v>0</v>
      </c>
      <c r="P3" s="115" t="str">
        <f>UPPER(IF('Zestawienie serwisowe'!AT3="","",'Zestawienie serwisowe'!AT3))</f>
        <v>0</v>
      </c>
      <c r="Q3" s="116" t="str">
        <f>IF('Zestawienie serwisowe'!AV3="","",'Zestawienie serwisowe'!AV3)</f>
        <v>0</v>
      </c>
      <c r="R3" s="116" t="str">
        <f>IF('Zestawienie serwisowe'!AW3="","",'Zestawienie serwisowe'!AW3)</f>
        <v>0</v>
      </c>
      <c r="S3" s="117" t="str">
        <f>IF('Zestawienie serwisowe'!AX3="","",'Zestawienie serwisowe'!AX3)</f>
        <v>0</v>
      </c>
      <c r="AL3" s="118" t="str">
        <f>'Zestawienie serwisowe'!BH3</f>
        <v>0</v>
      </c>
      <c r="AM3" s="118" t="str">
        <f>'Zestawienie serwisowe'!BI3</f>
        <v>0</v>
      </c>
    </row>
    <row r="4" spans="1:256" customHeight="1" ht="11.25">
      <c r="A4" s="110" t="str">
        <f>IF('Zestawienie serwisowe'!C4="","",'Zestawienie serwisowe'!C4)</f>
        <v>0</v>
      </c>
      <c r="B4" s="110" t="str">
        <f>IF('Zestawienie serwisowe'!D4="","",'Zestawienie serwisowe'!D4)</f>
        <v>0</v>
      </c>
      <c r="C4" s="110" t="str">
        <f>IF('Zestawienie serwisowe'!V4="","",'Zestawienie serwisowe'!V4)</f>
        <v>0</v>
      </c>
      <c r="D4" s="49" t="str">
        <f>'Zestawienie serwisowe'!AD4</f>
        <v>0</v>
      </c>
      <c r="E4" s="49" t="str">
        <f>'Zestawienie serwisowe'!AE4</f>
        <v>0</v>
      </c>
      <c r="F4" s="48" t="str">
        <f>'Zestawienie serwisowe'!AF4</f>
        <v>0</v>
      </c>
      <c r="G4" s="48" t="str">
        <f>'Zestawienie serwisowe'!AG4</f>
        <v>0</v>
      </c>
      <c r="H4" s="48" t="str">
        <f>'Zestawienie serwisowe'!AH4</f>
        <v>0</v>
      </c>
      <c r="I4" s="48" t="str">
        <f>'Zestawienie serwisowe'!AI4</f>
        <v>0</v>
      </c>
      <c r="J4" s="49" t="str">
        <f>'Zestawienie serwisowe'!AJ4</f>
        <v>0</v>
      </c>
      <c r="K4" s="111" t="str">
        <f>UPPER('Zestawienie serwisowe'!AL4)</f>
        <v>0</v>
      </c>
      <c r="L4" s="112" t="str">
        <f>UPPER(IF('Zestawienie serwisowe'!AM4="","",'Zestawienie serwisowe'!AM4))</f>
        <v>0</v>
      </c>
      <c r="M4" s="113" t="str">
        <f>UPPER(IF('Zestawienie serwisowe'!AN4="","",'Zestawienie serwisowe'!AN4))</f>
        <v>0</v>
      </c>
      <c r="N4" s="114" t="str">
        <f>UPPER(IF('Zestawienie serwisowe'!AP4="","",'Zestawienie serwisowe'!AP4))</f>
        <v>0</v>
      </c>
      <c r="O4" s="115" t="str">
        <f>UPPER(IF('Zestawienie serwisowe'!AR4="","",'Zestawienie serwisowe'!AR4))</f>
        <v>0</v>
      </c>
      <c r="P4" s="115" t="str">
        <f>UPPER(IF('Zestawienie serwisowe'!AT4="","",'Zestawienie serwisowe'!AT4))</f>
        <v>0</v>
      </c>
      <c r="Q4" s="116" t="str">
        <f>IF('Zestawienie serwisowe'!AV4="","",'Zestawienie serwisowe'!AV4)</f>
        <v>0</v>
      </c>
      <c r="R4" s="116" t="str">
        <f>IF('Zestawienie serwisowe'!AW4="","",'Zestawienie serwisowe'!AW4)</f>
        <v>0</v>
      </c>
      <c r="S4" s="117" t="str">
        <f>IF('Zestawienie serwisowe'!AX4="","",'Zestawienie serwisowe'!AX4)</f>
        <v>0</v>
      </c>
      <c r="AL4" s="118" t="str">
        <f>'Zestawienie serwisowe'!BH4</f>
        <v>0</v>
      </c>
      <c r="AM4" s="118" t="str">
        <f>'Zestawienie serwisowe'!BI4</f>
        <v>0</v>
      </c>
    </row>
    <row r="5" spans="1:256" customHeight="1" ht="11.25">
      <c r="A5" s="110" t="str">
        <f>IF('Zestawienie serwisowe'!C5="","",'Zestawienie serwisowe'!C5)</f>
        <v>0</v>
      </c>
      <c r="B5" s="110" t="str">
        <f>IF('Zestawienie serwisowe'!D5="","",'Zestawienie serwisowe'!D5)</f>
        <v>0</v>
      </c>
      <c r="C5" s="110" t="str">
        <f>IF('Zestawienie serwisowe'!V5="","",'Zestawienie serwisowe'!V5)</f>
        <v>0</v>
      </c>
      <c r="D5" s="49" t="str">
        <f>'Zestawienie serwisowe'!AD5</f>
        <v>0</v>
      </c>
      <c r="E5" s="49" t="str">
        <f>'Zestawienie serwisowe'!AE5</f>
        <v>0</v>
      </c>
      <c r="F5" s="48" t="str">
        <f>'Zestawienie serwisowe'!AF5</f>
        <v>0</v>
      </c>
      <c r="G5" s="48" t="str">
        <f>'Zestawienie serwisowe'!AG5</f>
        <v>0</v>
      </c>
      <c r="H5" s="48" t="str">
        <f>'Zestawienie serwisowe'!AH5</f>
        <v>0</v>
      </c>
      <c r="I5" s="48" t="str">
        <f>'Zestawienie serwisowe'!AI5</f>
        <v>0</v>
      </c>
      <c r="J5" s="49" t="str">
        <f>'Zestawienie serwisowe'!AJ5</f>
        <v>0</v>
      </c>
      <c r="K5" s="111" t="str">
        <f>UPPER('Zestawienie serwisowe'!AL5)</f>
        <v>0</v>
      </c>
      <c r="L5" s="112" t="str">
        <f>UPPER(IF('Zestawienie serwisowe'!AM5="","",'Zestawienie serwisowe'!AM5))</f>
        <v>0</v>
      </c>
      <c r="M5" s="113" t="str">
        <f>UPPER(IF('Zestawienie serwisowe'!AN5="","",'Zestawienie serwisowe'!AN5))</f>
        <v>0</v>
      </c>
      <c r="N5" s="114" t="str">
        <f>UPPER(IF('Zestawienie serwisowe'!AP5="","",'Zestawienie serwisowe'!AP5))</f>
        <v>0</v>
      </c>
      <c r="O5" s="115" t="str">
        <f>UPPER(IF('Zestawienie serwisowe'!AR5="","",'Zestawienie serwisowe'!AR5))</f>
        <v>0</v>
      </c>
      <c r="P5" s="115" t="str">
        <f>UPPER(IF('Zestawienie serwisowe'!AT5="","",'Zestawienie serwisowe'!AT5))</f>
        <v>0</v>
      </c>
      <c r="Q5" s="116" t="str">
        <f>IF('Zestawienie serwisowe'!AV5="","",'Zestawienie serwisowe'!AV5)</f>
        <v>0</v>
      </c>
      <c r="R5" s="116" t="str">
        <f>IF('Zestawienie serwisowe'!AW5="","",'Zestawienie serwisowe'!AW5)</f>
        <v>0</v>
      </c>
      <c r="S5" s="117" t="str">
        <f>IF('Zestawienie serwisowe'!AX5="","",'Zestawienie serwisowe'!AX5)</f>
        <v>0</v>
      </c>
      <c r="AL5" s="118" t="str">
        <f>'Zestawienie serwisowe'!BH5</f>
        <v>0</v>
      </c>
      <c r="AM5" s="118" t="str">
        <f>'Zestawienie serwisowe'!BI5</f>
        <v>0</v>
      </c>
    </row>
    <row r="6" spans="1:256" customHeight="1" ht="11.25">
      <c r="A6" s="110" t="str">
        <f>IF('Zestawienie serwisowe'!C6="","",'Zestawienie serwisowe'!C6)</f>
        <v>0</v>
      </c>
      <c r="B6" s="110" t="str">
        <f>IF('Zestawienie serwisowe'!D6="","",'Zestawienie serwisowe'!D6)</f>
        <v>0</v>
      </c>
      <c r="C6" s="110" t="str">
        <f>IF('Zestawienie serwisowe'!V6="","",'Zestawienie serwisowe'!V6)</f>
        <v>0</v>
      </c>
      <c r="D6" s="49" t="str">
        <f>'Zestawienie serwisowe'!AD6</f>
        <v>0</v>
      </c>
      <c r="E6" s="49" t="str">
        <f>'Zestawienie serwisowe'!AE6</f>
        <v>0</v>
      </c>
      <c r="F6" s="48" t="str">
        <f>'Zestawienie serwisowe'!AF6</f>
        <v>0</v>
      </c>
      <c r="G6" s="48" t="str">
        <f>'Zestawienie serwisowe'!AG6</f>
        <v>0</v>
      </c>
      <c r="H6" s="48" t="str">
        <f>'Zestawienie serwisowe'!AH6</f>
        <v>0</v>
      </c>
      <c r="I6" s="48" t="str">
        <f>'Zestawienie serwisowe'!AI6</f>
        <v>0</v>
      </c>
      <c r="J6" s="49" t="str">
        <f>'Zestawienie serwisowe'!AJ6</f>
        <v>0</v>
      </c>
      <c r="K6" s="111" t="str">
        <f>UPPER('Zestawienie serwisowe'!AL6)</f>
        <v>0</v>
      </c>
      <c r="L6" s="112" t="str">
        <f>UPPER(IF('Zestawienie serwisowe'!AM6="","",'Zestawienie serwisowe'!AM6))</f>
        <v>0</v>
      </c>
      <c r="M6" s="113" t="str">
        <f>UPPER(IF('Zestawienie serwisowe'!AN6="","",'Zestawienie serwisowe'!AN6))</f>
        <v>0</v>
      </c>
      <c r="N6" s="114" t="str">
        <f>UPPER(IF('Zestawienie serwisowe'!AP6="","",'Zestawienie serwisowe'!AP6))</f>
        <v>0</v>
      </c>
      <c r="O6" s="115" t="str">
        <f>UPPER(IF('Zestawienie serwisowe'!AR6="","",'Zestawienie serwisowe'!AR6))</f>
        <v>0</v>
      </c>
      <c r="P6" s="115" t="str">
        <f>UPPER(IF('Zestawienie serwisowe'!AT6="","",'Zestawienie serwisowe'!AT6))</f>
        <v>0</v>
      </c>
      <c r="Q6" s="116" t="str">
        <f>IF('Zestawienie serwisowe'!AV6="","",'Zestawienie serwisowe'!AV6)</f>
        <v>0</v>
      </c>
      <c r="R6" s="116" t="str">
        <f>IF('Zestawienie serwisowe'!AW6="","",'Zestawienie serwisowe'!AW6)</f>
        <v>0</v>
      </c>
      <c r="S6" s="117" t="str">
        <f>IF('Zestawienie serwisowe'!AX6="","",'Zestawienie serwisowe'!AX6)</f>
        <v>0</v>
      </c>
      <c r="AL6" s="118" t="str">
        <f>'Zestawienie serwisowe'!BH6</f>
        <v>0</v>
      </c>
      <c r="AM6" s="118" t="str">
        <f>'Zestawienie serwisowe'!BI6</f>
        <v>0</v>
      </c>
    </row>
    <row r="7" spans="1:256" customHeight="1" ht="11.25">
      <c r="A7" s="110" t="str">
        <f>IF('Zestawienie serwisowe'!C7="","",'Zestawienie serwisowe'!C7)</f>
        <v>0</v>
      </c>
      <c r="B7" s="110" t="str">
        <f>IF('Zestawienie serwisowe'!D7="","",'Zestawienie serwisowe'!D7)</f>
        <v>0</v>
      </c>
      <c r="C7" s="110" t="str">
        <f>IF('Zestawienie serwisowe'!V7="","",'Zestawienie serwisowe'!V7)</f>
        <v>0</v>
      </c>
      <c r="D7" s="49" t="str">
        <f>'Zestawienie serwisowe'!AD7</f>
        <v>0</v>
      </c>
      <c r="E7" s="49" t="str">
        <f>'Zestawienie serwisowe'!AE7</f>
        <v>0</v>
      </c>
      <c r="F7" s="48" t="str">
        <f>'Zestawienie serwisowe'!AF7</f>
        <v>0</v>
      </c>
      <c r="G7" s="48" t="str">
        <f>'Zestawienie serwisowe'!AG7</f>
        <v>0</v>
      </c>
      <c r="H7" s="48" t="str">
        <f>'Zestawienie serwisowe'!AH7</f>
        <v>0</v>
      </c>
      <c r="I7" s="48" t="str">
        <f>'Zestawienie serwisowe'!AI7</f>
        <v>0</v>
      </c>
      <c r="J7" s="49" t="str">
        <f>'Zestawienie serwisowe'!AJ7</f>
        <v>0</v>
      </c>
      <c r="K7" s="111" t="str">
        <f>UPPER('Zestawienie serwisowe'!AL7)</f>
        <v>0</v>
      </c>
      <c r="L7" s="112" t="str">
        <f>UPPER(IF('Zestawienie serwisowe'!AM7="","",'Zestawienie serwisowe'!AM7))</f>
        <v>0</v>
      </c>
      <c r="M7" s="113" t="str">
        <f>UPPER(IF('Zestawienie serwisowe'!AN7="","",'Zestawienie serwisowe'!AN7))</f>
        <v>0</v>
      </c>
      <c r="N7" s="114" t="str">
        <f>UPPER(IF('Zestawienie serwisowe'!AP7="","",'Zestawienie serwisowe'!AP7))</f>
        <v>0</v>
      </c>
      <c r="O7" s="115" t="str">
        <f>UPPER(IF('Zestawienie serwisowe'!AR7="","",'Zestawienie serwisowe'!AR7))</f>
        <v>0</v>
      </c>
      <c r="P7" s="115" t="str">
        <f>UPPER(IF('Zestawienie serwisowe'!AT7="","",'Zestawienie serwisowe'!AT7))</f>
        <v>0</v>
      </c>
      <c r="Q7" s="116" t="str">
        <f>IF('Zestawienie serwisowe'!AV7="","",'Zestawienie serwisowe'!AV7)</f>
        <v>0</v>
      </c>
      <c r="R7" s="116" t="str">
        <f>IF('Zestawienie serwisowe'!AW7="","",'Zestawienie serwisowe'!AW7)</f>
        <v>0</v>
      </c>
      <c r="S7" s="117" t="str">
        <f>IF('Zestawienie serwisowe'!AX7="","",'Zestawienie serwisowe'!AX7)</f>
        <v>0</v>
      </c>
      <c r="AL7" s="118" t="str">
        <f>'Zestawienie serwisowe'!BH7</f>
        <v>0</v>
      </c>
      <c r="AM7" s="118" t="str">
        <f>'Zestawienie serwisowe'!BI7</f>
        <v>0</v>
      </c>
    </row>
    <row r="8" spans="1:256" customHeight="1" ht="11.25">
      <c r="A8" s="110" t="str">
        <f>IF('Zestawienie serwisowe'!C8="","",'Zestawienie serwisowe'!C8)</f>
        <v>0</v>
      </c>
      <c r="B8" s="110" t="str">
        <f>IF('Zestawienie serwisowe'!D8="","",'Zestawienie serwisowe'!D8)</f>
        <v>0</v>
      </c>
      <c r="C8" s="110" t="str">
        <f>IF('Zestawienie serwisowe'!V8="","",'Zestawienie serwisowe'!V8)</f>
        <v>0</v>
      </c>
      <c r="D8" s="49" t="str">
        <f>'Zestawienie serwisowe'!AD8</f>
        <v>0</v>
      </c>
      <c r="E8" s="49" t="str">
        <f>'Zestawienie serwisowe'!AE8</f>
        <v>0</v>
      </c>
      <c r="F8" s="48" t="str">
        <f>'Zestawienie serwisowe'!AF8</f>
        <v>0</v>
      </c>
      <c r="G8" s="48" t="str">
        <f>'Zestawienie serwisowe'!AG8</f>
        <v>0</v>
      </c>
      <c r="H8" s="48" t="str">
        <f>'Zestawienie serwisowe'!AH8</f>
        <v>0</v>
      </c>
      <c r="I8" s="48" t="str">
        <f>'Zestawienie serwisowe'!AI8</f>
        <v>0</v>
      </c>
      <c r="J8" s="49" t="str">
        <f>'Zestawienie serwisowe'!AJ8</f>
        <v>0</v>
      </c>
      <c r="K8" s="111" t="str">
        <f>UPPER('Zestawienie serwisowe'!AL8)</f>
        <v>0</v>
      </c>
      <c r="L8" s="112" t="str">
        <f>UPPER(IF('Zestawienie serwisowe'!AM8="","",'Zestawienie serwisowe'!AM8))</f>
        <v>0</v>
      </c>
      <c r="M8" s="113" t="str">
        <f>UPPER(IF('Zestawienie serwisowe'!AN8="","",'Zestawienie serwisowe'!AN8))</f>
        <v>0</v>
      </c>
      <c r="N8" s="114" t="str">
        <f>UPPER(IF('Zestawienie serwisowe'!AP8="","",'Zestawienie serwisowe'!AP8))</f>
        <v>0</v>
      </c>
      <c r="O8" s="115" t="str">
        <f>UPPER(IF('Zestawienie serwisowe'!AR8="","",'Zestawienie serwisowe'!AR8))</f>
        <v>0</v>
      </c>
      <c r="P8" s="115" t="str">
        <f>UPPER(IF('Zestawienie serwisowe'!AT8="","",'Zestawienie serwisowe'!AT8))</f>
        <v>0</v>
      </c>
      <c r="Q8" s="116" t="str">
        <f>IF('Zestawienie serwisowe'!AV8="","",'Zestawienie serwisowe'!AV8)</f>
        <v>0</v>
      </c>
      <c r="R8" s="116" t="str">
        <f>IF('Zestawienie serwisowe'!AW8="","",'Zestawienie serwisowe'!AW8)</f>
        <v>0</v>
      </c>
      <c r="S8" s="117" t="str">
        <f>IF('Zestawienie serwisowe'!AX8="","",'Zestawienie serwisowe'!AX8)</f>
        <v>0</v>
      </c>
      <c r="AL8" s="118" t="str">
        <f>'Zestawienie serwisowe'!BH8</f>
        <v>0</v>
      </c>
      <c r="AM8" s="118" t="str">
        <f>'Zestawienie serwisowe'!BI8</f>
        <v>0</v>
      </c>
    </row>
    <row r="9" spans="1:256" customHeight="1" ht="11.25">
      <c r="A9" s="110" t="str">
        <f>IF('Zestawienie serwisowe'!C9="","",'Zestawienie serwisowe'!C9)</f>
        <v>0</v>
      </c>
      <c r="B9" s="110" t="str">
        <f>IF('Zestawienie serwisowe'!D9="","",'Zestawienie serwisowe'!D9)</f>
        <v>0</v>
      </c>
      <c r="C9" s="110" t="str">
        <f>IF('Zestawienie serwisowe'!V9="","",'Zestawienie serwisowe'!V9)</f>
        <v>0</v>
      </c>
      <c r="D9" s="49" t="str">
        <f>'Zestawienie serwisowe'!AD9</f>
        <v>0</v>
      </c>
      <c r="E9" s="49" t="str">
        <f>'Zestawienie serwisowe'!AE9</f>
        <v>0</v>
      </c>
      <c r="F9" s="48" t="str">
        <f>'Zestawienie serwisowe'!AF9</f>
        <v>0</v>
      </c>
      <c r="G9" s="48" t="str">
        <f>'Zestawienie serwisowe'!AG9</f>
        <v>0</v>
      </c>
      <c r="H9" s="48" t="str">
        <f>'Zestawienie serwisowe'!AH9</f>
        <v>0</v>
      </c>
      <c r="I9" s="48" t="str">
        <f>'Zestawienie serwisowe'!AI9</f>
        <v>0</v>
      </c>
      <c r="J9" s="49" t="str">
        <f>'Zestawienie serwisowe'!AJ9</f>
        <v>0</v>
      </c>
      <c r="K9" s="111" t="str">
        <f>UPPER('Zestawienie serwisowe'!AL9)</f>
        <v>0</v>
      </c>
      <c r="L9" s="112" t="str">
        <f>UPPER(IF('Zestawienie serwisowe'!AM9="","",'Zestawienie serwisowe'!AM9))</f>
        <v>0</v>
      </c>
      <c r="M9" s="113" t="str">
        <f>UPPER(IF('Zestawienie serwisowe'!AN9="","",'Zestawienie serwisowe'!AN9))</f>
        <v>0</v>
      </c>
      <c r="N9" s="114" t="str">
        <f>UPPER(IF('Zestawienie serwisowe'!AP9="","",'Zestawienie serwisowe'!AP9))</f>
        <v>0</v>
      </c>
      <c r="O9" s="115" t="str">
        <f>UPPER(IF('Zestawienie serwisowe'!AR9="","",'Zestawienie serwisowe'!AR9))</f>
        <v>0</v>
      </c>
      <c r="P9" s="115" t="str">
        <f>UPPER(IF('Zestawienie serwisowe'!AT9="","",'Zestawienie serwisowe'!AT9))</f>
        <v>0</v>
      </c>
      <c r="Q9" s="116" t="str">
        <f>IF('Zestawienie serwisowe'!AV9="","",'Zestawienie serwisowe'!AV9)</f>
        <v>0</v>
      </c>
      <c r="R9" s="116" t="str">
        <f>IF('Zestawienie serwisowe'!AW9="","",'Zestawienie serwisowe'!AW9)</f>
        <v>0</v>
      </c>
      <c r="S9" s="117" t="str">
        <f>IF('Zestawienie serwisowe'!AX9="","",'Zestawienie serwisowe'!AX9)</f>
        <v>0</v>
      </c>
      <c r="AL9" s="118" t="str">
        <f>'Zestawienie serwisowe'!BH9</f>
        <v>0</v>
      </c>
      <c r="AM9" s="118" t="str">
        <f>'Zestawienie serwisowe'!BI9</f>
        <v>0</v>
      </c>
    </row>
    <row r="10" spans="1:256" customHeight="1" ht="11.25">
      <c r="A10" s="110" t="str">
        <f>IF('Zestawienie serwisowe'!C10="","",'Zestawienie serwisowe'!C10)</f>
        <v>0</v>
      </c>
      <c r="B10" s="110" t="str">
        <f>IF('Zestawienie serwisowe'!D10="","",'Zestawienie serwisowe'!D10)</f>
        <v>0</v>
      </c>
      <c r="C10" s="110" t="str">
        <f>IF('Zestawienie serwisowe'!V10="","",'Zestawienie serwisowe'!V10)</f>
        <v>0</v>
      </c>
      <c r="D10" s="49" t="str">
        <f>'Zestawienie serwisowe'!AD10</f>
        <v>0</v>
      </c>
      <c r="E10" s="49" t="str">
        <f>'Zestawienie serwisowe'!AE10</f>
        <v>0</v>
      </c>
      <c r="F10" s="48" t="str">
        <f>'Zestawienie serwisowe'!AF10</f>
        <v>0</v>
      </c>
      <c r="G10" s="48" t="str">
        <f>'Zestawienie serwisowe'!AG10</f>
        <v>0</v>
      </c>
      <c r="H10" s="48" t="str">
        <f>'Zestawienie serwisowe'!AH10</f>
        <v>0</v>
      </c>
      <c r="I10" s="48" t="str">
        <f>'Zestawienie serwisowe'!AI10</f>
        <v>0</v>
      </c>
      <c r="J10" s="49" t="str">
        <f>'Zestawienie serwisowe'!AJ10</f>
        <v>0</v>
      </c>
      <c r="K10" s="111" t="str">
        <f>UPPER('Zestawienie serwisowe'!AL10)</f>
        <v>0</v>
      </c>
      <c r="L10" s="112" t="str">
        <f>UPPER(IF('Zestawienie serwisowe'!AM10="","",'Zestawienie serwisowe'!AM10))</f>
        <v>0</v>
      </c>
      <c r="M10" s="113" t="str">
        <f>UPPER(IF('Zestawienie serwisowe'!AN10="","",'Zestawienie serwisowe'!AN10))</f>
        <v>0</v>
      </c>
      <c r="N10" s="114" t="str">
        <f>UPPER(IF('Zestawienie serwisowe'!AP10="","",'Zestawienie serwisowe'!AP10))</f>
        <v>0</v>
      </c>
      <c r="O10" s="115" t="str">
        <f>UPPER(IF('Zestawienie serwisowe'!AR10="","",'Zestawienie serwisowe'!AR10))</f>
        <v>0</v>
      </c>
      <c r="P10" s="115" t="str">
        <f>UPPER(IF('Zestawienie serwisowe'!AT10="","",'Zestawienie serwisowe'!AT10))</f>
        <v>0</v>
      </c>
      <c r="Q10" s="116" t="str">
        <f>IF('Zestawienie serwisowe'!AV10="","",'Zestawienie serwisowe'!AV10)</f>
        <v>0</v>
      </c>
      <c r="R10" s="116" t="str">
        <f>IF('Zestawienie serwisowe'!AW10="","",'Zestawienie serwisowe'!AW10)</f>
        <v>0</v>
      </c>
      <c r="S10" s="117" t="str">
        <f>IF('Zestawienie serwisowe'!AX10="","",'Zestawienie serwisowe'!AX10)</f>
        <v>0</v>
      </c>
      <c r="AL10" s="118" t="str">
        <f>'Zestawienie serwisowe'!BH10</f>
        <v>0</v>
      </c>
      <c r="AM10" s="118" t="str">
        <f>'Zestawienie serwisowe'!BI10</f>
        <v>0</v>
      </c>
    </row>
    <row r="11" spans="1:256" customHeight="1" ht="11.25">
      <c r="A11" s="110" t="str">
        <f>IF('Zestawienie serwisowe'!C11="","",'Zestawienie serwisowe'!C11)</f>
        <v>0</v>
      </c>
      <c r="B11" s="110" t="str">
        <f>IF('Zestawienie serwisowe'!D11="","",'Zestawienie serwisowe'!D11)</f>
        <v>0</v>
      </c>
      <c r="C11" s="110" t="str">
        <f>IF('Zestawienie serwisowe'!V11="","",'Zestawienie serwisowe'!V11)</f>
        <v>0</v>
      </c>
      <c r="D11" s="49" t="str">
        <f>'Zestawienie serwisowe'!AD11</f>
        <v>0</v>
      </c>
      <c r="E11" s="49" t="str">
        <f>'Zestawienie serwisowe'!AE11</f>
        <v>0</v>
      </c>
      <c r="F11" s="48" t="str">
        <f>'Zestawienie serwisowe'!AF11</f>
        <v>0</v>
      </c>
      <c r="G11" s="48" t="str">
        <f>'Zestawienie serwisowe'!AG11</f>
        <v>0</v>
      </c>
      <c r="H11" s="48" t="str">
        <f>'Zestawienie serwisowe'!AH11</f>
        <v>0</v>
      </c>
      <c r="I11" s="48" t="str">
        <f>'Zestawienie serwisowe'!AI11</f>
        <v>0</v>
      </c>
      <c r="J11" s="49" t="str">
        <f>'Zestawienie serwisowe'!AJ11</f>
        <v>0</v>
      </c>
      <c r="K11" s="111" t="str">
        <f>UPPER('Zestawienie serwisowe'!AL11)</f>
        <v>0</v>
      </c>
      <c r="L11" s="112" t="str">
        <f>UPPER(IF('Zestawienie serwisowe'!AM11="","",'Zestawienie serwisowe'!AM11))</f>
        <v>0</v>
      </c>
      <c r="M11" s="113" t="str">
        <f>UPPER(IF('Zestawienie serwisowe'!AN11="","",'Zestawienie serwisowe'!AN11))</f>
        <v>0</v>
      </c>
      <c r="N11" s="114" t="str">
        <f>UPPER(IF('Zestawienie serwisowe'!AP11="","",'Zestawienie serwisowe'!AP11))</f>
        <v>0</v>
      </c>
      <c r="O11" s="115" t="str">
        <f>UPPER(IF('Zestawienie serwisowe'!AR11="","",'Zestawienie serwisowe'!AR11))</f>
        <v>0</v>
      </c>
      <c r="P11" s="115" t="str">
        <f>UPPER(IF('Zestawienie serwisowe'!AT11="","",'Zestawienie serwisowe'!AT11))</f>
        <v>0</v>
      </c>
      <c r="Q11" s="116" t="str">
        <f>IF('Zestawienie serwisowe'!AV11="","",'Zestawienie serwisowe'!AV11)</f>
        <v>0</v>
      </c>
      <c r="R11" s="116" t="str">
        <f>IF('Zestawienie serwisowe'!AW11="","",'Zestawienie serwisowe'!AW11)</f>
        <v>0</v>
      </c>
      <c r="S11" s="117" t="str">
        <f>IF('Zestawienie serwisowe'!AX11="","",'Zestawienie serwisowe'!AX11)</f>
        <v>0</v>
      </c>
      <c r="AL11" s="118" t="str">
        <f>'Zestawienie serwisowe'!BH11</f>
        <v>0</v>
      </c>
      <c r="AM11" s="118" t="str">
        <f>'Zestawienie serwisowe'!BI11</f>
        <v>0</v>
      </c>
    </row>
    <row r="12" spans="1:256" customHeight="1" ht="11.25">
      <c r="A12" s="110" t="str">
        <f>IF('Zestawienie serwisowe'!C12="","",'Zestawienie serwisowe'!C12)</f>
        <v>0</v>
      </c>
      <c r="B12" s="110" t="str">
        <f>IF('Zestawienie serwisowe'!D12="","",'Zestawienie serwisowe'!D12)</f>
        <v>0</v>
      </c>
      <c r="C12" s="110" t="str">
        <f>IF('Zestawienie serwisowe'!V12="","",'Zestawienie serwisowe'!V12)</f>
        <v>0</v>
      </c>
      <c r="D12" s="49" t="str">
        <f>'Zestawienie serwisowe'!AD12</f>
        <v>0</v>
      </c>
      <c r="E12" s="49" t="str">
        <f>'Zestawienie serwisowe'!AE12</f>
        <v>0</v>
      </c>
      <c r="F12" s="48" t="str">
        <f>'Zestawienie serwisowe'!AF12</f>
        <v>0</v>
      </c>
      <c r="G12" s="48" t="str">
        <f>'Zestawienie serwisowe'!AG12</f>
        <v>0</v>
      </c>
      <c r="H12" s="48" t="str">
        <f>'Zestawienie serwisowe'!AH12</f>
        <v>0</v>
      </c>
      <c r="I12" s="48" t="str">
        <f>'Zestawienie serwisowe'!AI12</f>
        <v>0</v>
      </c>
      <c r="J12" s="49" t="str">
        <f>'Zestawienie serwisowe'!AJ12</f>
        <v>0</v>
      </c>
      <c r="K12" s="111" t="str">
        <f>UPPER('Zestawienie serwisowe'!AL12)</f>
        <v>0</v>
      </c>
      <c r="L12" s="112" t="str">
        <f>UPPER(IF('Zestawienie serwisowe'!AM12="","",'Zestawienie serwisowe'!AM12))</f>
        <v>0</v>
      </c>
      <c r="M12" s="113" t="str">
        <f>UPPER(IF('Zestawienie serwisowe'!AN12="","",'Zestawienie serwisowe'!AN12))</f>
        <v>0</v>
      </c>
      <c r="N12" s="114" t="str">
        <f>UPPER(IF('Zestawienie serwisowe'!AP12="","",'Zestawienie serwisowe'!AP12))</f>
        <v>0</v>
      </c>
      <c r="O12" s="115" t="str">
        <f>UPPER(IF('Zestawienie serwisowe'!AR12="","",'Zestawienie serwisowe'!AR12))</f>
        <v>0</v>
      </c>
      <c r="P12" s="115" t="str">
        <f>UPPER(IF('Zestawienie serwisowe'!AT12="","",'Zestawienie serwisowe'!AT12))</f>
        <v>0</v>
      </c>
      <c r="Q12" s="116" t="str">
        <f>IF('Zestawienie serwisowe'!AV12="","",'Zestawienie serwisowe'!AV12)</f>
        <v>0</v>
      </c>
      <c r="R12" s="116" t="str">
        <f>IF('Zestawienie serwisowe'!AW12="","",'Zestawienie serwisowe'!AW12)</f>
        <v>0</v>
      </c>
      <c r="S12" s="117" t="str">
        <f>IF('Zestawienie serwisowe'!AX12="","",'Zestawienie serwisowe'!AX12)</f>
        <v>0</v>
      </c>
      <c r="AL12" s="118" t="str">
        <f>'Zestawienie serwisowe'!BH12</f>
        <v>0</v>
      </c>
      <c r="AM12" s="118" t="str">
        <f>'Zestawienie serwisowe'!BI12</f>
        <v>0</v>
      </c>
    </row>
    <row r="13" spans="1:256" customHeight="1" ht="11.25">
      <c r="A13" s="110" t="str">
        <f>IF('Zestawienie serwisowe'!C13="","",'Zestawienie serwisowe'!C13)</f>
        <v>0</v>
      </c>
      <c r="B13" s="110" t="str">
        <f>IF('Zestawienie serwisowe'!D13="","",'Zestawienie serwisowe'!D13)</f>
        <v>0</v>
      </c>
      <c r="C13" s="110" t="str">
        <f>IF('Zestawienie serwisowe'!V13="","",'Zestawienie serwisowe'!V13)</f>
        <v>0</v>
      </c>
      <c r="D13" s="49" t="str">
        <f>'Zestawienie serwisowe'!AD13</f>
        <v>0</v>
      </c>
      <c r="E13" s="49" t="str">
        <f>'Zestawienie serwisowe'!AE13</f>
        <v>0</v>
      </c>
      <c r="F13" s="48" t="str">
        <f>'Zestawienie serwisowe'!AF13</f>
        <v>0</v>
      </c>
      <c r="G13" s="48" t="str">
        <f>'Zestawienie serwisowe'!AG13</f>
        <v>0</v>
      </c>
      <c r="H13" s="48" t="str">
        <f>'Zestawienie serwisowe'!AH13</f>
        <v>0</v>
      </c>
      <c r="I13" s="48" t="str">
        <f>'Zestawienie serwisowe'!AI13</f>
        <v>0</v>
      </c>
      <c r="J13" s="49" t="str">
        <f>'Zestawienie serwisowe'!AJ13</f>
        <v>0</v>
      </c>
      <c r="K13" s="111" t="str">
        <f>UPPER('Zestawienie serwisowe'!AL13)</f>
        <v>0</v>
      </c>
      <c r="L13" s="112" t="str">
        <f>UPPER(IF('Zestawienie serwisowe'!AM13="","",'Zestawienie serwisowe'!AM13))</f>
        <v>0</v>
      </c>
      <c r="M13" s="113" t="str">
        <f>UPPER(IF('Zestawienie serwisowe'!AN13="","",'Zestawienie serwisowe'!AN13))</f>
        <v>0</v>
      </c>
      <c r="N13" s="114" t="str">
        <f>UPPER(IF('Zestawienie serwisowe'!AP13="","",'Zestawienie serwisowe'!AP13))</f>
        <v>0</v>
      </c>
      <c r="O13" s="115" t="str">
        <f>UPPER(IF('Zestawienie serwisowe'!AR13="","",'Zestawienie serwisowe'!AR13))</f>
        <v>0</v>
      </c>
      <c r="P13" s="115" t="str">
        <f>UPPER(IF('Zestawienie serwisowe'!AT13="","",'Zestawienie serwisowe'!AT13))</f>
        <v>0</v>
      </c>
      <c r="Q13" s="116" t="str">
        <f>IF('Zestawienie serwisowe'!AV13="","",'Zestawienie serwisowe'!AV13)</f>
        <v>0</v>
      </c>
      <c r="R13" s="116" t="str">
        <f>IF('Zestawienie serwisowe'!AW13="","",'Zestawienie serwisowe'!AW13)</f>
        <v>0</v>
      </c>
      <c r="S13" s="117" t="str">
        <f>IF('Zestawienie serwisowe'!AX13="","",'Zestawienie serwisowe'!AX13)</f>
        <v>0</v>
      </c>
      <c r="AL13" s="118" t="str">
        <f>'Zestawienie serwisowe'!BH13</f>
        <v>0</v>
      </c>
      <c r="AM13" s="118" t="str">
        <f>'Zestawienie serwisowe'!BI13</f>
        <v>0</v>
      </c>
    </row>
    <row r="14" spans="1:256" customHeight="1" ht="11.25">
      <c r="A14" s="110" t="str">
        <f>IF('Zestawienie serwisowe'!C14="","",'Zestawienie serwisowe'!C14)</f>
        <v>0</v>
      </c>
      <c r="B14" s="110" t="str">
        <f>IF('Zestawienie serwisowe'!D14="","",'Zestawienie serwisowe'!D14)</f>
        <v>0</v>
      </c>
      <c r="C14" s="110" t="str">
        <f>IF('Zestawienie serwisowe'!V14="","",'Zestawienie serwisowe'!V14)</f>
        <v>0</v>
      </c>
      <c r="D14" s="49" t="str">
        <f>'Zestawienie serwisowe'!AD14</f>
        <v>0</v>
      </c>
      <c r="E14" s="49" t="str">
        <f>'Zestawienie serwisowe'!AE14</f>
        <v>0</v>
      </c>
      <c r="F14" s="48" t="str">
        <f>'Zestawienie serwisowe'!AF14</f>
        <v>0</v>
      </c>
      <c r="G14" s="48" t="str">
        <f>'Zestawienie serwisowe'!AG14</f>
        <v>0</v>
      </c>
      <c r="H14" s="48" t="str">
        <f>'Zestawienie serwisowe'!AH14</f>
        <v>0</v>
      </c>
      <c r="I14" s="48" t="str">
        <f>'Zestawienie serwisowe'!AI14</f>
        <v>0</v>
      </c>
      <c r="J14" s="49" t="str">
        <f>'Zestawienie serwisowe'!AJ14</f>
        <v>0</v>
      </c>
      <c r="K14" s="111" t="str">
        <f>UPPER('Zestawienie serwisowe'!AL14)</f>
        <v>0</v>
      </c>
      <c r="L14" s="112" t="str">
        <f>UPPER(IF('Zestawienie serwisowe'!AM14="","",'Zestawienie serwisowe'!AM14))</f>
        <v>0</v>
      </c>
      <c r="M14" s="113" t="str">
        <f>UPPER(IF('Zestawienie serwisowe'!AN14="","",'Zestawienie serwisowe'!AN14))</f>
        <v>0</v>
      </c>
      <c r="N14" s="114" t="str">
        <f>UPPER(IF('Zestawienie serwisowe'!AP14="","",'Zestawienie serwisowe'!AP14))</f>
        <v>0</v>
      </c>
      <c r="O14" s="115" t="str">
        <f>UPPER(IF('Zestawienie serwisowe'!AR14="","",'Zestawienie serwisowe'!AR14))</f>
        <v>0</v>
      </c>
      <c r="P14" s="115" t="str">
        <f>UPPER(IF('Zestawienie serwisowe'!AT14="","",'Zestawienie serwisowe'!AT14))</f>
        <v>0</v>
      </c>
      <c r="Q14" s="116" t="str">
        <f>IF('Zestawienie serwisowe'!AV14="","",'Zestawienie serwisowe'!AV14)</f>
        <v>0</v>
      </c>
      <c r="R14" s="116" t="str">
        <f>IF('Zestawienie serwisowe'!AW14="","",'Zestawienie serwisowe'!AW14)</f>
        <v>0</v>
      </c>
      <c r="S14" s="117" t="str">
        <f>IF('Zestawienie serwisowe'!AX14="","",'Zestawienie serwisowe'!AX14)</f>
        <v>0</v>
      </c>
      <c r="AL14" s="118" t="str">
        <f>'Zestawienie serwisowe'!BH14</f>
        <v>0</v>
      </c>
      <c r="AM14" s="118" t="str">
        <f>'Zestawienie serwisowe'!BI14</f>
        <v>0</v>
      </c>
    </row>
    <row r="15" spans="1:256" customHeight="1" ht="11.25">
      <c r="A15" s="110" t="str">
        <f>IF('Zestawienie serwisowe'!C15="","",'Zestawienie serwisowe'!C15)</f>
        <v>0</v>
      </c>
      <c r="B15" s="110" t="str">
        <f>IF('Zestawienie serwisowe'!D15="","",'Zestawienie serwisowe'!D15)</f>
        <v>0</v>
      </c>
      <c r="C15" s="110" t="str">
        <f>IF('Zestawienie serwisowe'!V15="","",'Zestawienie serwisowe'!V15)</f>
        <v>0</v>
      </c>
      <c r="D15" s="49" t="str">
        <f>'Zestawienie serwisowe'!AD15</f>
        <v>0</v>
      </c>
      <c r="E15" s="49" t="str">
        <f>'Zestawienie serwisowe'!AE15</f>
        <v>0</v>
      </c>
      <c r="F15" s="48" t="str">
        <f>'Zestawienie serwisowe'!AF15</f>
        <v>0</v>
      </c>
      <c r="G15" s="48" t="str">
        <f>'Zestawienie serwisowe'!AG15</f>
        <v>0</v>
      </c>
      <c r="H15" s="48" t="str">
        <f>'Zestawienie serwisowe'!AH15</f>
        <v>0</v>
      </c>
      <c r="I15" s="48" t="str">
        <f>'Zestawienie serwisowe'!AI15</f>
        <v>0</v>
      </c>
      <c r="J15" s="49" t="str">
        <f>'Zestawienie serwisowe'!AJ15</f>
        <v>0</v>
      </c>
      <c r="K15" s="111" t="str">
        <f>UPPER('Zestawienie serwisowe'!AL15)</f>
        <v>0</v>
      </c>
      <c r="L15" s="112" t="str">
        <f>UPPER(IF('Zestawienie serwisowe'!AM15="","",'Zestawienie serwisowe'!AM15))</f>
        <v>0</v>
      </c>
      <c r="M15" s="113" t="str">
        <f>UPPER(IF('Zestawienie serwisowe'!AN15="","",'Zestawienie serwisowe'!AN15))</f>
        <v>0</v>
      </c>
      <c r="N15" s="114" t="str">
        <f>UPPER(IF('Zestawienie serwisowe'!AP15="","",'Zestawienie serwisowe'!AP15))</f>
        <v>0</v>
      </c>
      <c r="O15" s="115" t="str">
        <f>UPPER(IF('Zestawienie serwisowe'!AR15="","",'Zestawienie serwisowe'!AR15))</f>
        <v>0</v>
      </c>
      <c r="P15" s="115" t="str">
        <f>UPPER(IF('Zestawienie serwisowe'!AT15="","",'Zestawienie serwisowe'!AT15))</f>
        <v>0</v>
      </c>
      <c r="Q15" s="116" t="str">
        <f>IF('Zestawienie serwisowe'!AV15="","",'Zestawienie serwisowe'!AV15)</f>
        <v>0</v>
      </c>
      <c r="R15" s="116" t="str">
        <f>IF('Zestawienie serwisowe'!AW15="","",'Zestawienie serwisowe'!AW15)</f>
        <v>0</v>
      </c>
      <c r="S15" s="117" t="str">
        <f>IF('Zestawienie serwisowe'!AX15="","",'Zestawienie serwisowe'!AX15)</f>
        <v>0</v>
      </c>
      <c r="AL15" s="118" t="str">
        <f>'Zestawienie serwisowe'!BH15</f>
        <v>0</v>
      </c>
      <c r="AM15" s="118" t="str">
        <f>'Zestawienie serwisowe'!BI15</f>
        <v>0</v>
      </c>
    </row>
    <row r="16" spans="1:256" customHeight="1" ht="11.25">
      <c r="A16" s="110" t="str">
        <f>IF('Zestawienie serwisowe'!C16="","",'Zestawienie serwisowe'!C16)</f>
        <v>0</v>
      </c>
      <c r="B16" s="110" t="str">
        <f>IF('Zestawienie serwisowe'!D16="","",'Zestawienie serwisowe'!D16)</f>
        <v>0</v>
      </c>
      <c r="C16" s="110" t="str">
        <f>IF('Zestawienie serwisowe'!V16="","",'Zestawienie serwisowe'!V16)</f>
        <v>0</v>
      </c>
      <c r="D16" s="49" t="str">
        <f>'Zestawienie serwisowe'!AD16</f>
        <v>0</v>
      </c>
      <c r="E16" s="49" t="str">
        <f>'Zestawienie serwisowe'!AE16</f>
        <v>0</v>
      </c>
      <c r="F16" s="48" t="str">
        <f>'Zestawienie serwisowe'!AF16</f>
        <v>0</v>
      </c>
      <c r="G16" s="48" t="str">
        <f>'Zestawienie serwisowe'!AG16</f>
        <v>0</v>
      </c>
      <c r="H16" s="48" t="str">
        <f>'Zestawienie serwisowe'!AH16</f>
        <v>0</v>
      </c>
      <c r="I16" s="48" t="str">
        <f>'Zestawienie serwisowe'!AI16</f>
        <v>0</v>
      </c>
      <c r="J16" s="49" t="str">
        <f>'Zestawienie serwisowe'!AJ16</f>
        <v>0</v>
      </c>
      <c r="K16" s="111" t="str">
        <f>UPPER('Zestawienie serwisowe'!AL16)</f>
        <v>0</v>
      </c>
      <c r="L16" s="112" t="str">
        <f>UPPER(IF('Zestawienie serwisowe'!AM16="","",'Zestawienie serwisowe'!AM16))</f>
        <v>0</v>
      </c>
      <c r="M16" s="113" t="str">
        <f>UPPER(IF('Zestawienie serwisowe'!AN16="","",'Zestawienie serwisowe'!AN16))</f>
        <v>0</v>
      </c>
      <c r="N16" s="114" t="str">
        <f>UPPER(IF('Zestawienie serwisowe'!AP16="","",'Zestawienie serwisowe'!AP16))</f>
        <v>0</v>
      </c>
      <c r="O16" s="115" t="str">
        <f>UPPER(IF('Zestawienie serwisowe'!AR16="","",'Zestawienie serwisowe'!AR16))</f>
        <v>0</v>
      </c>
      <c r="P16" s="115" t="str">
        <f>UPPER(IF('Zestawienie serwisowe'!AT16="","",'Zestawienie serwisowe'!AT16))</f>
        <v>0</v>
      </c>
      <c r="Q16" s="116" t="str">
        <f>IF('Zestawienie serwisowe'!AV16="","",'Zestawienie serwisowe'!AV16)</f>
        <v>0</v>
      </c>
      <c r="R16" s="116" t="str">
        <f>IF('Zestawienie serwisowe'!AW16="","",'Zestawienie serwisowe'!AW16)</f>
        <v>0</v>
      </c>
      <c r="S16" s="117" t="str">
        <f>IF('Zestawienie serwisowe'!AX16="","",'Zestawienie serwisowe'!AX16)</f>
        <v>0</v>
      </c>
      <c r="AL16" s="118" t="str">
        <f>'Zestawienie serwisowe'!BH16</f>
        <v>0</v>
      </c>
      <c r="AM16" s="118" t="str">
        <f>'Zestawienie serwisowe'!BI16</f>
        <v>0</v>
      </c>
    </row>
    <row r="17" spans="1:256" customHeight="1" ht="11.25">
      <c r="A17" s="110" t="str">
        <f>IF('Zestawienie serwisowe'!C17="","",'Zestawienie serwisowe'!C17)</f>
        <v>0</v>
      </c>
      <c r="B17" s="110" t="str">
        <f>IF('Zestawienie serwisowe'!D17="","",'Zestawienie serwisowe'!D17)</f>
        <v>0</v>
      </c>
      <c r="C17" s="110" t="str">
        <f>IF('Zestawienie serwisowe'!V17="","",'Zestawienie serwisowe'!V17)</f>
        <v>0</v>
      </c>
      <c r="D17" s="49" t="str">
        <f>'Zestawienie serwisowe'!AD17</f>
        <v>0</v>
      </c>
      <c r="E17" s="49" t="str">
        <f>'Zestawienie serwisowe'!AE17</f>
        <v>0</v>
      </c>
      <c r="F17" s="48" t="str">
        <f>'Zestawienie serwisowe'!AF17</f>
        <v>0</v>
      </c>
      <c r="G17" s="48" t="str">
        <f>'Zestawienie serwisowe'!AG17</f>
        <v>0</v>
      </c>
      <c r="H17" s="48" t="str">
        <f>'Zestawienie serwisowe'!AH17</f>
        <v>0</v>
      </c>
      <c r="I17" s="48" t="str">
        <f>'Zestawienie serwisowe'!AI17</f>
        <v>0</v>
      </c>
      <c r="J17" s="49" t="str">
        <f>'Zestawienie serwisowe'!AJ17</f>
        <v>0</v>
      </c>
      <c r="K17" s="111" t="str">
        <f>UPPER('Zestawienie serwisowe'!AL17)</f>
        <v>0</v>
      </c>
      <c r="L17" s="112" t="str">
        <f>UPPER(IF('Zestawienie serwisowe'!AM17="","",'Zestawienie serwisowe'!AM17))</f>
        <v>0</v>
      </c>
      <c r="M17" s="113" t="str">
        <f>UPPER(IF('Zestawienie serwisowe'!AN17="","",'Zestawienie serwisowe'!AN17))</f>
        <v>0</v>
      </c>
      <c r="N17" s="114" t="str">
        <f>UPPER(IF('Zestawienie serwisowe'!AP17="","",'Zestawienie serwisowe'!AP17))</f>
        <v>0</v>
      </c>
      <c r="O17" s="115" t="str">
        <f>UPPER(IF('Zestawienie serwisowe'!AR17="","",'Zestawienie serwisowe'!AR17))</f>
        <v>0</v>
      </c>
      <c r="P17" s="115" t="str">
        <f>UPPER(IF('Zestawienie serwisowe'!AT17="","",'Zestawienie serwisowe'!AT17))</f>
        <v>0</v>
      </c>
      <c r="Q17" s="116" t="str">
        <f>IF('Zestawienie serwisowe'!AV17="","",'Zestawienie serwisowe'!AV17)</f>
        <v>0</v>
      </c>
      <c r="R17" s="116" t="str">
        <f>IF('Zestawienie serwisowe'!AW17="","",'Zestawienie serwisowe'!AW17)</f>
        <v>0</v>
      </c>
      <c r="S17" s="117" t="str">
        <f>IF('Zestawienie serwisowe'!AX17="","",'Zestawienie serwisowe'!AX17)</f>
        <v>0</v>
      </c>
      <c r="AL17" s="118" t="str">
        <f>'Zestawienie serwisowe'!BH17</f>
        <v>0</v>
      </c>
      <c r="AM17" s="118" t="str">
        <f>'Zestawienie serwisowe'!BI17</f>
        <v>0</v>
      </c>
    </row>
    <row r="18" spans="1:256" customHeight="1" ht="11.25">
      <c r="A18" s="110" t="str">
        <f>IF('Zestawienie serwisowe'!C18="","",'Zestawienie serwisowe'!C18)</f>
        <v>0</v>
      </c>
      <c r="B18" s="110" t="str">
        <f>IF('Zestawienie serwisowe'!D18="","",'Zestawienie serwisowe'!D18)</f>
        <v>0</v>
      </c>
      <c r="C18" s="110" t="str">
        <f>IF('Zestawienie serwisowe'!V18="","",'Zestawienie serwisowe'!V18)</f>
        <v>0</v>
      </c>
      <c r="D18" s="49" t="str">
        <f>'Zestawienie serwisowe'!AD18</f>
        <v>0</v>
      </c>
      <c r="E18" s="49" t="str">
        <f>'Zestawienie serwisowe'!AE18</f>
        <v>0</v>
      </c>
      <c r="F18" s="48" t="str">
        <f>'Zestawienie serwisowe'!AF18</f>
        <v>0</v>
      </c>
      <c r="G18" s="48" t="str">
        <f>'Zestawienie serwisowe'!AG18</f>
        <v>0</v>
      </c>
      <c r="H18" s="48" t="str">
        <f>'Zestawienie serwisowe'!AH18</f>
        <v>0</v>
      </c>
      <c r="I18" s="48" t="str">
        <f>'Zestawienie serwisowe'!AI18</f>
        <v>0</v>
      </c>
      <c r="J18" s="49" t="str">
        <f>'Zestawienie serwisowe'!AJ18</f>
        <v>0</v>
      </c>
      <c r="K18" s="111" t="str">
        <f>UPPER('Zestawienie serwisowe'!AL18)</f>
        <v>0</v>
      </c>
      <c r="L18" s="112" t="str">
        <f>UPPER(IF('Zestawienie serwisowe'!AM18="","",'Zestawienie serwisowe'!AM18))</f>
        <v>0</v>
      </c>
      <c r="M18" s="113" t="str">
        <f>UPPER(IF('Zestawienie serwisowe'!AN18="","",'Zestawienie serwisowe'!AN18))</f>
        <v>0</v>
      </c>
      <c r="N18" s="114" t="str">
        <f>UPPER(IF('Zestawienie serwisowe'!AP18="","",'Zestawienie serwisowe'!AP18))</f>
        <v>0</v>
      </c>
      <c r="O18" s="115" t="str">
        <f>UPPER(IF('Zestawienie serwisowe'!AR18="","",'Zestawienie serwisowe'!AR18))</f>
        <v>0</v>
      </c>
      <c r="P18" s="115" t="str">
        <f>UPPER(IF('Zestawienie serwisowe'!AT18="","",'Zestawienie serwisowe'!AT18))</f>
        <v>0</v>
      </c>
      <c r="Q18" s="116" t="str">
        <f>IF('Zestawienie serwisowe'!AV18="","",'Zestawienie serwisowe'!AV18)</f>
        <v>0</v>
      </c>
      <c r="R18" s="116" t="str">
        <f>IF('Zestawienie serwisowe'!AW18="","",'Zestawienie serwisowe'!AW18)</f>
        <v>0</v>
      </c>
      <c r="S18" s="117" t="str">
        <f>IF('Zestawienie serwisowe'!AX18="","",'Zestawienie serwisowe'!AX18)</f>
        <v>0</v>
      </c>
      <c r="AL18" s="118" t="str">
        <f>'Zestawienie serwisowe'!BH18</f>
        <v>0</v>
      </c>
      <c r="AM18" s="118" t="str">
        <f>'Zestawienie serwisowe'!BI18</f>
        <v>0</v>
      </c>
    </row>
    <row r="19" spans="1:256" customHeight="1" ht="11.25">
      <c r="A19" s="110" t="str">
        <f>IF('Zestawienie serwisowe'!C19="","",'Zestawienie serwisowe'!C19)</f>
        <v>0</v>
      </c>
      <c r="B19" s="110" t="str">
        <f>IF('Zestawienie serwisowe'!D19="","",'Zestawienie serwisowe'!D19)</f>
        <v>0</v>
      </c>
      <c r="C19" s="110" t="str">
        <f>IF('Zestawienie serwisowe'!V19="","",'Zestawienie serwisowe'!V19)</f>
        <v>0</v>
      </c>
      <c r="D19" s="49" t="str">
        <f>'Zestawienie serwisowe'!AD19</f>
        <v>0</v>
      </c>
      <c r="E19" s="49" t="str">
        <f>'Zestawienie serwisowe'!AE19</f>
        <v>0</v>
      </c>
      <c r="F19" s="48" t="str">
        <f>'Zestawienie serwisowe'!AF19</f>
        <v>0</v>
      </c>
      <c r="G19" s="48" t="str">
        <f>'Zestawienie serwisowe'!AG19</f>
        <v>0</v>
      </c>
      <c r="H19" s="48" t="str">
        <f>'Zestawienie serwisowe'!AH19</f>
        <v>0</v>
      </c>
      <c r="I19" s="48" t="str">
        <f>'Zestawienie serwisowe'!AI19</f>
        <v>0</v>
      </c>
      <c r="J19" s="49" t="str">
        <f>'Zestawienie serwisowe'!AJ19</f>
        <v>0</v>
      </c>
      <c r="K19" s="111" t="str">
        <f>UPPER('Zestawienie serwisowe'!AL19)</f>
        <v>0</v>
      </c>
      <c r="L19" s="112" t="str">
        <f>UPPER(IF('Zestawienie serwisowe'!AM19="","",'Zestawienie serwisowe'!AM19))</f>
        <v>0</v>
      </c>
      <c r="M19" s="113" t="str">
        <f>UPPER(IF('Zestawienie serwisowe'!AN19="","",'Zestawienie serwisowe'!AN19))</f>
        <v>0</v>
      </c>
      <c r="N19" s="114" t="str">
        <f>UPPER(IF('Zestawienie serwisowe'!AP19="","",'Zestawienie serwisowe'!AP19))</f>
        <v>0</v>
      </c>
      <c r="O19" s="115" t="str">
        <f>UPPER(IF('Zestawienie serwisowe'!AR19="","",'Zestawienie serwisowe'!AR19))</f>
        <v>0</v>
      </c>
      <c r="P19" s="115" t="str">
        <f>UPPER(IF('Zestawienie serwisowe'!AT19="","",'Zestawienie serwisowe'!AT19))</f>
        <v>0</v>
      </c>
      <c r="Q19" s="116" t="str">
        <f>IF('Zestawienie serwisowe'!AV19="","",'Zestawienie serwisowe'!AV19)</f>
        <v>0</v>
      </c>
      <c r="R19" s="116" t="str">
        <f>IF('Zestawienie serwisowe'!AW19="","",'Zestawienie serwisowe'!AW19)</f>
        <v>0</v>
      </c>
      <c r="S19" s="117" t="str">
        <f>IF('Zestawienie serwisowe'!AX19="","",'Zestawienie serwisowe'!AX19)</f>
        <v>0</v>
      </c>
      <c r="AL19" s="118" t="str">
        <f>'Zestawienie serwisowe'!BH19</f>
        <v>0</v>
      </c>
      <c r="AM19" s="118" t="str">
        <f>'Zestawienie serwisowe'!BI19</f>
        <v>0</v>
      </c>
    </row>
    <row r="20" spans="1:256" customHeight="1" ht="11.25">
      <c r="A20" s="110" t="str">
        <f>IF('Zestawienie serwisowe'!C20="","",'Zestawienie serwisowe'!C20)</f>
        <v>0</v>
      </c>
      <c r="B20" s="110" t="str">
        <f>IF('Zestawienie serwisowe'!D20="","",'Zestawienie serwisowe'!D20)</f>
        <v>0</v>
      </c>
      <c r="C20" s="110" t="str">
        <f>IF('Zestawienie serwisowe'!V20="","",'Zestawienie serwisowe'!V20)</f>
        <v>0</v>
      </c>
      <c r="D20" s="49" t="str">
        <f>'Zestawienie serwisowe'!AD20</f>
        <v>0</v>
      </c>
      <c r="E20" s="49" t="str">
        <f>'Zestawienie serwisowe'!AE20</f>
        <v>0</v>
      </c>
      <c r="F20" s="48" t="str">
        <f>'Zestawienie serwisowe'!AF20</f>
        <v>0</v>
      </c>
      <c r="G20" s="48" t="str">
        <f>'Zestawienie serwisowe'!AG20</f>
        <v>0</v>
      </c>
      <c r="H20" s="48" t="str">
        <f>'Zestawienie serwisowe'!AH20</f>
        <v>0</v>
      </c>
      <c r="I20" s="48" t="str">
        <f>'Zestawienie serwisowe'!AI20</f>
        <v>0</v>
      </c>
      <c r="J20" s="49" t="str">
        <f>'Zestawienie serwisowe'!AJ20</f>
        <v>0</v>
      </c>
      <c r="K20" s="111" t="str">
        <f>UPPER('Zestawienie serwisowe'!AL20)</f>
        <v>0</v>
      </c>
      <c r="L20" s="112" t="str">
        <f>UPPER(IF('Zestawienie serwisowe'!AM20="","",'Zestawienie serwisowe'!AM20))</f>
        <v>0</v>
      </c>
      <c r="M20" s="113" t="str">
        <f>UPPER(IF('Zestawienie serwisowe'!AN20="","",'Zestawienie serwisowe'!AN20))</f>
        <v>0</v>
      </c>
      <c r="N20" s="114" t="str">
        <f>UPPER(IF('Zestawienie serwisowe'!AP20="","",'Zestawienie serwisowe'!AP20))</f>
        <v>0</v>
      </c>
      <c r="O20" s="115" t="str">
        <f>UPPER(IF('Zestawienie serwisowe'!AR20="","",'Zestawienie serwisowe'!AR20))</f>
        <v>0</v>
      </c>
      <c r="P20" s="115" t="str">
        <f>UPPER(IF('Zestawienie serwisowe'!AT20="","",'Zestawienie serwisowe'!AT20))</f>
        <v>0</v>
      </c>
      <c r="Q20" s="116" t="str">
        <f>IF('Zestawienie serwisowe'!AV20="","",'Zestawienie serwisowe'!AV20)</f>
        <v>0</v>
      </c>
      <c r="R20" s="116" t="str">
        <f>IF('Zestawienie serwisowe'!AW20="","",'Zestawienie serwisowe'!AW20)</f>
        <v>0</v>
      </c>
      <c r="S20" s="117" t="str">
        <f>IF('Zestawienie serwisowe'!AX20="","",'Zestawienie serwisowe'!AX20)</f>
        <v>0</v>
      </c>
      <c r="AL20" s="118" t="str">
        <f>'Zestawienie serwisowe'!BH20</f>
        <v>0</v>
      </c>
      <c r="AM20" s="118" t="str">
        <f>'Zestawienie serwisowe'!BI20</f>
        <v>0</v>
      </c>
    </row>
    <row r="21" spans="1:256" customHeight="1" ht="11.25">
      <c r="A21" s="110" t="str">
        <f>IF('Zestawienie serwisowe'!C21="","",'Zestawienie serwisowe'!C21)</f>
        <v>0</v>
      </c>
      <c r="B21" s="110" t="str">
        <f>IF('Zestawienie serwisowe'!D21="","",'Zestawienie serwisowe'!D21)</f>
        <v>0</v>
      </c>
      <c r="C21" s="110" t="str">
        <f>IF('Zestawienie serwisowe'!V21="","",'Zestawienie serwisowe'!V21)</f>
        <v>0</v>
      </c>
      <c r="D21" s="49" t="str">
        <f>'Zestawienie serwisowe'!AD21</f>
        <v>0</v>
      </c>
      <c r="E21" s="49" t="str">
        <f>'Zestawienie serwisowe'!AE21</f>
        <v>0</v>
      </c>
      <c r="F21" s="48" t="str">
        <f>'Zestawienie serwisowe'!AF21</f>
        <v>0</v>
      </c>
      <c r="G21" s="48" t="str">
        <f>'Zestawienie serwisowe'!AG21</f>
        <v>0</v>
      </c>
      <c r="H21" s="48" t="str">
        <f>'Zestawienie serwisowe'!AH21</f>
        <v>0</v>
      </c>
      <c r="I21" s="48" t="str">
        <f>'Zestawienie serwisowe'!AI21</f>
        <v>0</v>
      </c>
      <c r="J21" s="49" t="str">
        <f>'Zestawienie serwisowe'!AJ21</f>
        <v>0</v>
      </c>
      <c r="K21" s="111" t="str">
        <f>UPPER('Zestawienie serwisowe'!AL21)</f>
        <v>0</v>
      </c>
      <c r="L21" s="112" t="str">
        <f>UPPER(IF('Zestawienie serwisowe'!AM21="","",'Zestawienie serwisowe'!AM21))</f>
        <v>0</v>
      </c>
      <c r="M21" s="113" t="str">
        <f>UPPER(IF('Zestawienie serwisowe'!AN21="","",'Zestawienie serwisowe'!AN21))</f>
        <v>0</v>
      </c>
      <c r="N21" s="114" t="str">
        <f>UPPER(IF('Zestawienie serwisowe'!AP21="","",'Zestawienie serwisowe'!AP21))</f>
        <v>0</v>
      </c>
      <c r="O21" s="115" t="str">
        <f>UPPER(IF('Zestawienie serwisowe'!AR21="","",'Zestawienie serwisowe'!AR21))</f>
        <v>0</v>
      </c>
      <c r="P21" s="115" t="str">
        <f>UPPER(IF('Zestawienie serwisowe'!AT21="","",'Zestawienie serwisowe'!AT21))</f>
        <v>0</v>
      </c>
      <c r="Q21" s="116" t="str">
        <f>IF('Zestawienie serwisowe'!AV21="","",'Zestawienie serwisowe'!AV21)</f>
        <v>0</v>
      </c>
      <c r="R21" s="116" t="str">
        <f>IF('Zestawienie serwisowe'!AW21="","",'Zestawienie serwisowe'!AW21)</f>
        <v>0</v>
      </c>
      <c r="S21" s="117" t="str">
        <f>IF('Zestawienie serwisowe'!AX21="","",'Zestawienie serwisowe'!AX21)</f>
        <v>0</v>
      </c>
      <c r="AL21" s="118" t="str">
        <f>'Zestawienie serwisowe'!BH21</f>
        <v>0</v>
      </c>
      <c r="AM21" s="118" t="str">
        <f>'Zestawienie serwisowe'!BI21</f>
        <v>0</v>
      </c>
    </row>
    <row r="22" spans="1:256" customHeight="1" ht="11.25">
      <c r="A22" s="110" t="str">
        <f>IF('Zestawienie serwisowe'!C22="","",'Zestawienie serwisowe'!C22)</f>
        <v>0</v>
      </c>
      <c r="B22" s="110" t="str">
        <f>IF('Zestawienie serwisowe'!D22="","",'Zestawienie serwisowe'!D22)</f>
        <v>0</v>
      </c>
      <c r="C22" s="110" t="str">
        <f>IF('Zestawienie serwisowe'!V22="","",'Zestawienie serwisowe'!V22)</f>
        <v>0</v>
      </c>
      <c r="D22" s="49" t="str">
        <f>'Zestawienie serwisowe'!AD22</f>
        <v>0</v>
      </c>
      <c r="E22" s="49" t="str">
        <f>'Zestawienie serwisowe'!AE22</f>
        <v>0</v>
      </c>
      <c r="F22" s="48" t="str">
        <f>'Zestawienie serwisowe'!AF22</f>
        <v>0</v>
      </c>
      <c r="G22" s="48" t="str">
        <f>'Zestawienie serwisowe'!AG22</f>
        <v>0</v>
      </c>
      <c r="H22" s="48" t="str">
        <f>'Zestawienie serwisowe'!AH22</f>
        <v>0</v>
      </c>
      <c r="I22" s="48" t="str">
        <f>'Zestawienie serwisowe'!AI22</f>
        <v>0</v>
      </c>
      <c r="J22" s="49" t="str">
        <f>'Zestawienie serwisowe'!AJ22</f>
        <v>0</v>
      </c>
      <c r="K22" s="111" t="str">
        <f>UPPER('Zestawienie serwisowe'!AL22)</f>
        <v>0</v>
      </c>
      <c r="L22" s="112" t="str">
        <f>UPPER(IF('Zestawienie serwisowe'!AM22="","",'Zestawienie serwisowe'!AM22))</f>
        <v>0</v>
      </c>
      <c r="M22" s="113" t="str">
        <f>UPPER(IF('Zestawienie serwisowe'!AN22="","",'Zestawienie serwisowe'!AN22))</f>
        <v>0</v>
      </c>
      <c r="N22" s="114" t="str">
        <f>UPPER(IF('Zestawienie serwisowe'!AP22="","",'Zestawienie serwisowe'!AP22))</f>
        <v>0</v>
      </c>
      <c r="O22" s="115" t="str">
        <f>UPPER(IF('Zestawienie serwisowe'!AR22="","",'Zestawienie serwisowe'!AR22))</f>
        <v>0</v>
      </c>
      <c r="P22" s="115" t="str">
        <f>UPPER(IF('Zestawienie serwisowe'!AT22="","",'Zestawienie serwisowe'!AT22))</f>
        <v>0</v>
      </c>
      <c r="Q22" s="116" t="str">
        <f>IF('Zestawienie serwisowe'!AV22="","",'Zestawienie serwisowe'!AV22)</f>
        <v>0</v>
      </c>
      <c r="R22" s="116" t="str">
        <f>IF('Zestawienie serwisowe'!AW22="","",'Zestawienie serwisowe'!AW22)</f>
        <v>0</v>
      </c>
      <c r="S22" s="117" t="str">
        <f>IF('Zestawienie serwisowe'!AX22="","",'Zestawienie serwisowe'!AX22)</f>
        <v>0</v>
      </c>
      <c r="AL22" s="118" t="str">
        <f>'Zestawienie serwisowe'!BH22</f>
        <v>0</v>
      </c>
      <c r="AM22" s="118" t="str">
        <f>'Zestawienie serwisowe'!BI22</f>
        <v>0</v>
      </c>
    </row>
    <row r="23" spans="1:256" customHeight="1" ht="11.25">
      <c r="A23" s="110" t="str">
        <f>IF('Zestawienie serwisowe'!C23="","",'Zestawienie serwisowe'!C23)</f>
        <v>0</v>
      </c>
      <c r="B23" s="110" t="str">
        <f>IF('Zestawienie serwisowe'!D23="","",'Zestawienie serwisowe'!D23)</f>
        <v>0</v>
      </c>
      <c r="C23" s="110" t="str">
        <f>IF('Zestawienie serwisowe'!V23="","",'Zestawienie serwisowe'!V23)</f>
        <v>0</v>
      </c>
      <c r="D23" s="49" t="str">
        <f>'Zestawienie serwisowe'!AD23</f>
        <v>0</v>
      </c>
      <c r="E23" s="49" t="str">
        <f>'Zestawienie serwisowe'!AE23</f>
        <v>0</v>
      </c>
      <c r="F23" s="48" t="str">
        <f>'Zestawienie serwisowe'!AF23</f>
        <v>0</v>
      </c>
      <c r="G23" s="48" t="str">
        <f>'Zestawienie serwisowe'!AG23</f>
        <v>0</v>
      </c>
      <c r="H23" s="48" t="str">
        <f>'Zestawienie serwisowe'!AH23</f>
        <v>0</v>
      </c>
      <c r="I23" s="48" t="str">
        <f>'Zestawienie serwisowe'!AI23</f>
        <v>0</v>
      </c>
      <c r="J23" s="49" t="str">
        <f>'Zestawienie serwisowe'!AJ23</f>
        <v>0</v>
      </c>
      <c r="K23" s="111" t="str">
        <f>UPPER('Zestawienie serwisowe'!AL23)</f>
        <v>0</v>
      </c>
      <c r="L23" s="112" t="str">
        <f>UPPER(IF('Zestawienie serwisowe'!AM23="","",'Zestawienie serwisowe'!AM23))</f>
        <v>0</v>
      </c>
      <c r="M23" s="113" t="str">
        <f>UPPER(IF('Zestawienie serwisowe'!AN23="","",'Zestawienie serwisowe'!AN23))</f>
        <v>0</v>
      </c>
      <c r="N23" s="114" t="str">
        <f>UPPER(IF('Zestawienie serwisowe'!AP23="","",'Zestawienie serwisowe'!AP23))</f>
        <v>0</v>
      </c>
      <c r="O23" s="115" t="str">
        <f>UPPER(IF('Zestawienie serwisowe'!AR23="","",'Zestawienie serwisowe'!AR23))</f>
        <v>0</v>
      </c>
      <c r="P23" s="115" t="str">
        <f>UPPER(IF('Zestawienie serwisowe'!AT23="","",'Zestawienie serwisowe'!AT23))</f>
        <v>0</v>
      </c>
      <c r="Q23" s="116" t="str">
        <f>IF('Zestawienie serwisowe'!AV23="","",'Zestawienie serwisowe'!AV23)</f>
        <v>0</v>
      </c>
      <c r="R23" s="116" t="str">
        <f>IF('Zestawienie serwisowe'!AW23="","",'Zestawienie serwisowe'!AW23)</f>
        <v>0</v>
      </c>
      <c r="S23" s="117" t="str">
        <f>IF('Zestawienie serwisowe'!AX23="","",'Zestawienie serwisowe'!AX23)</f>
        <v>0</v>
      </c>
      <c r="AL23" s="118" t="str">
        <f>'Zestawienie serwisowe'!BH23</f>
        <v>0</v>
      </c>
      <c r="AM23" s="118" t="str">
        <f>'Zestawienie serwisowe'!BI23</f>
        <v>0</v>
      </c>
    </row>
    <row r="24" spans="1:256" customHeight="1" ht="11.25">
      <c r="A24" s="110" t="str">
        <f>IF('Zestawienie serwisowe'!C24="","",'Zestawienie serwisowe'!C24)</f>
        <v>0</v>
      </c>
      <c r="B24" s="110" t="str">
        <f>IF('Zestawienie serwisowe'!D24="","",'Zestawienie serwisowe'!D24)</f>
        <v>0</v>
      </c>
      <c r="C24" s="110" t="str">
        <f>IF('Zestawienie serwisowe'!V24="","",'Zestawienie serwisowe'!V24)</f>
        <v>0</v>
      </c>
      <c r="D24" s="49" t="str">
        <f>'Zestawienie serwisowe'!AD24</f>
        <v>0</v>
      </c>
      <c r="E24" s="49" t="str">
        <f>'Zestawienie serwisowe'!AE24</f>
        <v>0</v>
      </c>
      <c r="F24" s="48" t="str">
        <f>'Zestawienie serwisowe'!AF24</f>
        <v>0</v>
      </c>
      <c r="G24" s="48" t="str">
        <f>'Zestawienie serwisowe'!AG24</f>
        <v>0</v>
      </c>
      <c r="H24" s="48" t="str">
        <f>'Zestawienie serwisowe'!AH24</f>
        <v>0</v>
      </c>
      <c r="I24" s="48" t="str">
        <f>'Zestawienie serwisowe'!AI24</f>
        <v>0</v>
      </c>
      <c r="J24" s="49" t="str">
        <f>'Zestawienie serwisowe'!AJ24</f>
        <v>0</v>
      </c>
      <c r="K24" s="111" t="str">
        <f>UPPER('Zestawienie serwisowe'!AL24)</f>
        <v>0</v>
      </c>
      <c r="L24" s="112" t="str">
        <f>UPPER(IF('Zestawienie serwisowe'!AM24="","",'Zestawienie serwisowe'!AM24))</f>
        <v>0</v>
      </c>
      <c r="M24" s="113" t="str">
        <f>UPPER(IF('Zestawienie serwisowe'!AN24="","",'Zestawienie serwisowe'!AN24))</f>
        <v>0</v>
      </c>
      <c r="N24" s="114" t="str">
        <f>UPPER(IF('Zestawienie serwisowe'!AP24="","",'Zestawienie serwisowe'!AP24))</f>
        <v>0</v>
      </c>
      <c r="O24" s="115" t="str">
        <f>UPPER(IF('Zestawienie serwisowe'!AR24="","",'Zestawienie serwisowe'!AR24))</f>
        <v>0</v>
      </c>
      <c r="P24" s="115" t="str">
        <f>UPPER(IF('Zestawienie serwisowe'!AT24="","",'Zestawienie serwisowe'!AT24))</f>
        <v>0</v>
      </c>
      <c r="Q24" s="116" t="str">
        <f>IF('Zestawienie serwisowe'!AV24="","",'Zestawienie serwisowe'!AV24)</f>
        <v>0</v>
      </c>
      <c r="R24" s="116" t="str">
        <f>IF('Zestawienie serwisowe'!AW24="","",'Zestawienie serwisowe'!AW24)</f>
        <v>0</v>
      </c>
      <c r="S24" s="117" t="str">
        <f>IF('Zestawienie serwisowe'!AX24="","",'Zestawienie serwisowe'!AX24)</f>
        <v>0</v>
      </c>
      <c r="AL24" s="118" t="str">
        <f>'Zestawienie serwisowe'!BH24</f>
        <v>0</v>
      </c>
      <c r="AM24" s="118" t="str">
        <f>'Zestawienie serwisowe'!BI24</f>
        <v>0</v>
      </c>
    </row>
    <row r="25" spans="1:256" customHeight="1" ht="11.25">
      <c r="A25" s="110" t="str">
        <f>IF('Zestawienie serwisowe'!C25="","",'Zestawienie serwisowe'!C25)</f>
        <v>0</v>
      </c>
      <c r="B25" s="110" t="str">
        <f>IF('Zestawienie serwisowe'!D25="","",'Zestawienie serwisowe'!D25)</f>
        <v>0</v>
      </c>
      <c r="C25" s="110" t="str">
        <f>IF('Zestawienie serwisowe'!V25="","",'Zestawienie serwisowe'!V25)</f>
        <v>0</v>
      </c>
      <c r="D25" s="49" t="str">
        <f>'Zestawienie serwisowe'!AD25</f>
        <v>0</v>
      </c>
      <c r="E25" s="49" t="str">
        <f>'Zestawienie serwisowe'!AE25</f>
        <v>0</v>
      </c>
      <c r="F25" s="48" t="str">
        <f>'Zestawienie serwisowe'!AF25</f>
        <v>0</v>
      </c>
      <c r="G25" s="48" t="str">
        <f>'Zestawienie serwisowe'!AG25</f>
        <v>0</v>
      </c>
      <c r="H25" s="48" t="str">
        <f>'Zestawienie serwisowe'!AH25</f>
        <v>0</v>
      </c>
      <c r="I25" s="48" t="str">
        <f>'Zestawienie serwisowe'!AI25</f>
        <v>0</v>
      </c>
      <c r="J25" s="49" t="str">
        <f>'Zestawienie serwisowe'!AJ25</f>
        <v>0</v>
      </c>
      <c r="K25" s="111" t="str">
        <f>UPPER('Zestawienie serwisowe'!AL25)</f>
        <v>0</v>
      </c>
      <c r="L25" s="112" t="str">
        <f>UPPER(IF('Zestawienie serwisowe'!AM25="","",'Zestawienie serwisowe'!AM25))</f>
        <v>0</v>
      </c>
      <c r="M25" s="113" t="str">
        <f>UPPER(IF('Zestawienie serwisowe'!AN25="","",'Zestawienie serwisowe'!AN25))</f>
        <v>0</v>
      </c>
      <c r="N25" s="114" t="str">
        <f>UPPER(IF('Zestawienie serwisowe'!AP25="","",'Zestawienie serwisowe'!AP25))</f>
        <v>0</v>
      </c>
      <c r="O25" s="115" t="str">
        <f>UPPER(IF('Zestawienie serwisowe'!AR25="","",'Zestawienie serwisowe'!AR25))</f>
        <v>0</v>
      </c>
      <c r="P25" s="115" t="str">
        <f>UPPER(IF('Zestawienie serwisowe'!AT25="","",'Zestawienie serwisowe'!AT25))</f>
        <v>0</v>
      </c>
      <c r="Q25" s="116" t="str">
        <f>IF('Zestawienie serwisowe'!AV25="","",'Zestawienie serwisowe'!AV25)</f>
        <v>0</v>
      </c>
      <c r="R25" s="116" t="str">
        <f>IF('Zestawienie serwisowe'!AW25="","",'Zestawienie serwisowe'!AW25)</f>
        <v>0</v>
      </c>
      <c r="S25" s="117" t="str">
        <f>IF('Zestawienie serwisowe'!AX25="","",'Zestawienie serwisowe'!AX25)</f>
        <v>0</v>
      </c>
      <c r="AL25" s="118" t="str">
        <f>'Zestawienie serwisowe'!BH25</f>
        <v>0</v>
      </c>
      <c r="AM25" s="118" t="str">
        <f>'Zestawienie serwisowe'!BI25</f>
        <v>0</v>
      </c>
    </row>
    <row r="26" spans="1:256" customHeight="1" ht="11.25">
      <c r="A26" s="110" t="str">
        <f>IF('Zestawienie serwisowe'!C26="","",'Zestawienie serwisowe'!C26)</f>
        <v>0</v>
      </c>
      <c r="B26" s="110" t="str">
        <f>IF('Zestawienie serwisowe'!D26="","",'Zestawienie serwisowe'!D26)</f>
        <v>0</v>
      </c>
      <c r="C26" s="110" t="str">
        <f>IF('Zestawienie serwisowe'!V26="","",'Zestawienie serwisowe'!V26)</f>
        <v>0</v>
      </c>
      <c r="D26" s="49" t="str">
        <f>'Zestawienie serwisowe'!AD26</f>
        <v>0</v>
      </c>
      <c r="E26" s="49" t="str">
        <f>'Zestawienie serwisowe'!AE26</f>
        <v>0</v>
      </c>
      <c r="F26" s="48" t="str">
        <f>'Zestawienie serwisowe'!AF26</f>
        <v>0</v>
      </c>
      <c r="G26" s="48" t="str">
        <f>'Zestawienie serwisowe'!AG26</f>
        <v>0</v>
      </c>
      <c r="H26" s="48" t="str">
        <f>'Zestawienie serwisowe'!AH26</f>
        <v>0</v>
      </c>
      <c r="I26" s="48" t="str">
        <f>'Zestawienie serwisowe'!AI26</f>
        <v>0</v>
      </c>
      <c r="J26" s="49" t="str">
        <f>'Zestawienie serwisowe'!AJ26</f>
        <v>0</v>
      </c>
      <c r="K26" s="111" t="str">
        <f>UPPER('Zestawienie serwisowe'!AL26)</f>
        <v>0</v>
      </c>
      <c r="L26" s="112" t="str">
        <f>UPPER(IF('Zestawienie serwisowe'!AM26="","",'Zestawienie serwisowe'!AM26))</f>
        <v>0</v>
      </c>
      <c r="M26" s="113" t="str">
        <f>UPPER(IF('Zestawienie serwisowe'!AN26="","",'Zestawienie serwisowe'!AN26))</f>
        <v>0</v>
      </c>
      <c r="N26" s="114" t="str">
        <f>UPPER(IF('Zestawienie serwisowe'!AP26="","",'Zestawienie serwisowe'!AP26))</f>
        <v>0</v>
      </c>
      <c r="O26" s="115" t="str">
        <f>UPPER(IF('Zestawienie serwisowe'!AR26="","",'Zestawienie serwisowe'!AR26))</f>
        <v>0</v>
      </c>
      <c r="P26" s="115" t="str">
        <f>UPPER(IF('Zestawienie serwisowe'!AT26="","",'Zestawienie serwisowe'!AT26))</f>
        <v>0</v>
      </c>
      <c r="Q26" s="116" t="str">
        <f>IF('Zestawienie serwisowe'!AV26="","",'Zestawienie serwisowe'!AV26)</f>
        <v>0</v>
      </c>
      <c r="R26" s="116" t="str">
        <f>IF('Zestawienie serwisowe'!AW26="","",'Zestawienie serwisowe'!AW26)</f>
        <v>0</v>
      </c>
      <c r="S26" s="117" t="str">
        <f>IF('Zestawienie serwisowe'!AX26="","",'Zestawienie serwisowe'!AX26)</f>
        <v>0</v>
      </c>
      <c r="AL26" s="118" t="str">
        <f>'Zestawienie serwisowe'!BH26</f>
        <v>0</v>
      </c>
      <c r="AM26" s="118" t="str">
        <f>'Zestawienie serwisowe'!BI26</f>
        <v>0</v>
      </c>
    </row>
    <row r="27" spans="1:256" customHeight="1" ht="11.25">
      <c r="A27" s="110" t="str">
        <f>IF('Zestawienie serwisowe'!C27="","",'Zestawienie serwisowe'!C27)</f>
        <v>0</v>
      </c>
      <c r="B27" s="110" t="str">
        <f>IF('Zestawienie serwisowe'!D27="","",'Zestawienie serwisowe'!D27)</f>
        <v>0</v>
      </c>
      <c r="C27" s="110" t="str">
        <f>IF('Zestawienie serwisowe'!V27="","",'Zestawienie serwisowe'!V27)</f>
        <v>0</v>
      </c>
      <c r="D27" s="49" t="str">
        <f>'Zestawienie serwisowe'!AD27</f>
        <v>0</v>
      </c>
      <c r="E27" s="49" t="str">
        <f>'Zestawienie serwisowe'!AE27</f>
        <v>0</v>
      </c>
      <c r="F27" s="48" t="str">
        <f>'Zestawienie serwisowe'!AF27</f>
        <v>0</v>
      </c>
      <c r="G27" s="48" t="str">
        <f>'Zestawienie serwisowe'!AG27</f>
        <v>0</v>
      </c>
      <c r="H27" s="48" t="str">
        <f>'Zestawienie serwisowe'!AH27</f>
        <v>0</v>
      </c>
      <c r="I27" s="48" t="str">
        <f>'Zestawienie serwisowe'!AI27</f>
        <v>0</v>
      </c>
      <c r="J27" s="49" t="str">
        <f>'Zestawienie serwisowe'!AJ27</f>
        <v>0</v>
      </c>
      <c r="K27" s="111" t="str">
        <f>UPPER('Zestawienie serwisowe'!AL27)</f>
        <v>0</v>
      </c>
      <c r="L27" s="112" t="str">
        <f>UPPER(IF('Zestawienie serwisowe'!AM27="","",'Zestawienie serwisowe'!AM27))</f>
        <v>0</v>
      </c>
      <c r="M27" s="113" t="str">
        <f>UPPER(IF('Zestawienie serwisowe'!AN27="","",'Zestawienie serwisowe'!AN27))</f>
        <v>0</v>
      </c>
      <c r="N27" s="114" t="str">
        <f>UPPER(IF('Zestawienie serwisowe'!AP27="","",'Zestawienie serwisowe'!AP27))</f>
        <v>0</v>
      </c>
      <c r="O27" s="115" t="str">
        <f>UPPER(IF('Zestawienie serwisowe'!AR27="","",'Zestawienie serwisowe'!AR27))</f>
        <v>0</v>
      </c>
      <c r="P27" s="115" t="str">
        <f>UPPER(IF('Zestawienie serwisowe'!AT27="","",'Zestawienie serwisowe'!AT27))</f>
        <v>0</v>
      </c>
      <c r="Q27" s="116" t="str">
        <f>IF('Zestawienie serwisowe'!AV27="","",'Zestawienie serwisowe'!AV27)</f>
        <v>0</v>
      </c>
      <c r="R27" s="116" t="str">
        <f>IF('Zestawienie serwisowe'!AW27="","",'Zestawienie serwisowe'!AW27)</f>
        <v>0</v>
      </c>
      <c r="S27" s="117" t="str">
        <f>IF('Zestawienie serwisowe'!AX27="","",'Zestawienie serwisowe'!AX27)</f>
        <v>0</v>
      </c>
      <c r="AL27" s="118" t="str">
        <f>'Zestawienie serwisowe'!BH27</f>
        <v>0</v>
      </c>
      <c r="AM27" s="118" t="str">
        <f>'Zestawienie serwisowe'!BI27</f>
        <v>0</v>
      </c>
    </row>
    <row r="28" spans="1:256" customHeight="1" ht="11.25">
      <c r="A28" s="110" t="str">
        <f>IF('Zestawienie serwisowe'!C28="","",'Zestawienie serwisowe'!C28)</f>
        <v>0</v>
      </c>
      <c r="B28" s="110" t="str">
        <f>IF('Zestawienie serwisowe'!D28="","",'Zestawienie serwisowe'!D28)</f>
        <v>0</v>
      </c>
      <c r="C28" s="110" t="str">
        <f>IF('Zestawienie serwisowe'!V28="","",'Zestawienie serwisowe'!V28)</f>
        <v>0</v>
      </c>
      <c r="D28" s="49" t="str">
        <f>'Zestawienie serwisowe'!AD28</f>
        <v>0</v>
      </c>
      <c r="E28" s="49" t="str">
        <f>'Zestawienie serwisowe'!AE28</f>
        <v>0</v>
      </c>
      <c r="F28" s="48" t="str">
        <f>'Zestawienie serwisowe'!AF28</f>
        <v>0</v>
      </c>
      <c r="G28" s="48" t="str">
        <f>'Zestawienie serwisowe'!AG28</f>
        <v>0</v>
      </c>
      <c r="H28" s="48" t="str">
        <f>'Zestawienie serwisowe'!AH28</f>
        <v>0</v>
      </c>
      <c r="I28" s="48" t="str">
        <f>'Zestawienie serwisowe'!AI28</f>
        <v>0</v>
      </c>
      <c r="J28" s="49" t="str">
        <f>'Zestawienie serwisowe'!AJ28</f>
        <v>0</v>
      </c>
      <c r="K28" s="111" t="str">
        <f>UPPER('Zestawienie serwisowe'!AL28)</f>
        <v>0</v>
      </c>
      <c r="L28" s="112" t="str">
        <f>UPPER(IF('Zestawienie serwisowe'!AM28="","",'Zestawienie serwisowe'!AM28))</f>
        <v>0</v>
      </c>
      <c r="M28" s="113" t="str">
        <f>UPPER(IF('Zestawienie serwisowe'!AN28="","",'Zestawienie serwisowe'!AN28))</f>
        <v>0</v>
      </c>
      <c r="N28" s="114" t="str">
        <f>UPPER(IF('Zestawienie serwisowe'!AP28="","",'Zestawienie serwisowe'!AP28))</f>
        <v>0</v>
      </c>
      <c r="O28" s="115" t="str">
        <f>UPPER(IF('Zestawienie serwisowe'!AR28="","",'Zestawienie serwisowe'!AR28))</f>
        <v>0</v>
      </c>
      <c r="P28" s="115" t="str">
        <f>UPPER(IF('Zestawienie serwisowe'!AT28="","",'Zestawienie serwisowe'!AT28))</f>
        <v>0</v>
      </c>
      <c r="Q28" s="116" t="str">
        <f>IF('Zestawienie serwisowe'!AV28="","",'Zestawienie serwisowe'!AV28)</f>
        <v>0</v>
      </c>
      <c r="R28" s="116" t="str">
        <f>IF('Zestawienie serwisowe'!AW28="","",'Zestawienie serwisowe'!AW28)</f>
        <v>0</v>
      </c>
      <c r="S28" s="117" t="str">
        <f>IF('Zestawienie serwisowe'!AX28="","",'Zestawienie serwisowe'!AX28)</f>
        <v>0</v>
      </c>
      <c r="AL28" s="118" t="str">
        <f>'Zestawienie serwisowe'!BH28</f>
        <v>0</v>
      </c>
      <c r="AM28" s="118" t="str">
        <f>'Zestawienie serwisowe'!BI28</f>
        <v>0</v>
      </c>
    </row>
    <row r="29" spans="1:256" customHeight="1" ht="11.25">
      <c r="A29" s="110" t="str">
        <f>IF('Zestawienie serwisowe'!C29="","",'Zestawienie serwisowe'!C29)</f>
        <v>0</v>
      </c>
      <c r="B29" s="110" t="str">
        <f>IF('Zestawienie serwisowe'!D29="","",'Zestawienie serwisowe'!D29)</f>
        <v>0</v>
      </c>
      <c r="C29" s="110" t="str">
        <f>IF('Zestawienie serwisowe'!V29="","",'Zestawienie serwisowe'!V29)</f>
        <v>0</v>
      </c>
      <c r="D29" s="49" t="str">
        <f>'Zestawienie serwisowe'!AD29</f>
        <v>0</v>
      </c>
      <c r="E29" s="49" t="str">
        <f>'Zestawienie serwisowe'!AE29</f>
        <v>0</v>
      </c>
      <c r="F29" s="48" t="str">
        <f>'Zestawienie serwisowe'!AF29</f>
        <v>0</v>
      </c>
      <c r="G29" s="48" t="str">
        <f>'Zestawienie serwisowe'!AG29</f>
        <v>0</v>
      </c>
      <c r="H29" s="48" t="str">
        <f>'Zestawienie serwisowe'!AH29</f>
        <v>0</v>
      </c>
      <c r="I29" s="48" t="str">
        <f>'Zestawienie serwisowe'!AI29</f>
        <v>0</v>
      </c>
      <c r="J29" s="49" t="str">
        <f>'Zestawienie serwisowe'!AJ29</f>
        <v>0</v>
      </c>
      <c r="K29" s="111" t="str">
        <f>UPPER('Zestawienie serwisowe'!AL29)</f>
        <v>0</v>
      </c>
      <c r="L29" s="112" t="str">
        <f>UPPER(IF('Zestawienie serwisowe'!AM29="","",'Zestawienie serwisowe'!AM29))</f>
        <v>0</v>
      </c>
      <c r="M29" s="113" t="str">
        <f>UPPER(IF('Zestawienie serwisowe'!AN29="","",'Zestawienie serwisowe'!AN29))</f>
        <v>0</v>
      </c>
      <c r="N29" s="114" t="str">
        <f>UPPER(IF('Zestawienie serwisowe'!AP29="","",'Zestawienie serwisowe'!AP29))</f>
        <v>0</v>
      </c>
      <c r="O29" s="115" t="str">
        <f>UPPER(IF('Zestawienie serwisowe'!AR29="","",'Zestawienie serwisowe'!AR29))</f>
        <v>0</v>
      </c>
      <c r="P29" s="115" t="str">
        <f>UPPER(IF('Zestawienie serwisowe'!AT29="","",'Zestawienie serwisowe'!AT29))</f>
        <v>0</v>
      </c>
      <c r="Q29" s="116" t="str">
        <f>IF('Zestawienie serwisowe'!AV29="","",'Zestawienie serwisowe'!AV29)</f>
        <v>0</v>
      </c>
      <c r="R29" s="116" t="str">
        <f>IF('Zestawienie serwisowe'!AW29="","",'Zestawienie serwisowe'!AW29)</f>
        <v>0</v>
      </c>
      <c r="S29" s="117" t="str">
        <f>IF('Zestawienie serwisowe'!AX29="","",'Zestawienie serwisowe'!AX29)</f>
        <v>0</v>
      </c>
      <c r="AL29" s="118" t="str">
        <f>'Zestawienie serwisowe'!BH29</f>
        <v>0</v>
      </c>
      <c r="AM29" s="118" t="str">
        <f>'Zestawienie serwisowe'!BI29</f>
        <v>0</v>
      </c>
    </row>
    <row r="30" spans="1:256" customHeight="1" ht="11.25">
      <c r="A30" s="110" t="str">
        <f>IF('Zestawienie serwisowe'!C30="","",'Zestawienie serwisowe'!C30)</f>
        <v>0</v>
      </c>
      <c r="B30" s="110" t="str">
        <f>IF('Zestawienie serwisowe'!D30="","",'Zestawienie serwisowe'!D30)</f>
        <v>0</v>
      </c>
      <c r="C30" s="110" t="str">
        <f>IF('Zestawienie serwisowe'!V30="","",'Zestawienie serwisowe'!V30)</f>
        <v>0</v>
      </c>
      <c r="D30" s="49" t="str">
        <f>'Zestawienie serwisowe'!AD30</f>
        <v>0</v>
      </c>
      <c r="E30" s="49" t="str">
        <f>'Zestawienie serwisowe'!AE30</f>
        <v>0</v>
      </c>
      <c r="F30" s="48" t="str">
        <f>'Zestawienie serwisowe'!AF30</f>
        <v>0</v>
      </c>
      <c r="G30" s="48" t="str">
        <f>'Zestawienie serwisowe'!AG30</f>
        <v>0</v>
      </c>
      <c r="H30" s="48" t="str">
        <f>'Zestawienie serwisowe'!AH30</f>
        <v>0</v>
      </c>
      <c r="I30" s="48" t="str">
        <f>'Zestawienie serwisowe'!AI30</f>
        <v>0</v>
      </c>
      <c r="J30" s="49" t="str">
        <f>'Zestawienie serwisowe'!AJ30</f>
        <v>0</v>
      </c>
      <c r="K30" s="111" t="str">
        <f>UPPER('Zestawienie serwisowe'!AL30)</f>
        <v>0</v>
      </c>
      <c r="L30" s="112" t="str">
        <f>UPPER(IF('Zestawienie serwisowe'!AM30="","",'Zestawienie serwisowe'!AM30))</f>
        <v>0</v>
      </c>
      <c r="M30" s="113" t="str">
        <f>UPPER(IF('Zestawienie serwisowe'!AN30="","",'Zestawienie serwisowe'!AN30))</f>
        <v>0</v>
      </c>
      <c r="N30" s="114" t="str">
        <f>UPPER(IF('Zestawienie serwisowe'!AP30="","",'Zestawienie serwisowe'!AP30))</f>
        <v>0</v>
      </c>
      <c r="O30" s="115" t="str">
        <f>UPPER(IF('Zestawienie serwisowe'!AR30="","",'Zestawienie serwisowe'!AR30))</f>
        <v>0</v>
      </c>
      <c r="P30" s="115" t="str">
        <f>UPPER(IF('Zestawienie serwisowe'!AT30="","",'Zestawienie serwisowe'!AT30))</f>
        <v>0</v>
      </c>
      <c r="Q30" s="116" t="str">
        <f>IF('Zestawienie serwisowe'!AV30="","",'Zestawienie serwisowe'!AV30)</f>
        <v>0</v>
      </c>
      <c r="R30" s="116" t="str">
        <f>IF('Zestawienie serwisowe'!AW30="","",'Zestawienie serwisowe'!AW30)</f>
        <v>0</v>
      </c>
      <c r="S30" s="117" t="str">
        <f>IF('Zestawienie serwisowe'!AX30="","",'Zestawienie serwisowe'!AX30)</f>
        <v>0</v>
      </c>
      <c r="AL30" s="118" t="str">
        <f>'Zestawienie serwisowe'!BH30</f>
        <v>0</v>
      </c>
      <c r="AM30" s="118" t="str">
        <f>'Zestawienie serwisowe'!BI30</f>
        <v>0</v>
      </c>
    </row>
    <row r="31" spans="1:256" customHeight="1" ht="15.8">
      <c r="A31" s="110" t="str">
        <f>IF('Zestawienie serwisowe'!C53="","",'Zestawienie serwisowe'!C53)</f>
        <v>0</v>
      </c>
      <c r="B31" s="110" t="str">
        <f>IF('Zestawienie serwisowe'!D53="","",'Zestawienie serwisowe'!D53)</f>
        <v>0</v>
      </c>
      <c r="C31" s="110" t="str">
        <f>IF('Zestawienie serwisowe'!V53="","",'Zestawienie serwisowe'!V53)</f>
        <v>0</v>
      </c>
      <c r="D31" s="49" t="str">
        <f>'Zestawienie serwisowe'!AD53</f>
        <v>0</v>
      </c>
      <c r="E31" s="49" t="str">
        <f>'Zestawienie serwisowe'!AE53</f>
        <v>0</v>
      </c>
      <c r="F31" s="48" t="str">
        <f>'Zestawienie serwisowe'!AF53</f>
        <v>0</v>
      </c>
      <c r="G31" s="48" t="str">
        <f>'Zestawienie serwisowe'!AG53</f>
        <v>0</v>
      </c>
      <c r="H31" s="48" t="str">
        <f>'Zestawienie serwisowe'!AH53</f>
        <v>0</v>
      </c>
      <c r="I31" s="48" t="str">
        <f>'Zestawienie serwisowe'!AI53</f>
        <v>0</v>
      </c>
      <c r="J31" s="49" t="str">
        <f>'Zestawienie serwisowe'!AJ53</f>
        <v>0</v>
      </c>
      <c r="K31" s="111" t="str">
        <f>UPPER('Zestawienie serwisowe'!AL53)</f>
        <v>0</v>
      </c>
      <c r="L31" s="112" t="str">
        <f>UPPER(IF('Zestawienie serwisowe'!AM53="","",'Zestawienie serwisowe'!AM53))</f>
        <v>0</v>
      </c>
      <c r="M31" s="113" t="str">
        <f>UPPER(IF('Zestawienie serwisowe'!AN53="","",'Zestawienie serwisowe'!AN53))</f>
        <v>0</v>
      </c>
      <c r="N31" s="114" t="str">
        <f>UPPER(IF('Zestawienie serwisowe'!AP53="","",'Zestawienie serwisowe'!AP53))</f>
        <v>0</v>
      </c>
      <c r="O31" s="115" t="str">
        <f>UPPER(IF('Zestawienie serwisowe'!AR53="","",'Zestawienie serwisowe'!AR53))</f>
        <v>0</v>
      </c>
      <c r="P31" s="115" t="str">
        <f>UPPER(IF('Zestawienie serwisowe'!AT53="","",'Zestawienie serwisowe'!AT53))</f>
        <v>0</v>
      </c>
      <c r="Q31" s="116" t="str">
        <f>IF('Zestawienie serwisowe'!AV53="","",'Zestawienie serwisowe'!AV53)</f>
        <v>0</v>
      </c>
      <c r="R31" s="116" t="str">
        <f>IF('Zestawienie serwisowe'!AW53="","",'Zestawienie serwisowe'!AW53)</f>
        <v>0</v>
      </c>
      <c r="S31" s="117" t="str">
        <f>IF('Zestawienie serwisowe'!AX53="","",'Zestawienie serwisowe'!AX53)</f>
        <v>0</v>
      </c>
      <c r="AL31" s="118" t="str">
        <f>'Zestawienie serwisowe'!BH53</f>
        <v>0</v>
      </c>
      <c r="AM31" s="118" t="str">
        <f>'Zestawienie serwisowe'!BI53</f>
        <v>0</v>
      </c>
    </row>
    <row r="32" spans="1:256" customHeight="1" ht="15.8">
      <c r="A32" s="110" t="str">
        <f>IF('Zestawienie serwisowe'!C54="","",'Zestawienie serwisowe'!C54)</f>
        <v>0</v>
      </c>
      <c r="B32" s="110" t="str">
        <f>IF('Zestawienie serwisowe'!D54="","",'Zestawienie serwisowe'!D54)</f>
        <v>0</v>
      </c>
      <c r="C32" s="110" t="str">
        <f>IF('Zestawienie serwisowe'!V54="","",'Zestawienie serwisowe'!V54)</f>
        <v>0</v>
      </c>
      <c r="D32" s="49" t="str">
        <f>'Zestawienie serwisowe'!AD54</f>
        <v>0</v>
      </c>
      <c r="E32" s="49" t="str">
        <f>'Zestawienie serwisowe'!AE54</f>
        <v>0</v>
      </c>
      <c r="F32" s="48" t="str">
        <f>'Zestawienie serwisowe'!AF54</f>
        <v>0</v>
      </c>
      <c r="G32" s="48" t="str">
        <f>'Zestawienie serwisowe'!AG54</f>
        <v>0</v>
      </c>
      <c r="H32" s="48" t="str">
        <f>'Zestawienie serwisowe'!AH54</f>
        <v>0</v>
      </c>
      <c r="I32" s="48" t="str">
        <f>'Zestawienie serwisowe'!AI54</f>
        <v>0</v>
      </c>
      <c r="J32" s="49" t="str">
        <f>'Zestawienie serwisowe'!AJ54</f>
        <v>0</v>
      </c>
      <c r="K32" s="111" t="str">
        <f>UPPER('Zestawienie serwisowe'!AL54)</f>
        <v>0</v>
      </c>
      <c r="L32" s="112" t="str">
        <f>UPPER(IF('Zestawienie serwisowe'!AM54="","",'Zestawienie serwisowe'!AM54))</f>
        <v>0</v>
      </c>
      <c r="M32" s="113" t="str">
        <f>UPPER(IF('Zestawienie serwisowe'!AN54="","",'Zestawienie serwisowe'!AN54))</f>
        <v>0</v>
      </c>
      <c r="N32" s="114" t="str">
        <f>UPPER(IF('Zestawienie serwisowe'!AP54="","",'Zestawienie serwisowe'!AP54))</f>
        <v>0</v>
      </c>
      <c r="O32" s="115" t="str">
        <f>UPPER(IF('Zestawienie serwisowe'!AR54="","",'Zestawienie serwisowe'!AR54))</f>
        <v>0</v>
      </c>
      <c r="P32" s="115" t="str">
        <f>UPPER(IF('Zestawienie serwisowe'!AT54="","",'Zestawienie serwisowe'!AT54))</f>
        <v>0</v>
      </c>
      <c r="Q32" s="116" t="str">
        <f>IF('Zestawienie serwisowe'!AV54="","",'Zestawienie serwisowe'!AV54)</f>
        <v>0</v>
      </c>
      <c r="R32" s="116" t="str">
        <f>IF('Zestawienie serwisowe'!AW54="","",'Zestawienie serwisowe'!AW54)</f>
        <v>0</v>
      </c>
      <c r="S32" s="117" t="str">
        <f>IF('Zestawienie serwisowe'!AX54="","",'Zestawienie serwisowe'!AX54)</f>
        <v>0</v>
      </c>
      <c r="AL32" s="118" t="str">
        <f>'Zestawienie serwisowe'!BH54</f>
        <v>0</v>
      </c>
      <c r="AM32" s="118" t="str">
        <f>'Zestawienie serwisowe'!BI54</f>
        <v>0</v>
      </c>
    </row>
    <row r="33" spans="1:256" customHeight="1" ht="15.8">
      <c r="A33" s="110" t="str">
        <f>IF('Zestawienie serwisowe'!C55="","",'Zestawienie serwisowe'!C55)</f>
        <v>0</v>
      </c>
      <c r="B33" s="110" t="str">
        <f>IF('Zestawienie serwisowe'!D55="","",'Zestawienie serwisowe'!D55)</f>
        <v>0</v>
      </c>
      <c r="C33" s="110" t="str">
        <f>IF('Zestawienie serwisowe'!V55="","",'Zestawienie serwisowe'!V55)</f>
        <v>0</v>
      </c>
      <c r="D33" s="49" t="str">
        <f>'Zestawienie serwisowe'!AD55</f>
        <v>0</v>
      </c>
      <c r="E33" s="49" t="str">
        <f>'Zestawienie serwisowe'!AE55</f>
        <v>0</v>
      </c>
      <c r="F33" s="48" t="str">
        <f>'Zestawienie serwisowe'!AF55</f>
        <v>0</v>
      </c>
      <c r="G33" s="48" t="str">
        <f>'Zestawienie serwisowe'!AG55</f>
        <v>0</v>
      </c>
      <c r="H33" s="48" t="str">
        <f>'Zestawienie serwisowe'!AH55</f>
        <v>0</v>
      </c>
      <c r="I33" s="48" t="str">
        <f>'Zestawienie serwisowe'!AI55</f>
        <v>0</v>
      </c>
      <c r="J33" s="49" t="str">
        <f>'Zestawienie serwisowe'!AJ55</f>
        <v>0</v>
      </c>
      <c r="K33" s="111" t="str">
        <f>UPPER('Zestawienie serwisowe'!AL55)</f>
        <v>0</v>
      </c>
      <c r="L33" s="112" t="str">
        <f>UPPER(IF('Zestawienie serwisowe'!AM55="","",'Zestawienie serwisowe'!AM55))</f>
        <v>0</v>
      </c>
      <c r="M33" s="113" t="str">
        <f>UPPER(IF('Zestawienie serwisowe'!AN55="","",'Zestawienie serwisowe'!AN55))</f>
        <v>0</v>
      </c>
      <c r="N33" s="114" t="str">
        <f>UPPER(IF('Zestawienie serwisowe'!AP55="","",'Zestawienie serwisowe'!AP55))</f>
        <v>0</v>
      </c>
      <c r="O33" s="115" t="str">
        <f>UPPER(IF('Zestawienie serwisowe'!AR55="","",'Zestawienie serwisowe'!AR55))</f>
        <v>0</v>
      </c>
      <c r="P33" s="115" t="str">
        <f>UPPER(IF('Zestawienie serwisowe'!AT55="","",'Zestawienie serwisowe'!AT55))</f>
        <v>0</v>
      </c>
      <c r="Q33" s="116" t="str">
        <f>IF('Zestawienie serwisowe'!AV55="","",'Zestawienie serwisowe'!AV55)</f>
        <v>0</v>
      </c>
      <c r="R33" s="116" t="str">
        <f>IF('Zestawienie serwisowe'!AW55="","",'Zestawienie serwisowe'!AW55)</f>
        <v>0</v>
      </c>
      <c r="S33" s="117" t="str">
        <f>IF('Zestawienie serwisowe'!AX55="","",'Zestawienie serwisowe'!AX55)</f>
        <v>0</v>
      </c>
      <c r="AL33" s="118" t="str">
        <f>'Zestawienie serwisowe'!BH55</f>
        <v>0</v>
      </c>
      <c r="AM33" s="118" t="str">
        <f>'Zestawienie serwisowe'!BI55</f>
        <v>0</v>
      </c>
    </row>
    <row r="34" spans="1:256" customHeight="1" ht="15.8">
      <c r="A34" s="110" t="str">
        <f>IF('Zestawienie serwisowe'!C56="","",'Zestawienie serwisowe'!C56)</f>
        <v>0</v>
      </c>
      <c r="B34" s="110" t="str">
        <f>IF('Zestawienie serwisowe'!D56="","",'Zestawienie serwisowe'!D56)</f>
        <v>0</v>
      </c>
      <c r="C34" s="110" t="str">
        <f>IF('Zestawienie serwisowe'!V56="","",'Zestawienie serwisowe'!V56)</f>
        <v>0</v>
      </c>
      <c r="D34" s="49" t="str">
        <f>'Zestawienie serwisowe'!AD56</f>
        <v>0</v>
      </c>
      <c r="E34" s="49" t="str">
        <f>'Zestawienie serwisowe'!AE56</f>
        <v>0</v>
      </c>
      <c r="F34" s="48" t="str">
        <f>'Zestawienie serwisowe'!AF56</f>
        <v>0</v>
      </c>
      <c r="G34" s="48" t="str">
        <f>'Zestawienie serwisowe'!AG56</f>
        <v>0</v>
      </c>
      <c r="H34" s="48" t="str">
        <f>'Zestawienie serwisowe'!AH56</f>
        <v>0</v>
      </c>
      <c r="I34" s="48" t="str">
        <f>'Zestawienie serwisowe'!AI56</f>
        <v>0</v>
      </c>
      <c r="J34" s="49" t="str">
        <f>'Zestawienie serwisowe'!AJ56</f>
        <v>0</v>
      </c>
      <c r="K34" s="111" t="str">
        <f>UPPER('Zestawienie serwisowe'!AL56)</f>
        <v>0</v>
      </c>
      <c r="L34" s="112" t="str">
        <f>UPPER(IF('Zestawienie serwisowe'!AM56="","",'Zestawienie serwisowe'!AM56))</f>
        <v>0</v>
      </c>
      <c r="M34" s="113" t="str">
        <f>UPPER(IF('Zestawienie serwisowe'!AN56="","",'Zestawienie serwisowe'!AN56))</f>
        <v>0</v>
      </c>
      <c r="N34" s="114" t="str">
        <f>UPPER(IF('Zestawienie serwisowe'!AP56="","",'Zestawienie serwisowe'!AP56))</f>
        <v>0</v>
      </c>
      <c r="O34" s="115" t="str">
        <f>UPPER(IF('Zestawienie serwisowe'!AR56="","",'Zestawienie serwisowe'!AR56))</f>
        <v>0</v>
      </c>
      <c r="P34" s="115" t="str">
        <f>UPPER(IF('Zestawienie serwisowe'!AT56="","",'Zestawienie serwisowe'!AT56))</f>
        <v>0</v>
      </c>
      <c r="Q34" s="116" t="str">
        <f>IF('Zestawienie serwisowe'!AV56="","",'Zestawienie serwisowe'!AV56)</f>
        <v>0</v>
      </c>
      <c r="R34" s="116" t="str">
        <f>IF('Zestawienie serwisowe'!AW56="","",'Zestawienie serwisowe'!AW56)</f>
        <v>0</v>
      </c>
      <c r="S34" s="117" t="str">
        <f>IF('Zestawienie serwisowe'!AX56="","",'Zestawienie serwisowe'!AX56)</f>
        <v>0</v>
      </c>
      <c r="AL34" s="118" t="str">
        <f>'Zestawienie serwisowe'!BH56</f>
        <v>0</v>
      </c>
      <c r="AM34" s="118" t="str">
        <f>'Zestawienie serwisowe'!BI56</f>
        <v>0</v>
      </c>
    </row>
    <row r="35" spans="1:256" customHeight="1" ht="15.8">
      <c r="A35" s="110" t="str">
        <f>IF('Zestawienie serwisowe'!C57="","",'Zestawienie serwisowe'!C57)</f>
        <v>0</v>
      </c>
      <c r="B35" s="110" t="str">
        <f>IF('Zestawienie serwisowe'!D57="","",'Zestawienie serwisowe'!D57)</f>
        <v>0</v>
      </c>
      <c r="C35" s="110" t="str">
        <f>IF('Zestawienie serwisowe'!V57="","",'Zestawienie serwisowe'!V57)</f>
        <v>0</v>
      </c>
      <c r="D35" s="49" t="str">
        <f>'Zestawienie serwisowe'!AD57</f>
        <v>0</v>
      </c>
      <c r="E35" s="49" t="str">
        <f>'Zestawienie serwisowe'!AE57</f>
        <v>0</v>
      </c>
      <c r="F35" s="48" t="str">
        <f>'Zestawienie serwisowe'!AF57</f>
        <v>0</v>
      </c>
      <c r="G35" s="48" t="str">
        <f>'Zestawienie serwisowe'!AG57</f>
        <v>0</v>
      </c>
      <c r="H35" s="48" t="str">
        <f>'Zestawienie serwisowe'!AH57</f>
        <v>0</v>
      </c>
      <c r="I35" s="48" t="str">
        <f>'Zestawienie serwisowe'!AI57</f>
        <v>0</v>
      </c>
      <c r="J35" s="49" t="str">
        <f>'Zestawienie serwisowe'!AJ57</f>
        <v>0</v>
      </c>
      <c r="K35" s="111" t="str">
        <f>UPPER('Zestawienie serwisowe'!AL57)</f>
        <v>0</v>
      </c>
      <c r="L35" s="112" t="str">
        <f>UPPER(IF('Zestawienie serwisowe'!AM57="","",'Zestawienie serwisowe'!AM57))</f>
        <v>0</v>
      </c>
      <c r="M35" s="113" t="str">
        <f>UPPER(IF('Zestawienie serwisowe'!AN57="","",'Zestawienie serwisowe'!AN57))</f>
        <v>0</v>
      </c>
      <c r="N35" s="114" t="str">
        <f>UPPER(IF('Zestawienie serwisowe'!AP57="","",'Zestawienie serwisowe'!AP57))</f>
        <v>0</v>
      </c>
      <c r="O35" s="115" t="str">
        <f>UPPER(IF('Zestawienie serwisowe'!AR57="","",'Zestawienie serwisowe'!AR57))</f>
        <v>0</v>
      </c>
      <c r="P35" s="115" t="str">
        <f>UPPER(IF('Zestawienie serwisowe'!AT57="","",'Zestawienie serwisowe'!AT57))</f>
        <v>0</v>
      </c>
      <c r="Q35" s="116" t="str">
        <f>IF('Zestawienie serwisowe'!AV57="","",'Zestawienie serwisowe'!AV57)</f>
        <v>0</v>
      </c>
      <c r="R35" s="116" t="str">
        <f>IF('Zestawienie serwisowe'!AW57="","",'Zestawienie serwisowe'!AW57)</f>
        <v>0</v>
      </c>
      <c r="S35" s="117" t="str">
        <f>IF('Zestawienie serwisowe'!AX57="","",'Zestawienie serwisowe'!AX57)</f>
        <v>0</v>
      </c>
      <c r="AL35" s="118" t="str">
        <f>'Zestawienie serwisowe'!BH57</f>
        <v>0</v>
      </c>
      <c r="AM35" s="118" t="str">
        <f>'Zestawienie serwisowe'!BI57</f>
        <v>0</v>
      </c>
    </row>
    <row r="36" spans="1:256" customHeight="1" ht="11.25">
      <c r="A36" s="110" t="str">
        <f>IF('Zestawienie serwisowe'!C36="","",'Zestawienie serwisowe'!C36)</f>
        <v>0</v>
      </c>
      <c r="B36" s="110" t="str">
        <f>IF('Zestawienie serwisowe'!D36="","",'Zestawienie serwisowe'!D36)</f>
        <v>0</v>
      </c>
      <c r="C36" s="110" t="str">
        <f>IF('Zestawienie serwisowe'!V36="","",'Zestawienie serwisowe'!V36)</f>
        <v>0</v>
      </c>
      <c r="D36" s="49" t="str">
        <f>'Zestawienie serwisowe'!AD36</f>
        <v>0</v>
      </c>
      <c r="E36" s="49" t="str">
        <f>'Zestawienie serwisowe'!AE36</f>
        <v>0</v>
      </c>
      <c r="F36" s="48" t="str">
        <f>'Zestawienie serwisowe'!AF36</f>
        <v>0</v>
      </c>
      <c r="G36" s="48" t="str">
        <f>'Zestawienie serwisowe'!AG36</f>
        <v>0</v>
      </c>
      <c r="H36" s="48" t="str">
        <f>'Zestawienie serwisowe'!AH36</f>
        <v>0</v>
      </c>
      <c r="I36" s="48" t="str">
        <f>'Zestawienie serwisowe'!AI36</f>
        <v>0</v>
      </c>
      <c r="J36" s="49" t="str">
        <f>'Zestawienie serwisowe'!AJ36</f>
        <v>0</v>
      </c>
      <c r="K36" s="111" t="str">
        <f>UPPER('Zestawienie serwisowe'!AL36)</f>
        <v>0</v>
      </c>
      <c r="L36" s="112" t="str">
        <f>UPPER(IF('Zestawienie serwisowe'!AM36="","",'Zestawienie serwisowe'!AM36))</f>
        <v>0</v>
      </c>
      <c r="M36" s="113" t="str">
        <f>UPPER(IF('Zestawienie serwisowe'!AN36="","",'Zestawienie serwisowe'!AN36))</f>
        <v>0</v>
      </c>
      <c r="N36" s="114" t="str">
        <f>UPPER(IF('Zestawienie serwisowe'!AP36="","",'Zestawienie serwisowe'!AP36))</f>
        <v>0</v>
      </c>
      <c r="O36" s="115" t="str">
        <f>UPPER(IF('Zestawienie serwisowe'!AR36="","",'Zestawienie serwisowe'!AR36))</f>
        <v>0</v>
      </c>
      <c r="P36" s="115" t="str">
        <f>UPPER(IF('Zestawienie serwisowe'!AT36="","",'Zestawienie serwisowe'!AT36))</f>
        <v>0</v>
      </c>
      <c r="Q36" s="116" t="str">
        <f>IF('Zestawienie serwisowe'!AV36="","",'Zestawienie serwisowe'!AV36)</f>
        <v>0</v>
      </c>
      <c r="R36" s="116" t="str">
        <f>IF('Zestawienie serwisowe'!AW36="","",'Zestawienie serwisowe'!AW36)</f>
        <v>0</v>
      </c>
      <c r="S36" s="117" t="str">
        <f>IF('Zestawienie serwisowe'!AX36="","",'Zestawienie serwisowe'!AX36)</f>
        <v>0</v>
      </c>
      <c r="AL36" s="118" t="str">
        <f>'Zestawienie serwisowe'!BH36</f>
        <v>0</v>
      </c>
      <c r="AM36" s="118" t="str">
        <f>'Zestawienie serwisowe'!BI36</f>
        <v>0</v>
      </c>
    </row>
    <row r="37" spans="1:256" customHeight="1" ht="11.25">
      <c r="A37" s="110" t="str">
        <f>IF('Zestawienie serwisowe'!C37="","",'Zestawienie serwisowe'!C37)</f>
        <v>0</v>
      </c>
      <c r="B37" s="110" t="str">
        <f>IF('Zestawienie serwisowe'!D37="","",'Zestawienie serwisowe'!D37)</f>
        <v>0</v>
      </c>
      <c r="C37" s="110" t="str">
        <f>IF('Zestawienie serwisowe'!V37="","",'Zestawienie serwisowe'!V37)</f>
        <v>0</v>
      </c>
      <c r="D37" s="49" t="str">
        <f>'Zestawienie serwisowe'!AD37</f>
        <v>0</v>
      </c>
      <c r="E37" s="49" t="str">
        <f>'Zestawienie serwisowe'!AE37</f>
        <v>0</v>
      </c>
      <c r="F37" s="48" t="str">
        <f>'Zestawienie serwisowe'!AF37</f>
        <v>0</v>
      </c>
      <c r="G37" s="48" t="str">
        <f>'Zestawienie serwisowe'!AG37</f>
        <v>0</v>
      </c>
      <c r="H37" s="48" t="str">
        <f>'Zestawienie serwisowe'!AH37</f>
        <v>0</v>
      </c>
      <c r="I37" s="48" t="str">
        <f>'Zestawienie serwisowe'!AI37</f>
        <v>0</v>
      </c>
      <c r="J37" s="49" t="str">
        <f>'Zestawienie serwisowe'!AJ37</f>
        <v>0</v>
      </c>
      <c r="K37" s="111" t="str">
        <f>UPPER('Zestawienie serwisowe'!AL37)</f>
        <v>0</v>
      </c>
      <c r="L37" s="112" t="str">
        <f>UPPER(IF('Zestawienie serwisowe'!AM37="","",'Zestawienie serwisowe'!AM37))</f>
        <v>0</v>
      </c>
      <c r="M37" s="113" t="str">
        <f>UPPER(IF('Zestawienie serwisowe'!AN37="","",'Zestawienie serwisowe'!AN37))</f>
        <v>0</v>
      </c>
      <c r="N37" s="114" t="str">
        <f>UPPER(IF('Zestawienie serwisowe'!AP37="","",'Zestawienie serwisowe'!AP37))</f>
        <v>0</v>
      </c>
      <c r="O37" s="115" t="str">
        <f>UPPER(IF('Zestawienie serwisowe'!AR37="","",'Zestawienie serwisowe'!AR37))</f>
        <v>0</v>
      </c>
      <c r="P37" s="115" t="str">
        <f>UPPER(IF('Zestawienie serwisowe'!AT37="","",'Zestawienie serwisowe'!AT37))</f>
        <v>0</v>
      </c>
      <c r="Q37" s="116" t="str">
        <f>IF('Zestawienie serwisowe'!AV37="","",'Zestawienie serwisowe'!AV37)</f>
        <v>0</v>
      </c>
      <c r="R37" s="116" t="str">
        <f>IF('Zestawienie serwisowe'!AW37="","",'Zestawienie serwisowe'!AW37)</f>
        <v>0</v>
      </c>
      <c r="S37" s="117" t="str">
        <f>IF('Zestawienie serwisowe'!AX37="","",'Zestawienie serwisowe'!AX37)</f>
        <v>0</v>
      </c>
      <c r="AL37" s="118" t="str">
        <f>'Zestawienie serwisowe'!BH37</f>
        <v>0</v>
      </c>
      <c r="AM37" s="118" t="str">
        <f>'Zestawienie serwisowe'!BI37</f>
        <v>0</v>
      </c>
    </row>
    <row r="38" spans="1:256" customHeight="1" ht="11.25">
      <c r="A38" s="110" t="str">
        <f>IF('Zestawienie serwisowe'!C38="","",'Zestawienie serwisowe'!C38)</f>
        <v>0</v>
      </c>
      <c r="B38" s="110" t="str">
        <f>IF('Zestawienie serwisowe'!D38="","",'Zestawienie serwisowe'!D38)</f>
        <v>0</v>
      </c>
      <c r="C38" s="110" t="str">
        <f>IF('Zestawienie serwisowe'!V38="","",'Zestawienie serwisowe'!V38)</f>
        <v>0</v>
      </c>
      <c r="D38" s="49" t="str">
        <f>'Zestawienie serwisowe'!AD38</f>
        <v>0</v>
      </c>
      <c r="E38" s="49" t="str">
        <f>'Zestawienie serwisowe'!AE38</f>
        <v>0</v>
      </c>
      <c r="F38" s="48" t="str">
        <f>'Zestawienie serwisowe'!AF38</f>
        <v>0</v>
      </c>
      <c r="G38" s="48" t="str">
        <f>'Zestawienie serwisowe'!AG38</f>
        <v>0</v>
      </c>
      <c r="H38" s="48" t="str">
        <f>'Zestawienie serwisowe'!AH38</f>
        <v>0</v>
      </c>
      <c r="I38" s="48" t="str">
        <f>'Zestawienie serwisowe'!AI38</f>
        <v>0</v>
      </c>
      <c r="J38" s="49" t="str">
        <f>'Zestawienie serwisowe'!AJ38</f>
        <v>0</v>
      </c>
      <c r="K38" s="111" t="str">
        <f>UPPER('Zestawienie serwisowe'!AL38)</f>
        <v>0</v>
      </c>
      <c r="L38" s="112" t="str">
        <f>UPPER(IF('Zestawienie serwisowe'!AM38="","",'Zestawienie serwisowe'!AM38))</f>
        <v>0</v>
      </c>
      <c r="M38" s="113" t="str">
        <f>UPPER(IF('Zestawienie serwisowe'!AN38="","",'Zestawienie serwisowe'!AN38))</f>
        <v>0</v>
      </c>
      <c r="N38" s="114" t="str">
        <f>UPPER(IF('Zestawienie serwisowe'!AP38="","",'Zestawienie serwisowe'!AP38))</f>
        <v>0</v>
      </c>
      <c r="O38" s="115" t="str">
        <f>UPPER(IF('Zestawienie serwisowe'!AR38="","",'Zestawienie serwisowe'!AR38))</f>
        <v>0</v>
      </c>
      <c r="P38" s="115" t="str">
        <f>UPPER(IF('Zestawienie serwisowe'!AT38="","",'Zestawienie serwisowe'!AT38))</f>
        <v>0</v>
      </c>
      <c r="Q38" s="116" t="str">
        <f>IF('Zestawienie serwisowe'!AV38="","",'Zestawienie serwisowe'!AV38)</f>
        <v>0</v>
      </c>
      <c r="R38" s="116" t="str">
        <f>IF('Zestawienie serwisowe'!AW38="","",'Zestawienie serwisowe'!AW38)</f>
        <v>0</v>
      </c>
      <c r="S38" s="117" t="str">
        <f>IF('Zestawienie serwisowe'!AX38="","",'Zestawienie serwisowe'!AX38)</f>
        <v>0</v>
      </c>
      <c r="AL38" s="118" t="str">
        <f>'Zestawienie serwisowe'!BH38</f>
        <v>0</v>
      </c>
      <c r="AM38" s="118" t="str">
        <f>'Zestawienie serwisowe'!BI38</f>
        <v>0</v>
      </c>
    </row>
    <row r="39" spans="1:256" customHeight="1" ht="11.25">
      <c r="A39" s="110" t="str">
        <f>IF('Zestawienie serwisowe'!C39="","",'Zestawienie serwisowe'!C39)</f>
        <v>0</v>
      </c>
      <c r="B39" s="110" t="str">
        <f>IF('Zestawienie serwisowe'!D39="","",'Zestawienie serwisowe'!D39)</f>
        <v>0</v>
      </c>
      <c r="C39" s="110" t="str">
        <f>IF('Zestawienie serwisowe'!V39="","",'Zestawienie serwisowe'!V39)</f>
        <v>0</v>
      </c>
      <c r="D39" s="49" t="str">
        <f>'Zestawienie serwisowe'!AD39</f>
        <v>0</v>
      </c>
      <c r="E39" s="49" t="str">
        <f>'Zestawienie serwisowe'!AE39</f>
        <v>0</v>
      </c>
      <c r="F39" s="48" t="str">
        <f>'Zestawienie serwisowe'!AF39</f>
        <v>0</v>
      </c>
      <c r="G39" s="48" t="str">
        <f>'Zestawienie serwisowe'!AG39</f>
        <v>0</v>
      </c>
      <c r="H39" s="48" t="str">
        <f>'Zestawienie serwisowe'!AH39</f>
        <v>0</v>
      </c>
      <c r="I39" s="48" t="str">
        <f>'Zestawienie serwisowe'!AI39</f>
        <v>0</v>
      </c>
      <c r="J39" s="49" t="str">
        <f>'Zestawienie serwisowe'!AJ39</f>
        <v>0</v>
      </c>
      <c r="K39" s="111" t="str">
        <f>UPPER('Zestawienie serwisowe'!AL39)</f>
        <v>0</v>
      </c>
      <c r="L39" s="112" t="str">
        <f>UPPER(IF('Zestawienie serwisowe'!AM39="","",'Zestawienie serwisowe'!AM39))</f>
        <v>0</v>
      </c>
      <c r="M39" s="113" t="str">
        <f>UPPER(IF('Zestawienie serwisowe'!AN39="","",'Zestawienie serwisowe'!AN39))</f>
        <v>0</v>
      </c>
      <c r="N39" s="114" t="str">
        <f>UPPER(IF('Zestawienie serwisowe'!AP39="","",'Zestawienie serwisowe'!AP39))</f>
        <v>0</v>
      </c>
      <c r="O39" s="115" t="str">
        <f>UPPER(IF('Zestawienie serwisowe'!AR39="","",'Zestawienie serwisowe'!AR39))</f>
        <v>0</v>
      </c>
      <c r="P39" s="115" t="str">
        <f>UPPER(IF('Zestawienie serwisowe'!AT39="","",'Zestawienie serwisowe'!AT39))</f>
        <v>0</v>
      </c>
      <c r="Q39" s="116" t="str">
        <f>IF('Zestawienie serwisowe'!AV39="","",'Zestawienie serwisowe'!AV39)</f>
        <v>0</v>
      </c>
      <c r="R39" s="116" t="str">
        <f>IF('Zestawienie serwisowe'!AW39="","",'Zestawienie serwisowe'!AW39)</f>
        <v>0</v>
      </c>
      <c r="S39" s="117" t="str">
        <f>IF('Zestawienie serwisowe'!AX39="","",'Zestawienie serwisowe'!AX39)</f>
        <v>0</v>
      </c>
      <c r="AL39" s="118" t="str">
        <f>'Zestawienie serwisowe'!BH39</f>
        <v>0</v>
      </c>
      <c r="AM39" s="118" t="str">
        <f>'Zestawienie serwisowe'!BI39</f>
        <v>0</v>
      </c>
    </row>
    <row r="40" spans="1:256" customHeight="1" ht="11.25">
      <c r="A40" s="110" t="str">
        <f>IF('Zestawienie serwisowe'!C40="","",'Zestawienie serwisowe'!C40)</f>
        <v>0</v>
      </c>
      <c r="B40" s="110" t="str">
        <f>IF('Zestawienie serwisowe'!D40="","",'Zestawienie serwisowe'!D40)</f>
        <v>0</v>
      </c>
      <c r="C40" s="110" t="str">
        <f>IF('Zestawienie serwisowe'!V40="","",'Zestawienie serwisowe'!V40)</f>
        <v>0</v>
      </c>
      <c r="D40" s="49" t="str">
        <f>'Zestawienie serwisowe'!AD40</f>
        <v>0</v>
      </c>
      <c r="E40" s="49" t="str">
        <f>'Zestawienie serwisowe'!AE40</f>
        <v>0</v>
      </c>
      <c r="F40" s="48" t="str">
        <f>'Zestawienie serwisowe'!AF40</f>
        <v>0</v>
      </c>
      <c r="G40" s="48" t="str">
        <f>'Zestawienie serwisowe'!AG40</f>
        <v>0</v>
      </c>
      <c r="H40" s="48" t="str">
        <f>'Zestawienie serwisowe'!AH40</f>
        <v>0</v>
      </c>
      <c r="I40" s="48" t="str">
        <f>'Zestawienie serwisowe'!AI40</f>
        <v>0</v>
      </c>
      <c r="J40" s="49" t="str">
        <f>'Zestawienie serwisowe'!AJ40</f>
        <v>0</v>
      </c>
      <c r="K40" s="111" t="str">
        <f>UPPER('Zestawienie serwisowe'!AL40)</f>
        <v>0</v>
      </c>
      <c r="L40" s="112" t="str">
        <f>UPPER(IF('Zestawienie serwisowe'!AM40="","",'Zestawienie serwisowe'!AM40))</f>
        <v>0</v>
      </c>
      <c r="M40" s="113" t="str">
        <f>UPPER(IF('Zestawienie serwisowe'!AN40="","",'Zestawienie serwisowe'!AN40))</f>
        <v>0</v>
      </c>
      <c r="N40" s="114" t="str">
        <f>UPPER(IF('Zestawienie serwisowe'!AP40="","",'Zestawienie serwisowe'!AP40))</f>
        <v>0</v>
      </c>
      <c r="O40" s="115" t="str">
        <f>UPPER(IF('Zestawienie serwisowe'!AR40="","",'Zestawienie serwisowe'!AR40))</f>
        <v>0</v>
      </c>
      <c r="P40" s="115" t="str">
        <f>UPPER(IF('Zestawienie serwisowe'!AT40="","",'Zestawienie serwisowe'!AT40))</f>
        <v>0</v>
      </c>
      <c r="Q40" s="116" t="str">
        <f>IF('Zestawienie serwisowe'!AV40="","",'Zestawienie serwisowe'!AV40)</f>
        <v>0</v>
      </c>
      <c r="R40" s="116" t="str">
        <f>IF('Zestawienie serwisowe'!AW40="","",'Zestawienie serwisowe'!AW40)</f>
        <v>0</v>
      </c>
      <c r="S40" s="117" t="str">
        <f>IF('Zestawienie serwisowe'!AX40="","",'Zestawienie serwisowe'!AX40)</f>
        <v>0</v>
      </c>
      <c r="AL40" s="118" t="str">
        <f>'Zestawienie serwisowe'!BH40</f>
        <v>0</v>
      </c>
      <c r="AM40" s="118" t="str">
        <f>'Zestawienie serwisowe'!BI40</f>
        <v>0</v>
      </c>
    </row>
    <row r="41" spans="1:256" customHeight="1" ht="15.8">
      <c r="A41" s="110" t="str">
        <f>IF('Zestawienie serwisowe'!C53="","",'Zestawienie serwisowe'!C53)</f>
        <v>0</v>
      </c>
      <c r="B41" s="110" t="str">
        <f>IF('Zestawienie serwisowe'!D53="","",'Zestawienie serwisowe'!D53)</f>
        <v>0</v>
      </c>
      <c r="C41" s="110" t="str">
        <f>IF('Zestawienie serwisowe'!V53="","",'Zestawienie serwisowe'!V53)</f>
        <v>0</v>
      </c>
      <c r="D41" s="49" t="str">
        <f>'Zestawienie serwisowe'!AD53</f>
        <v>0</v>
      </c>
      <c r="E41" s="49" t="str">
        <f>'Zestawienie serwisowe'!AE53</f>
        <v>0</v>
      </c>
      <c r="F41" s="48" t="str">
        <f>'Zestawienie serwisowe'!AF53</f>
        <v>0</v>
      </c>
      <c r="G41" s="48" t="str">
        <f>'Zestawienie serwisowe'!AG53</f>
        <v>0</v>
      </c>
      <c r="H41" s="48" t="str">
        <f>'Zestawienie serwisowe'!AH53</f>
        <v>0</v>
      </c>
      <c r="I41" s="48" t="str">
        <f>'Zestawienie serwisowe'!AI53</f>
        <v>0</v>
      </c>
      <c r="J41" s="49" t="str">
        <f>'Zestawienie serwisowe'!AJ53</f>
        <v>0</v>
      </c>
      <c r="K41" s="111" t="str">
        <f>UPPER('Zestawienie serwisowe'!AL53)</f>
        <v>0</v>
      </c>
      <c r="L41" s="112" t="str">
        <f>UPPER(IF('Zestawienie serwisowe'!AM53="","",'Zestawienie serwisowe'!AM53))</f>
        <v>0</v>
      </c>
      <c r="M41" s="113" t="str">
        <f>UPPER(IF('Zestawienie serwisowe'!AN53="","",'Zestawienie serwisowe'!AN53))</f>
        <v>0</v>
      </c>
      <c r="N41" s="114" t="str">
        <f>UPPER(IF('Zestawienie serwisowe'!AP53="","",'Zestawienie serwisowe'!AP53))</f>
        <v>0</v>
      </c>
      <c r="O41" s="115" t="str">
        <f>UPPER(IF('Zestawienie serwisowe'!AR53="","",'Zestawienie serwisowe'!AR53))</f>
        <v>0</v>
      </c>
      <c r="P41" s="115" t="str">
        <f>UPPER(IF('Zestawienie serwisowe'!AT53="","",'Zestawienie serwisowe'!AT53))</f>
        <v>0</v>
      </c>
      <c r="Q41" s="116" t="str">
        <f>IF('Zestawienie serwisowe'!AV53="","",'Zestawienie serwisowe'!AV53)</f>
        <v>0</v>
      </c>
      <c r="R41" s="116" t="str">
        <f>IF('Zestawienie serwisowe'!AW53="","",'Zestawienie serwisowe'!AW53)</f>
        <v>0</v>
      </c>
      <c r="S41" s="117" t="str">
        <f>IF('Zestawienie serwisowe'!AX53="","",'Zestawienie serwisowe'!AX53)</f>
        <v>0</v>
      </c>
      <c r="AL41" s="118" t="str">
        <f>'Zestawienie serwisowe'!BH53</f>
        <v>0</v>
      </c>
      <c r="AM41" s="118" t="str">
        <f>'Zestawienie serwisowe'!BI53</f>
        <v>0</v>
      </c>
    </row>
    <row r="42" spans="1:256" customHeight="1" ht="11.25">
      <c r="A42" s="110" t="str">
        <f>IF('Zestawienie serwisowe'!C54="","",'Zestawienie serwisowe'!C54)</f>
        <v>0</v>
      </c>
      <c r="B42" s="110" t="str">
        <f>IF('Zestawienie serwisowe'!D54="","",'Zestawienie serwisowe'!D54)</f>
        <v>0</v>
      </c>
      <c r="C42" s="110" t="str">
        <f>IF('Zestawienie serwisowe'!V54="","",'Zestawienie serwisowe'!V54)</f>
        <v>0</v>
      </c>
      <c r="D42" s="49" t="str">
        <f>'Zestawienie serwisowe'!AD54</f>
        <v>0</v>
      </c>
      <c r="E42" s="49" t="str">
        <f>'Zestawienie serwisowe'!AE54</f>
        <v>0</v>
      </c>
      <c r="F42" s="48" t="str">
        <f>'Zestawienie serwisowe'!AF54</f>
        <v>0</v>
      </c>
      <c r="G42" s="48" t="str">
        <f>'Zestawienie serwisowe'!AG54</f>
        <v>0</v>
      </c>
      <c r="H42" s="48" t="str">
        <f>'Zestawienie serwisowe'!AH54</f>
        <v>0</v>
      </c>
      <c r="I42" s="48" t="str">
        <f>'Zestawienie serwisowe'!AI54</f>
        <v>0</v>
      </c>
      <c r="J42" s="49" t="str">
        <f>'Zestawienie serwisowe'!AJ54</f>
        <v>0</v>
      </c>
      <c r="K42" s="111" t="str">
        <f>UPPER('Zestawienie serwisowe'!AL54)</f>
        <v>0</v>
      </c>
      <c r="L42" s="112" t="str">
        <f>UPPER(IF('Zestawienie serwisowe'!AM54="","",'Zestawienie serwisowe'!AM54))</f>
        <v>0</v>
      </c>
      <c r="M42" s="113" t="str">
        <f>UPPER(IF('Zestawienie serwisowe'!AN54="","",'Zestawienie serwisowe'!AN54))</f>
        <v>0</v>
      </c>
      <c r="N42" s="114" t="str">
        <f>UPPER(IF('Zestawienie serwisowe'!AP54="","",'Zestawienie serwisowe'!AP54))</f>
        <v>0</v>
      </c>
      <c r="O42" s="115" t="str">
        <f>UPPER(IF('Zestawienie serwisowe'!AR54="","",'Zestawienie serwisowe'!AR54))</f>
        <v>0</v>
      </c>
      <c r="P42" s="115" t="str">
        <f>UPPER(IF('Zestawienie serwisowe'!AT54="","",'Zestawienie serwisowe'!AT54))</f>
        <v>0</v>
      </c>
      <c r="Q42" s="116" t="str">
        <f>IF('Zestawienie serwisowe'!AV54="","",'Zestawienie serwisowe'!AV54)</f>
        <v>0</v>
      </c>
      <c r="R42" s="116" t="str">
        <f>IF('Zestawienie serwisowe'!AW54="","",'Zestawienie serwisowe'!AW54)</f>
        <v>0</v>
      </c>
      <c r="S42" s="117" t="str">
        <f>IF('Zestawienie serwisowe'!AX54="","",'Zestawienie serwisowe'!AX54)</f>
        <v>0</v>
      </c>
      <c r="AL42" s="118" t="str">
        <f>'Zestawienie serwisowe'!BH54</f>
        <v>0</v>
      </c>
      <c r="AM42" s="118" t="str">
        <f>'Zestawienie serwisowe'!BI54</f>
        <v>0</v>
      </c>
    </row>
    <row r="43" spans="1:256" customHeight="1" ht="11.25">
      <c r="A43" s="110" t="str">
        <f>IF('Zestawienie serwisowe'!C55="","",'Zestawienie serwisowe'!C55)</f>
        <v>0</v>
      </c>
      <c r="B43" s="110" t="str">
        <f>IF('Zestawienie serwisowe'!D55="","",'Zestawienie serwisowe'!D55)</f>
        <v>0</v>
      </c>
      <c r="C43" s="110" t="str">
        <f>IF('Zestawienie serwisowe'!V55="","",'Zestawienie serwisowe'!V55)</f>
        <v>0</v>
      </c>
      <c r="D43" s="49" t="str">
        <f>'Zestawienie serwisowe'!AD55</f>
        <v>0</v>
      </c>
      <c r="E43" s="49" t="str">
        <f>'Zestawienie serwisowe'!AE55</f>
        <v>0</v>
      </c>
      <c r="F43" s="48" t="str">
        <f>'Zestawienie serwisowe'!AF55</f>
        <v>0</v>
      </c>
      <c r="G43" s="48" t="str">
        <f>'Zestawienie serwisowe'!AG55</f>
        <v>0</v>
      </c>
      <c r="H43" s="48" t="str">
        <f>'Zestawienie serwisowe'!AH55</f>
        <v>0</v>
      </c>
      <c r="I43" s="48" t="str">
        <f>'Zestawienie serwisowe'!AI55</f>
        <v>0</v>
      </c>
      <c r="J43" s="49" t="str">
        <f>'Zestawienie serwisowe'!AJ55</f>
        <v>0</v>
      </c>
      <c r="K43" s="111" t="str">
        <f>UPPER('Zestawienie serwisowe'!AL55)</f>
        <v>0</v>
      </c>
      <c r="L43" s="112" t="str">
        <f>UPPER(IF('Zestawienie serwisowe'!AM55="","",'Zestawienie serwisowe'!AM55))</f>
        <v>0</v>
      </c>
      <c r="M43" s="113" t="str">
        <f>UPPER(IF('Zestawienie serwisowe'!AN55="","",'Zestawienie serwisowe'!AN55))</f>
        <v>0</v>
      </c>
      <c r="N43" s="114" t="str">
        <f>UPPER(IF('Zestawienie serwisowe'!AP55="","",'Zestawienie serwisowe'!AP55))</f>
        <v>0</v>
      </c>
      <c r="O43" s="115" t="str">
        <f>UPPER(IF('Zestawienie serwisowe'!AR55="","",'Zestawienie serwisowe'!AR55))</f>
        <v>0</v>
      </c>
      <c r="P43" s="115" t="str">
        <f>UPPER(IF('Zestawienie serwisowe'!AT55="","",'Zestawienie serwisowe'!AT55))</f>
        <v>0</v>
      </c>
      <c r="Q43" s="116" t="str">
        <f>IF('Zestawienie serwisowe'!AV55="","",'Zestawienie serwisowe'!AV55)</f>
        <v>0</v>
      </c>
      <c r="R43" s="116" t="str">
        <f>IF('Zestawienie serwisowe'!AW55="","",'Zestawienie serwisowe'!AW55)</f>
        <v>0</v>
      </c>
      <c r="S43" s="117" t="str">
        <f>IF('Zestawienie serwisowe'!AX55="","",'Zestawienie serwisowe'!AX55)</f>
        <v>0</v>
      </c>
      <c r="AL43" s="118" t="str">
        <f>'Zestawienie serwisowe'!BH55</f>
        <v>0</v>
      </c>
      <c r="AM43" s="118" t="str">
        <f>'Zestawienie serwisowe'!BI55</f>
        <v>0</v>
      </c>
    </row>
    <row r="44" spans="1:256" customHeight="1" ht="11.25">
      <c r="A44" s="110" t="str">
        <f>IF('Zestawienie serwisowe'!C56="","",'Zestawienie serwisowe'!C56)</f>
        <v>0</v>
      </c>
      <c r="B44" s="110" t="str">
        <f>IF('Zestawienie serwisowe'!D56="","",'Zestawienie serwisowe'!D56)</f>
        <v>0</v>
      </c>
      <c r="C44" s="110" t="str">
        <f>IF('Zestawienie serwisowe'!V56="","",'Zestawienie serwisowe'!V56)</f>
        <v>0</v>
      </c>
      <c r="D44" s="49" t="str">
        <f>'Zestawienie serwisowe'!AD56</f>
        <v>0</v>
      </c>
      <c r="E44" s="49" t="str">
        <f>'Zestawienie serwisowe'!AE56</f>
        <v>0</v>
      </c>
      <c r="F44" s="48" t="str">
        <f>'Zestawienie serwisowe'!AF56</f>
        <v>0</v>
      </c>
      <c r="G44" s="48" t="str">
        <f>'Zestawienie serwisowe'!AG56</f>
        <v>0</v>
      </c>
      <c r="H44" s="48" t="str">
        <f>'Zestawienie serwisowe'!AH56</f>
        <v>0</v>
      </c>
      <c r="I44" s="48" t="str">
        <f>'Zestawienie serwisowe'!AI56</f>
        <v>0</v>
      </c>
      <c r="J44" s="49" t="str">
        <f>'Zestawienie serwisowe'!AJ56</f>
        <v>0</v>
      </c>
      <c r="K44" s="111" t="str">
        <f>UPPER('Zestawienie serwisowe'!AL56)</f>
        <v>0</v>
      </c>
      <c r="L44" s="112" t="str">
        <f>UPPER(IF('Zestawienie serwisowe'!AM56="","",'Zestawienie serwisowe'!AM56))</f>
        <v>0</v>
      </c>
      <c r="M44" s="113" t="str">
        <f>UPPER(IF('Zestawienie serwisowe'!AN56="","",'Zestawienie serwisowe'!AN56))</f>
        <v>0</v>
      </c>
      <c r="N44" s="114" t="str">
        <f>UPPER(IF('Zestawienie serwisowe'!AP56="","",'Zestawienie serwisowe'!AP56))</f>
        <v>0</v>
      </c>
      <c r="O44" s="115" t="str">
        <f>UPPER(IF('Zestawienie serwisowe'!AR56="","",'Zestawienie serwisowe'!AR56))</f>
        <v>0</v>
      </c>
      <c r="P44" s="115" t="str">
        <f>UPPER(IF('Zestawienie serwisowe'!AT56="","",'Zestawienie serwisowe'!AT56))</f>
        <v>0</v>
      </c>
      <c r="Q44" s="116" t="str">
        <f>IF('Zestawienie serwisowe'!AV56="","",'Zestawienie serwisowe'!AV56)</f>
        <v>0</v>
      </c>
      <c r="R44" s="116" t="str">
        <f>IF('Zestawienie serwisowe'!AW56="","",'Zestawienie serwisowe'!AW56)</f>
        <v>0</v>
      </c>
      <c r="S44" s="117" t="str">
        <f>IF('Zestawienie serwisowe'!AX56="","",'Zestawienie serwisowe'!AX56)</f>
        <v>0</v>
      </c>
      <c r="AL44" s="118" t="str">
        <f>'Zestawienie serwisowe'!BH56</f>
        <v>0</v>
      </c>
      <c r="AM44" s="118" t="str">
        <f>'Zestawienie serwisowe'!BI56</f>
        <v>0</v>
      </c>
    </row>
    <row r="45" spans="1:256" customHeight="1" ht="12.8">
      <c r="A45" s="110" t="str">
        <f>IF('Zestawienie serwisowe'!C57="","",'Zestawienie serwisowe'!C57)</f>
        <v>0</v>
      </c>
      <c r="B45" s="110" t="str">
        <f>IF('Zestawienie serwisowe'!D57="","",'Zestawienie serwisowe'!D57)</f>
        <v>0</v>
      </c>
      <c r="C45" s="110" t="str">
        <f>IF('Zestawienie serwisowe'!V57="","",'Zestawienie serwisowe'!V57)</f>
        <v>0</v>
      </c>
      <c r="D45" s="49" t="str">
        <f>'Zestawienie serwisowe'!AD57</f>
        <v>0</v>
      </c>
      <c r="E45" s="49" t="str">
        <f>'Zestawienie serwisowe'!AE57</f>
        <v>0</v>
      </c>
      <c r="F45" s="48" t="str">
        <f>'Zestawienie serwisowe'!AF57</f>
        <v>0</v>
      </c>
      <c r="G45" s="48" t="str">
        <f>'Zestawienie serwisowe'!AG57</f>
        <v>0</v>
      </c>
      <c r="H45" s="48" t="str">
        <f>'Zestawienie serwisowe'!AH57</f>
        <v>0</v>
      </c>
      <c r="I45" s="48" t="str">
        <f>'Zestawienie serwisowe'!AI57</f>
        <v>0</v>
      </c>
      <c r="J45" s="49" t="str">
        <f>'Zestawienie serwisowe'!AJ57</f>
        <v>0</v>
      </c>
      <c r="K45" s="111" t="str">
        <f>UPPER('Zestawienie serwisowe'!AL57)</f>
        <v>0</v>
      </c>
      <c r="L45" s="112" t="str">
        <f>UPPER(IF('Zestawienie serwisowe'!AM57="","",'Zestawienie serwisowe'!AM57))</f>
        <v>0</v>
      </c>
      <c r="M45" s="113" t="str">
        <f>UPPER(IF('Zestawienie serwisowe'!AN57="","",'Zestawienie serwisowe'!AN57))</f>
        <v>0</v>
      </c>
      <c r="N45" s="114" t="str">
        <f>UPPER(IF('Zestawienie serwisowe'!AP57="","",'Zestawienie serwisowe'!AP57))</f>
        <v>0</v>
      </c>
      <c r="O45" s="115" t="str">
        <f>UPPER(IF('Zestawienie serwisowe'!AR57="","",'Zestawienie serwisowe'!AR57))</f>
        <v>0</v>
      </c>
      <c r="P45" s="115" t="str">
        <f>UPPER(IF('Zestawienie serwisowe'!AT57="","",'Zestawienie serwisowe'!AT57))</f>
        <v>0</v>
      </c>
      <c r="Q45" s="116" t="str">
        <f>IF('Zestawienie serwisowe'!AV57="","",'Zestawienie serwisowe'!AV57)</f>
        <v>0</v>
      </c>
      <c r="R45" s="116" t="str">
        <f>IF('Zestawienie serwisowe'!AW57="","",'Zestawienie serwisowe'!AW57)</f>
        <v>0</v>
      </c>
      <c r="S45" s="117" t="str">
        <f>IF('Zestawienie serwisowe'!AX57="","",'Zestawienie serwisowe'!AX57)</f>
        <v>0</v>
      </c>
      <c r="AL45" s="118" t="str">
        <f>'Zestawienie serwisowe'!BH57</f>
        <v>0</v>
      </c>
      <c r="AM45" s="118" t="str">
        <f>'Zestawienie serwisowe'!BI57</f>
        <v>0</v>
      </c>
    </row>
    <row r="46" spans="1:256" customHeight="1" ht="12.8">
      <c r="A46" s="110" t="str">
        <f>IF('Zestawienie serwisowe'!C58="","",'Zestawienie serwisowe'!C58)</f>
        <v>0</v>
      </c>
      <c r="B46" s="110" t="str">
        <f>IF('Zestawienie serwisowe'!D58="","",'Zestawienie serwisowe'!D58)</f>
        <v>0</v>
      </c>
      <c r="C46" s="110" t="str">
        <f>IF('Zestawienie serwisowe'!V58="","",'Zestawienie serwisowe'!V58)</f>
        <v>0</v>
      </c>
      <c r="D46" s="49" t="str">
        <f>'Zestawienie serwisowe'!AD58</f>
        <v>0</v>
      </c>
      <c r="E46" s="49" t="str">
        <f>'Zestawienie serwisowe'!AE58</f>
        <v>0</v>
      </c>
      <c r="F46" s="48" t="str">
        <f>'Zestawienie serwisowe'!AF58</f>
        <v>0</v>
      </c>
      <c r="G46" s="48" t="str">
        <f>'Zestawienie serwisowe'!AG58</f>
        <v>0</v>
      </c>
      <c r="H46" s="48" t="str">
        <f>'Zestawienie serwisowe'!AH58</f>
        <v>0</v>
      </c>
      <c r="I46" s="48" t="str">
        <f>'Zestawienie serwisowe'!AI58</f>
        <v>0</v>
      </c>
      <c r="J46" s="49" t="str">
        <f>'Zestawienie serwisowe'!AJ58</f>
        <v>0</v>
      </c>
      <c r="K46" s="111" t="str">
        <f>UPPER('Zestawienie serwisowe'!AL58)</f>
        <v>0</v>
      </c>
      <c r="L46" s="112" t="str">
        <f>UPPER(IF('Zestawienie serwisowe'!AM58="","",'Zestawienie serwisowe'!AM58))</f>
        <v>0</v>
      </c>
      <c r="M46" s="113" t="str">
        <f>UPPER(IF('Zestawienie serwisowe'!AN58="","",'Zestawienie serwisowe'!AN58))</f>
        <v>0</v>
      </c>
      <c r="N46" s="114" t="str">
        <f>UPPER(IF('Zestawienie serwisowe'!AP58="","",'Zestawienie serwisowe'!AP58))</f>
        <v>0</v>
      </c>
      <c r="O46" s="115" t="str">
        <f>UPPER(IF('Zestawienie serwisowe'!AR58="","",'Zestawienie serwisowe'!AR58))</f>
        <v>0</v>
      </c>
      <c r="P46" s="115" t="str">
        <f>UPPER(IF('Zestawienie serwisowe'!AT58="","",'Zestawienie serwisowe'!AT58))</f>
        <v>0</v>
      </c>
      <c r="Q46" s="116" t="str">
        <f>IF('Zestawienie serwisowe'!AV58="","",'Zestawienie serwisowe'!AV58)</f>
        <v>0</v>
      </c>
      <c r="R46" s="116" t="str">
        <f>IF('Zestawienie serwisowe'!AW58="","",'Zestawienie serwisowe'!AW58)</f>
        <v>0</v>
      </c>
      <c r="S46" s="117" t="str">
        <f>IF('Zestawienie serwisowe'!AX58="","",'Zestawienie serwisowe'!AX58)</f>
        <v>0</v>
      </c>
      <c r="AL46" s="118" t="str">
        <f>'Zestawienie serwisowe'!BH58</f>
        <v>0</v>
      </c>
      <c r="AM46" s="118" t="str">
        <f>'Zestawienie serwisowe'!BI58</f>
        <v>0</v>
      </c>
    </row>
    <row r="47" spans="1:256" customHeight="1" ht="12.8">
      <c r="A47" s="110" t="str">
        <f>IF('Zestawienie serwisowe'!C59="","",'Zestawienie serwisowe'!C59)</f>
        <v>0</v>
      </c>
      <c r="B47" s="110" t="str">
        <f>IF('Zestawienie serwisowe'!D59="","",'Zestawienie serwisowe'!D59)</f>
        <v>0</v>
      </c>
      <c r="C47" s="110" t="str">
        <f>IF('Zestawienie serwisowe'!V59="","",'Zestawienie serwisowe'!V59)</f>
        <v>0</v>
      </c>
      <c r="D47" s="49" t="str">
        <f>'Zestawienie serwisowe'!AD59</f>
        <v>0</v>
      </c>
      <c r="E47" s="49" t="str">
        <f>'Zestawienie serwisowe'!AE59</f>
        <v>0</v>
      </c>
      <c r="F47" s="48" t="str">
        <f>'Zestawienie serwisowe'!AF59</f>
        <v>0</v>
      </c>
      <c r="G47" s="48" t="str">
        <f>'Zestawienie serwisowe'!AG59</f>
        <v>0</v>
      </c>
      <c r="H47" s="48" t="str">
        <f>'Zestawienie serwisowe'!AH59</f>
        <v>0</v>
      </c>
      <c r="I47" s="48" t="str">
        <f>'Zestawienie serwisowe'!AI59</f>
        <v>0</v>
      </c>
      <c r="J47" s="49" t="str">
        <f>'Zestawienie serwisowe'!AJ59</f>
        <v>0</v>
      </c>
      <c r="K47" s="111" t="str">
        <f>UPPER('Zestawienie serwisowe'!AL59)</f>
        <v>0</v>
      </c>
      <c r="L47" s="112" t="str">
        <f>UPPER(IF('Zestawienie serwisowe'!AM59="","",'Zestawienie serwisowe'!AM59))</f>
        <v>0</v>
      </c>
      <c r="M47" s="113" t="str">
        <f>UPPER(IF('Zestawienie serwisowe'!AN59="","",'Zestawienie serwisowe'!AN59))</f>
        <v>0</v>
      </c>
      <c r="N47" s="114" t="str">
        <f>UPPER(IF('Zestawienie serwisowe'!AP59="","",'Zestawienie serwisowe'!AP59))</f>
        <v>0</v>
      </c>
      <c r="O47" s="115" t="str">
        <f>UPPER(IF('Zestawienie serwisowe'!AR59="","",'Zestawienie serwisowe'!AR59))</f>
        <v>0</v>
      </c>
      <c r="P47" s="115" t="str">
        <f>UPPER(IF('Zestawienie serwisowe'!AT59="","",'Zestawienie serwisowe'!AT59))</f>
        <v>0</v>
      </c>
      <c r="Q47" s="116" t="str">
        <f>IF('Zestawienie serwisowe'!AV59="","",'Zestawienie serwisowe'!AV59)</f>
        <v>0</v>
      </c>
      <c r="R47" s="116" t="str">
        <f>IF('Zestawienie serwisowe'!AW59="","",'Zestawienie serwisowe'!AW59)</f>
        <v>0</v>
      </c>
      <c r="S47" s="117" t="str">
        <f>IF('Zestawienie serwisowe'!AX59="","",'Zestawienie serwisowe'!AX59)</f>
        <v>0</v>
      </c>
      <c r="AL47" s="118" t="str">
        <f>'Zestawienie serwisowe'!BH59</f>
        <v>0</v>
      </c>
      <c r="AM47" s="118" t="str">
        <f>'Zestawienie serwisowe'!BI59</f>
        <v>0</v>
      </c>
    </row>
    <row r="48" spans="1:256" customHeight="1" ht="12.8">
      <c r="A48" s="110" t="str">
        <f>IF('Zestawienie serwisowe'!C60="","",'Zestawienie serwisowe'!C60)</f>
        <v>0</v>
      </c>
      <c r="B48" s="110" t="str">
        <f>IF('Zestawienie serwisowe'!D60="","",'Zestawienie serwisowe'!D60)</f>
        <v>0</v>
      </c>
      <c r="C48" s="110" t="str">
        <f>IF('Zestawienie serwisowe'!V60="","",'Zestawienie serwisowe'!V60)</f>
        <v>0</v>
      </c>
      <c r="D48" s="49" t="str">
        <f>'Zestawienie serwisowe'!AD60</f>
        <v>0</v>
      </c>
      <c r="E48" s="49" t="str">
        <f>'Zestawienie serwisowe'!AE60</f>
        <v>0</v>
      </c>
      <c r="F48" s="48" t="str">
        <f>'Zestawienie serwisowe'!AF60</f>
        <v>0</v>
      </c>
      <c r="G48" s="48" t="str">
        <f>'Zestawienie serwisowe'!AG60</f>
        <v>0</v>
      </c>
      <c r="H48" s="48" t="str">
        <f>'Zestawienie serwisowe'!AH60</f>
        <v>0</v>
      </c>
      <c r="I48" s="48" t="str">
        <f>'Zestawienie serwisowe'!AI60</f>
        <v>0</v>
      </c>
      <c r="J48" s="49" t="str">
        <f>'Zestawienie serwisowe'!AJ60</f>
        <v>0</v>
      </c>
      <c r="K48" s="111" t="str">
        <f>UPPER('Zestawienie serwisowe'!AL60)</f>
        <v>0</v>
      </c>
      <c r="L48" s="112" t="str">
        <f>UPPER(IF('Zestawienie serwisowe'!AM60="","",'Zestawienie serwisowe'!AM60))</f>
        <v>0</v>
      </c>
      <c r="M48" s="113" t="str">
        <f>UPPER(IF('Zestawienie serwisowe'!AN60="","",'Zestawienie serwisowe'!AN60))</f>
        <v>0</v>
      </c>
      <c r="N48" s="114" t="str">
        <f>UPPER(IF('Zestawienie serwisowe'!AP60="","",'Zestawienie serwisowe'!AP60))</f>
        <v>0</v>
      </c>
      <c r="O48" s="115" t="str">
        <f>UPPER(IF('Zestawienie serwisowe'!AR60="","",'Zestawienie serwisowe'!AR60))</f>
        <v>0</v>
      </c>
      <c r="P48" s="115" t="str">
        <f>UPPER(IF('Zestawienie serwisowe'!AT60="","",'Zestawienie serwisowe'!AT60))</f>
        <v>0</v>
      </c>
      <c r="Q48" s="116" t="str">
        <f>IF('Zestawienie serwisowe'!AV60="","",'Zestawienie serwisowe'!AV60)</f>
        <v>0</v>
      </c>
      <c r="R48" s="116" t="str">
        <f>IF('Zestawienie serwisowe'!AW60="","",'Zestawienie serwisowe'!AW60)</f>
        <v>0</v>
      </c>
      <c r="S48" s="117" t="str">
        <f>IF('Zestawienie serwisowe'!AX60="","",'Zestawienie serwisowe'!AX60)</f>
        <v>0</v>
      </c>
      <c r="AL48" s="118" t="str">
        <f>'Zestawienie serwisowe'!BH60</f>
        <v>0</v>
      </c>
      <c r="AM48" s="118" t="str">
        <f>'Zestawienie serwisowe'!BI60</f>
        <v>0</v>
      </c>
    </row>
    <row r="49" spans="1:256" customHeight="1" ht="12.8">
      <c r="A49" s="110" t="str">
        <f>IF('Zestawienie serwisowe'!C61="","",'Zestawienie serwisowe'!C61)</f>
        <v>0</v>
      </c>
      <c r="B49" s="110" t="str">
        <f>IF('Zestawienie serwisowe'!D61="","",'Zestawienie serwisowe'!D61)</f>
        <v>0</v>
      </c>
      <c r="C49" s="110" t="str">
        <f>IF('Zestawienie serwisowe'!V61="","",'Zestawienie serwisowe'!V61)</f>
        <v>0</v>
      </c>
      <c r="D49" s="49" t="str">
        <f>'Zestawienie serwisowe'!AD61</f>
        <v>0</v>
      </c>
      <c r="E49" s="49" t="str">
        <f>'Zestawienie serwisowe'!AE61</f>
        <v>0</v>
      </c>
      <c r="F49" s="48" t="str">
        <f>'Zestawienie serwisowe'!AF61</f>
        <v>0</v>
      </c>
      <c r="G49" s="48" t="str">
        <f>'Zestawienie serwisowe'!AG61</f>
        <v>0</v>
      </c>
      <c r="H49" s="48" t="str">
        <f>'Zestawienie serwisowe'!AH61</f>
        <v>0</v>
      </c>
      <c r="I49" s="48" t="str">
        <f>'Zestawienie serwisowe'!AI61</f>
        <v>0</v>
      </c>
      <c r="J49" s="49" t="str">
        <f>'Zestawienie serwisowe'!AJ61</f>
        <v>0</v>
      </c>
      <c r="K49" s="111" t="str">
        <f>UPPER('Zestawienie serwisowe'!AL61)</f>
        <v>0</v>
      </c>
      <c r="L49" s="112" t="str">
        <f>UPPER(IF('Zestawienie serwisowe'!AM61="","",'Zestawienie serwisowe'!AM61))</f>
        <v>0</v>
      </c>
      <c r="M49" s="113" t="str">
        <f>UPPER(IF('Zestawienie serwisowe'!AN61="","",'Zestawienie serwisowe'!AN61))</f>
        <v>0</v>
      </c>
      <c r="N49" s="114" t="str">
        <f>UPPER(IF('Zestawienie serwisowe'!AP61="","",'Zestawienie serwisowe'!AP61))</f>
        <v>0</v>
      </c>
      <c r="O49" s="115" t="str">
        <f>UPPER(IF('Zestawienie serwisowe'!AR61="","",'Zestawienie serwisowe'!AR61))</f>
        <v>0</v>
      </c>
      <c r="P49" s="115" t="str">
        <f>UPPER(IF('Zestawienie serwisowe'!AT61="","",'Zestawienie serwisowe'!AT61))</f>
        <v>0</v>
      </c>
      <c r="Q49" s="116" t="str">
        <f>IF('Zestawienie serwisowe'!AV61="","",'Zestawienie serwisowe'!AV61)</f>
        <v>0</v>
      </c>
      <c r="R49" s="116" t="str">
        <f>IF('Zestawienie serwisowe'!AW61="","",'Zestawienie serwisowe'!AW61)</f>
        <v>0</v>
      </c>
      <c r="S49" s="117" t="str">
        <f>IF('Zestawienie serwisowe'!AX61="","",'Zestawienie serwisowe'!AX61)</f>
        <v>0</v>
      </c>
      <c r="AL49" s="118" t="str">
        <f>'Zestawienie serwisowe'!BH61</f>
        <v>0</v>
      </c>
      <c r="AM49" s="118" t="str">
        <f>'Zestawienie serwisowe'!BI61</f>
        <v>0</v>
      </c>
    </row>
    <row r="50" spans="1:256" customHeight="1" ht="12.8">
      <c r="A50" s="110" t="str">
        <f>IF('Zestawienie serwisowe'!C62="","",'Zestawienie serwisowe'!C62)</f>
        <v>0</v>
      </c>
      <c r="B50" s="110" t="str">
        <f>IF('Zestawienie serwisowe'!D62="","",'Zestawienie serwisowe'!D62)</f>
        <v>0</v>
      </c>
      <c r="C50" s="110" t="str">
        <f>IF('Zestawienie serwisowe'!V62="","",'Zestawienie serwisowe'!V62)</f>
        <v>0</v>
      </c>
      <c r="D50" s="49" t="str">
        <f>'Zestawienie serwisowe'!AD62</f>
        <v>0</v>
      </c>
      <c r="E50" s="49" t="str">
        <f>'Zestawienie serwisowe'!AE62</f>
        <v>0</v>
      </c>
      <c r="F50" s="48" t="str">
        <f>'Zestawienie serwisowe'!AF62</f>
        <v>0</v>
      </c>
      <c r="G50" s="48" t="str">
        <f>'Zestawienie serwisowe'!AG62</f>
        <v>0</v>
      </c>
      <c r="H50" s="48" t="str">
        <f>'Zestawienie serwisowe'!AH62</f>
        <v>0</v>
      </c>
      <c r="I50" s="48" t="str">
        <f>'Zestawienie serwisowe'!AI62</f>
        <v>0</v>
      </c>
      <c r="J50" s="49" t="str">
        <f>'Zestawienie serwisowe'!AJ62</f>
        <v>0</v>
      </c>
      <c r="K50" s="111" t="str">
        <f>UPPER('Zestawienie serwisowe'!AL62)</f>
        <v>0</v>
      </c>
      <c r="L50" s="112" t="str">
        <f>UPPER(IF('Zestawienie serwisowe'!AM62="","",'Zestawienie serwisowe'!AM62))</f>
        <v>0</v>
      </c>
      <c r="M50" s="113" t="str">
        <f>UPPER(IF('Zestawienie serwisowe'!AN62="","",'Zestawienie serwisowe'!AN62))</f>
        <v>0</v>
      </c>
      <c r="N50" s="114" t="str">
        <f>UPPER(IF('Zestawienie serwisowe'!AP62="","",'Zestawienie serwisowe'!AP62))</f>
        <v>0</v>
      </c>
      <c r="O50" s="115" t="str">
        <f>UPPER(IF('Zestawienie serwisowe'!AR62="","",'Zestawienie serwisowe'!AR62))</f>
        <v>0</v>
      </c>
      <c r="P50" s="115" t="str">
        <f>UPPER(IF('Zestawienie serwisowe'!AT62="","",'Zestawienie serwisowe'!AT62))</f>
        <v>0</v>
      </c>
      <c r="Q50" s="116" t="str">
        <f>IF('Zestawienie serwisowe'!AV62="","",'Zestawienie serwisowe'!AV62)</f>
        <v>0</v>
      </c>
      <c r="R50" s="116" t="str">
        <f>IF('Zestawienie serwisowe'!AW62="","",'Zestawienie serwisowe'!AW62)</f>
        <v>0</v>
      </c>
      <c r="S50" s="117" t="str">
        <f>IF('Zestawienie serwisowe'!AX62="","",'Zestawienie serwisowe'!AX62)</f>
        <v>0</v>
      </c>
      <c r="AL50" s="118" t="str">
        <f>'Zestawienie serwisowe'!BH62</f>
        <v>0</v>
      </c>
      <c r="AM50" s="118" t="str">
        <f>'Zestawienie serwisowe'!BI62</f>
        <v>0</v>
      </c>
    </row>
    <row r="51" spans="1:256" customHeight="1" ht="12.8">
      <c r="A51" s="110" t="str">
        <f>IF('Zestawienie serwisowe'!C63="","",'Zestawienie serwisowe'!C63)</f>
        <v>0</v>
      </c>
      <c r="B51" s="110" t="str">
        <f>IF('Zestawienie serwisowe'!D63="","",'Zestawienie serwisowe'!D63)</f>
        <v>0</v>
      </c>
      <c r="C51" s="110" t="str">
        <f>IF('Zestawienie serwisowe'!V63="","",'Zestawienie serwisowe'!V63)</f>
        <v>0</v>
      </c>
      <c r="D51" s="49" t="str">
        <f>'Zestawienie serwisowe'!AD63</f>
        <v>0</v>
      </c>
      <c r="E51" s="49" t="str">
        <f>'Zestawienie serwisowe'!AE63</f>
        <v>0</v>
      </c>
      <c r="F51" s="48" t="str">
        <f>'Zestawienie serwisowe'!AF63</f>
        <v>0</v>
      </c>
      <c r="G51" s="48" t="str">
        <f>'Zestawienie serwisowe'!AG63</f>
        <v>0</v>
      </c>
      <c r="H51" s="48" t="str">
        <f>'Zestawienie serwisowe'!AH63</f>
        <v>0</v>
      </c>
      <c r="I51" s="48" t="str">
        <f>'Zestawienie serwisowe'!AI63</f>
        <v>0</v>
      </c>
      <c r="J51" s="49" t="str">
        <f>'Zestawienie serwisowe'!AJ63</f>
        <v>0</v>
      </c>
      <c r="K51" s="111" t="str">
        <f>UPPER('Zestawienie serwisowe'!AL63)</f>
        <v>0</v>
      </c>
      <c r="L51" s="112" t="str">
        <f>UPPER(IF('Zestawienie serwisowe'!AM63="","",'Zestawienie serwisowe'!AM63))</f>
        <v>0</v>
      </c>
      <c r="M51" s="113" t="str">
        <f>UPPER(IF('Zestawienie serwisowe'!AN63="","",'Zestawienie serwisowe'!AN63))</f>
        <v>0</v>
      </c>
      <c r="N51" s="114" t="str">
        <f>UPPER(IF('Zestawienie serwisowe'!AP63="","",'Zestawienie serwisowe'!AP63))</f>
        <v>0</v>
      </c>
      <c r="O51" s="115" t="str">
        <f>UPPER(IF('Zestawienie serwisowe'!AR63="","",'Zestawienie serwisowe'!AR63))</f>
        <v>0</v>
      </c>
      <c r="P51" s="115" t="str">
        <f>UPPER(IF('Zestawienie serwisowe'!AT63="","",'Zestawienie serwisowe'!AT63))</f>
        <v>0</v>
      </c>
      <c r="Q51" s="116" t="str">
        <f>IF('Zestawienie serwisowe'!AV63="","",'Zestawienie serwisowe'!AV63)</f>
        <v>0</v>
      </c>
      <c r="R51" s="116" t="str">
        <f>IF('Zestawienie serwisowe'!AW63="","",'Zestawienie serwisowe'!AW63)</f>
        <v>0</v>
      </c>
      <c r="S51" s="117" t="str">
        <f>IF('Zestawienie serwisowe'!AX63="","",'Zestawienie serwisowe'!AX63)</f>
        <v>0</v>
      </c>
      <c r="AL51" s="118" t="str">
        <f>'Zestawienie serwisowe'!BH63</f>
        <v>0</v>
      </c>
      <c r="AM51" s="118" t="str">
        <f>'Zestawienie serwisowe'!BI63</f>
        <v>0</v>
      </c>
    </row>
    <row r="52" spans="1:256" customHeight="1" ht="12.8">
      <c r="A52" s="110" t="str">
        <f>IF('Zestawienie serwisowe'!C64="","",'Zestawienie serwisowe'!C64)</f>
        <v>0</v>
      </c>
      <c r="B52" s="110" t="str">
        <f>IF('Zestawienie serwisowe'!D64="","",'Zestawienie serwisowe'!D64)</f>
        <v>0</v>
      </c>
      <c r="C52" s="110" t="str">
        <f>IF('Zestawienie serwisowe'!V64="","",'Zestawienie serwisowe'!V64)</f>
        <v>0</v>
      </c>
      <c r="D52" s="49" t="str">
        <f>'Zestawienie serwisowe'!AD64</f>
        <v>0</v>
      </c>
      <c r="E52" s="49" t="str">
        <f>'Zestawienie serwisowe'!AE64</f>
        <v>0</v>
      </c>
      <c r="F52" s="48" t="str">
        <f>'Zestawienie serwisowe'!AF64</f>
        <v>0</v>
      </c>
      <c r="G52" s="48" t="str">
        <f>'Zestawienie serwisowe'!AG64</f>
        <v>0</v>
      </c>
      <c r="H52" s="48" t="str">
        <f>'Zestawienie serwisowe'!AH64</f>
        <v>0</v>
      </c>
      <c r="I52" s="48" t="str">
        <f>'Zestawienie serwisowe'!AI64</f>
        <v>0</v>
      </c>
      <c r="J52" s="49" t="str">
        <f>'Zestawienie serwisowe'!AJ64</f>
        <v>0</v>
      </c>
      <c r="K52" s="111" t="str">
        <f>UPPER('Zestawienie serwisowe'!AL64)</f>
        <v>0</v>
      </c>
      <c r="L52" s="112" t="str">
        <f>UPPER(IF('Zestawienie serwisowe'!AM64="","",'Zestawienie serwisowe'!AM64))</f>
        <v>0</v>
      </c>
      <c r="M52" s="113" t="str">
        <f>UPPER(IF('Zestawienie serwisowe'!AN64="","",'Zestawienie serwisowe'!AN64))</f>
        <v>0</v>
      </c>
      <c r="N52" s="114" t="str">
        <f>UPPER(IF('Zestawienie serwisowe'!AP64="","",'Zestawienie serwisowe'!AP64))</f>
        <v>0</v>
      </c>
      <c r="O52" s="115" t="str">
        <f>UPPER(IF('Zestawienie serwisowe'!AR64="","",'Zestawienie serwisowe'!AR64))</f>
        <v>0</v>
      </c>
      <c r="P52" s="115" t="str">
        <f>UPPER(IF('Zestawienie serwisowe'!AT64="","",'Zestawienie serwisowe'!AT64))</f>
        <v>0</v>
      </c>
      <c r="Q52" s="116" t="str">
        <f>IF('Zestawienie serwisowe'!AV64="","",'Zestawienie serwisowe'!AV64)</f>
        <v>0</v>
      </c>
      <c r="R52" s="116" t="str">
        <f>IF('Zestawienie serwisowe'!AW64="","",'Zestawienie serwisowe'!AW64)</f>
        <v>0</v>
      </c>
      <c r="S52" s="117" t="str">
        <f>IF('Zestawienie serwisowe'!AX64="","",'Zestawienie serwisowe'!AX64)</f>
        <v>0</v>
      </c>
      <c r="AL52" s="118" t="str">
        <f>'Zestawienie serwisowe'!BH64</f>
        <v>0</v>
      </c>
      <c r="AM52" s="118" t="str">
        <f>'Zestawienie serwisowe'!BI64</f>
        <v>0</v>
      </c>
    </row>
    <row r="53" spans="1:256" customHeight="1" ht="15.8"/>
    <row r="58" spans="1:256" customHeight="1" ht="15.8"/>
    <row r="250" spans="1:256" customHeight="1" ht="12.8"/>
  </sheetData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</mergeCells>
  <dataValidations count="150">
    <dataValidation type="none" errorStyle="stop" operator="between" allowBlank="1" showDropDown="0" showInputMessage="0" showErrorMessage="1" errorTitle="UWAGA!" error="Podany kod odwołania jest nieprawidłowy." sqref="Q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Q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R5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1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2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3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2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3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4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5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6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7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8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49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50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51">
      <formula1>0</formula1>
      <formula2>0</formula2>
    </dataValidation>
    <dataValidation type="none" errorStyle="stop" operator="between" allowBlank="1" showDropDown="0" showInputMessage="0" showErrorMessage="1" errorTitle="UWAGA!" error="Podany kod odwołania jest nieprawidłowy." sqref="S52">
      <formula1>0</formula1>
      <formula2>0</formula2>
    </dataValidation>
  </dataValidations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4.25" defaultColWidth="8.65625" outlineLevelRow="0" outlineLevelCol="0"/>
  <sheetData/>
  <sheetProtection sheet="false" objects="true" scenarios="tru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Zestawienie serwisowe</vt:lpstr>
      <vt:lpstr>Dodatkowe informacje</vt:lpstr>
      <vt:lpstr>Wielokrotne serwisy</vt:lpstr>
      <vt:lpstr>Dane</vt:lpstr>
      <vt:lpstr>Dyspozytor</vt:lpstr>
      <vt:lpstr>Arkusz1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Szopa Artur</dc:creator>
  <cp:lastModifiedBy/>
  <dcterms:created xsi:type="dcterms:W3CDTF">2009-05-06T16:25:18+01:00</dcterms:created>
  <dcterms:modified xsi:type="dcterms:W3CDTF">2015-09-07T17:35:17+01:00</dcterms:modified>
  <dc:title/>
  <dc:description/>
  <dc:subject/>
  <cp:keywords/>
  <cp:category/>
</cp:coreProperties>
</file>