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4"/>
  </bookViews>
  <sheets>
    <sheet name="Zestawienie serwisowe" sheetId="1" state="visible" r:id="rId2"/>
    <sheet name="Dodatkowe informacje" sheetId="2" state="visible" r:id="rId3"/>
    <sheet name="Wielokrotne serwisy" sheetId="3" state="visible" r:id="rId4"/>
    <sheet name="Dane" sheetId="4" state="hidden" r:id="rId5"/>
    <sheet name="Dyspozytor" sheetId="5" state="visible" r:id="rId6"/>
    <sheet name="Arkusz1" sheetId="6" state="hidden" r:id="rId7"/>
  </sheets>
  <definedNames>
    <definedName function="false" hidden="true" localSheetId="1" name="_xlnm._FilterDatabase" vbProcedure="false">'Dodatkowe informacje'!$A$2:$I$70</definedName>
    <definedName function="false" hidden="true" localSheetId="4" name="_xlnm._FilterDatabase" vbProcedure="false">Dyspozytor!$A$2:$S$2</definedName>
    <definedName function="false" hidden="true" localSheetId="0" name="_xlnm._FilterDatabase" vbProcedure="false">'Zestawienie serwisowe'!$BD$2:$BJ$102</definedName>
    <definedName function="false" hidden="false" name="blad1" vbProcedure="false">#ref!</definedName>
    <definedName function="false" hidden="false" name="blad2" vbProcedure="false">#ref!</definedName>
    <definedName function="false" hidden="false" name="daty" vbProcedure="false">#ref!</definedName>
    <definedName function="false" hidden="false" name="godziny" vbProcedure="false">#ref!</definedName>
    <definedName function="false" hidden="false" name="KO" vbProcedure="false">#ref!</definedName>
    <definedName function="false" hidden="false" name="KodPoblemu" vbProcedure="false">#ref!</definedName>
    <definedName function="false" hidden="false" name="KodProblemu" vbProcedure="false">#ref!</definedName>
    <definedName function="false" hidden="false" name="KodRozwiazania" vbProcedure="false">#ref!</definedName>
    <definedName function="false" hidden="false" name="kody" vbProcedure="false">#ref!</definedName>
    <definedName function="false" hidden="false" name="kody_zamkniecia" vbProcedure="false">#ref!</definedName>
    <definedName function="false" hidden="false" name="KP" vbProcedure="false">#ref!</definedName>
    <definedName function="false" hidden="false" name="KR" vbProcedure="false">#ref!</definedName>
    <definedName function="false" hidden="false" name="tablica1" vbProcedure="false">#ref!</definedName>
    <definedName function="false" hidden="false" name="_KO1" vbProcedure="false">#ref!</definedName>
    <definedName function="false" hidden="false" name="_KP1" vbProcedure="false">#ref!</definedName>
    <definedName function="false" hidden="false" name="_KR1" vbProcedure="false">#ref!</definedName>
    <definedName function="false" hidden="false" name="_KS1" vbProcedure="false">#ref!</definedName>
    <definedName function="false" hidden="false" localSheetId="0" name="_xlnm._FilterDatabase" vbProcedure="false">'Zestawienie serwisowe'!$BD$2:$BJ$50</definedName>
    <definedName function="false" hidden="false" localSheetId="0" name="_xlnm._FilterDatabase_0" vbProcedure="false">'Zestawienie serwisowe'!$BD$2:$BJ$102</definedName>
    <definedName function="false" hidden="false" localSheetId="1" name="_xlnm._FilterDatabase" vbProcedure="false">'Dodatkowe informacje'!$A$2:$I$2</definedName>
    <definedName function="false" hidden="false" localSheetId="1" name="_xlnm._FilterDatabase_0" vbProcedure="false">'Dodatkowe informacje'!$A$2:$I$70</definedName>
    <definedName function="false" hidden="false" localSheetId="4" name="_xlnm._FilterDatabase" vbProcedure="false">Dyspozytor!$A$2:$S$2</definedName>
    <definedName function="false" hidden="false" localSheetId="4" name="_xlnm._FilterDatabase_0" vbProcedure="false">Dyspozytor!$A$2:$S$2</definedName>
  </definedNames>
  <calcPr iterateCount="100" refMode="A1" iterate="false" iterateDelta="0.0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G1" authorId="0">
      <text>
        <r>
          <rPr>
            <b val="true"/>
            <sz val="8"/>
            <color rgb="FF000000"/>
            <rFont val="Tahoma"/>
            <family val="2"/>
            <charset val="238"/>
          </rPr>
          <t>jkasperski:</t>
        </r>
        <r>
          <rPr>
            <sz val="8"/>
            <color rgb="FF000000"/>
            <rFont val="Tahoma"/>
            <family val="2"/>
            <charset val="238"/>
          </rPr>
          <t>używane do generowania listy z odwołaniami sc i opisów sc</t>
        </r>
      </text>
    </comment>
    <comment ref="J1" authorId="0">
      <text>
        <r>
          <rPr>
            <b val="true"/>
            <sz val="8"/>
            <color rgb="FF000000"/>
            <rFont val="Tahoma"/>
            <family val="2"/>
            <charset val="238"/>
          </rPr>
          <t>jkasperski:</t>
        </r>
        <r>
          <rPr>
            <sz val="8"/>
            <color rgb="FF000000"/>
            <rFont val="Tahoma"/>
            <family val="2"/>
            <charset val="238"/>
          </rPr>
          <t>używane do generowania listy kodów zamknięcia</t>
        </r>
      </text>
    </comment>
  </commentList>
</comments>
</file>

<file path=xl/sharedStrings.xml><?xml version="1.0" encoding="utf-8"?>
<sst xmlns="http://schemas.openxmlformats.org/spreadsheetml/2006/main" count="716" uniqueCount="481">
  <si>
    <t>WYPEŁNIA DYSPOZYTOR</t>
  </si>
  <si>
    <t>WYPEŁNIANE AUTOMATYCZNIE</t>
  </si>
  <si>
    <t>DANE TECHNIKA WYKONUJĄCEGO SERWIS</t>
  </si>
  <si>
    <t>Formuły</t>
  </si>
  <si>
    <t>Typ zlecenia</t>
  </si>
  <si>
    <t>Data zlecenia</t>
  </si>
  <si>
    <t>Przedział czasowy</t>
  </si>
  <si>
    <t>System</t>
  </si>
  <si>
    <t>ID klienta</t>
  </si>
  <si>
    <t>Kod pocztowy</t>
  </si>
  <si>
    <t>Miasto</t>
  </si>
  <si>
    <t>Ulica</t>
  </si>
  <si>
    <t>Budynek</t>
  </si>
  <si>
    <t>Lokal</t>
  </si>
  <si>
    <t>Obszar dyspozytorski</t>
  </si>
  <si>
    <t>Telefon domowy</t>
  </si>
  <si>
    <t>Telefon do pracy</t>
  </si>
  <si>
    <t>Telefon komórkowy</t>
  </si>
  <si>
    <t>Droptag</t>
  </si>
  <si>
    <t>Kod blokady</t>
  </si>
  <si>
    <t>Numer WO</t>
  </si>
  <si>
    <t>Kod pracy</t>
  </si>
  <si>
    <t>Kod skargi</t>
  </si>
  <si>
    <t>Komentarz techniczny</t>
  </si>
  <si>
    <t>Kalendarz serwisowy</t>
  </si>
  <si>
    <t>Kod  technika</t>
  </si>
  <si>
    <t>Komentarz do zlecenia</t>
  </si>
  <si>
    <t>Rejon</t>
  </si>
  <si>
    <t>Gniazda</t>
  </si>
  <si>
    <t>Posiadane produkty</t>
  </si>
  <si>
    <t>Numer seryjny sprzętu</t>
  </si>
  <si>
    <t>Adres MAC sprzętu</t>
  </si>
  <si>
    <t>ID Klienta</t>
  </si>
  <si>
    <t>Godzina zkończenia serwisu</t>
  </si>
  <si>
    <t>Kod problemu</t>
  </si>
  <si>
    <t>Rozwiązanie</t>
  </si>
  <si>
    <t>Opis kodów zamknięcia
(wypełniane automatycznie)</t>
  </si>
  <si>
    <t>Kod odwołania</t>
  </si>
  <si>
    <t>Opis kodu odwołania
(wypełniane automatycznie)</t>
  </si>
  <si>
    <t>Kod wymiany modemu</t>
  </si>
  <si>
    <t>Opis kodu wymiany modemu</t>
  </si>
  <si>
    <t>Kod wymiany dekodera/media modułu CI+</t>
  </si>
  <si>
    <t>Opis kodu wymiany dekodera/media modułu CI+</t>
  </si>
  <si>
    <t>Sprzęt zdjęty</t>
  </si>
  <si>
    <t>Sprzęt wydany</t>
  </si>
  <si>
    <t>Komentarz technika</t>
  </si>
  <si>
    <t>IMIĘ</t>
  </si>
  <si>
    <t>NAZWISKO</t>
  </si>
  <si>
    <t>NR TEL</t>
  </si>
  <si>
    <t>KODY ZLACZONE</t>
  </si>
  <si>
    <t>SPRZET ZDJETY</t>
  </si>
  <si>
    <t>SPRZET WYDANY</t>
  </si>
  <si>
    <t>KOMENTARZ</t>
  </si>
  <si>
    <t>WIELOKROTNE</t>
  </si>
  <si>
    <t>HORIZON</t>
  </si>
  <si>
    <t>DEKODER SD</t>
  </si>
  <si>
    <t>Kody firm</t>
  </si>
  <si>
    <t>kod problemu</t>
  </si>
  <si>
    <t>Data ostatniej zmiany usług</t>
  </si>
  <si>
    <t>Nazwa sprzętu</t>
  </si>
  <si>
    <t>Zgłoszenie Remedy</t>
  </si>
  <si>
    <t>Opis zgłoszenia w Remedy</t>
  </si>
  <si>
    <t>Mac modemu, parametry sygnału</t>
  </si>
  <si>
    <t>kod wymiany modemu</t>
  </si>
  <si>
    <t>opis</t>
  </si>
  <si>
    <t>kod wymiany dekodera</t>
  </si>
  <si>
    <t>kod odwołania</t>
  </si>
  <si>
    <t>opis odwołania</t>
  </si>
  <si>
    <t>kody</t>
  </si>
  <si>
    <t>MW0</t>
  </si>
  <si>
    <t>wymiana z innego powodu konieczny komentarz</t>
  </si>
  <si>
    <t>WK1</t>
  </si>
  <si>
    <t>widoczne mechaniczne uszkodzenie dekodera</t>
  </si>
  <si>
    <t>ANU</t>
  </si>
  <si>
    <t>Rezygnacja klienta</t>
  </si>
  <si>
    <t>HZ1</t>
  </si>
  <si>
    <t>RKM</t>
  </si>
  <si>
    <t>BKF</t>
  </si>
  <si>
    <t>Dekoder analogowy</t>
  </si>
  <si>
    <t>AW1</t>
  </si>
  <si>
    <t>Awaria</t>
  </si>
  <si>
    <t>BKFRKM</t>
  </si>
  <si>
    <t>Dekoder analogowy-Reset</t>
  </si>
  <si>
    <t>MW1</t>
  </si>
  <si>
    <t>widoczne mechaniczne uszkodzenie modemu</t>
  </si>
  <si>
    <t>WK2</t>
  </si>
  <si>
    <t>uszkodzone zasilanie dekodera - całkowity brak zasilania na dekoderze</t>
  </si>
  <si>
    <t>AWA</t>
  </si>
  <si>
    <t>WKW</t>
  </si>
  <si>
    <t>LIN</t>
  </si>
  <si>
    <t>FKZ</t>
  </si>
  <si>
    <t>Filtr SAWDEC</t>
  </si>
  <si>
    <t>BRK</t>
  </si>
  <si>
    <t>Wyjazd bez interwencji</t>
  </si>
  <si>
    <t>BKFWKW</t>
  </si>
  <si>
    <t>Dekoder analogowy-Wymiana sprzętu</t>
  </si>
  <si>
    <t>MW2</t>
  </si>
  <si>
    <t>uszkodzone zasilanie modemu - całkowity brak zasilania namodemie</t>
  </si>
  <si>
    <t>WK3</t>
  </si>
  <si>
    <t>brak reakcji po podłączeniu zasilania - dekoder nie uruchamia się mimo zasilania</t>
  </si>
  <si>
    <t>BOU</t>
  </si>
  <si>
    <t>Brak osoby upoważnionej</t>
  </si>
  <si>
    <t>WKX</t>
  </si>
  <si>
    <t>LOS</t>
  </si>
  <si>
    <t>Horizon</t>
  </si>
  <si>
    <t>DEW</t>
  </si>
  <si>
    <t>Naprawa po dewastacji</t>
  </si>
  <si>
    <t>BKFWYP</t>
  </si>
  <si>
    <t>Dekoder analogowy-Wymiana pilota lub osprzętu</t>
  </si>
  <si>
    <t>MW3</t>
  </si>
  <si>
    <t>uszkodzone wejście RF</t>
  </si>
  <si>
    <t>WK4</t>
  </si>
  <si>
    <t>brak rekacji na zdalne sterowanie - problem z obsługą pilota</t>
  </si>
  <si>
    <t>NIK</t>
  </si>
  <si>
    <t>Klient nieobecny</t>
  </si>
  <si>
    <t>WYP</t>
  </si>
  <si>
    <t>MRF</t>
  </si>
  <si>
    <t>KON</t>
  </si>
  <si>
    <t>Konserwacja</t>
  </si>
  <si>
    <t>DOS</t>
  </si>
  <si>
    <t>Dostrojenie sprzętu</t>
  </si>
  <si>
    <t>BKFZKO</t>
  </si>
  <si>
    <t>Dekoder analogowy-Zmiana konfiguracji</t>
  </si>
  <si>
    <t>MW4</t>
  </si>
  <si>
    <t>problem z aktualizacją oprogramowania</t>
  </si>
  <si>
    <t>WK5</t>
  </si>
  <si>
    <t>uszkodzone wejście RF - komunikat brak sygnału na ekranie</t>
  </si>
  <si>
    <t>NPI</t>
  </si>
  <si>
    <t>Nie pełna informacja</t>
  </si>
  <si>
    <t>ZAS</t>
  </si>
  <si>
    <t>P01</t>
  </si>
  <si>
    <t>Usterka linii</t>
  </si>
  <si>
    <t>EKK</t>
  </si>
  <si>
    <t>Nieuzasadnione wezwanie technika</t>
  </si>
  <si>
    <t>FZWWKW</t>
  </si>
  <si>
    <t>Filtr SAWDEC-Wymiana sprzętu</t>
  </si>
  <si>
    <t>MW5</t>
  </si>
  <si>
    <t>cykliczne restarty modemu</t>
  </si>
  <si>
    <t>WK6</t>
  </si>
  <si>
    <t>uszkodzone wyjście RF - problem z przelotem RF</t>
  </si>
  <si>
    <t>PO1</t>
  </si>
  <si>
    <t>Błędnie otwarte zlecenie</t>
  </si>
  <si>
    <t>ZKO</t>
  </si>
  <si>
    <t>PAY</t>
  </si>
  <si>
    <t>Niedbałe wykonanie instalacji</t>
  </si>
  <si>
    <t>IWO</t>
  </si>
  <si>
    <t>Ingerencja klienta w sieć abonencką</t>
  </si>
  <si>
    <t>HZ1RKM</t>
  </si>
  <si>
    <t>Horizon-Reset</t>
  </si>
  <si>
    <t>MW6</t>
  </si>
  <si>
    <t>zawieszenia modemu podczas pracy</t>
  </si>
  <si>
    <t>WK7</t>
  </si>
  <si>
    <t>uszkodzone wyjście TV SCART</t>
  </si>
  <si>
    <t>PRT</t>
  </si>
  <si>
    <t>Problem techniczny</t>
  </si>
  <si>
    <t>RSP</t>
  </si>
  <si>
    <t>Uszkodzenie RF w lokalu</t>
  </si>
  <si>
    <t>KAB</t>
  </si>
  <si>
    <t>Mocowanie kabla</t>
  </si>
  <si>
    <t>HZ1WKW</t>
  </si>
  <si>
    <t>Horizon-Wymiana sprzętu</t>
  </si>
  <si>
    <t>MW7</t>
  </si>
  <si>
    <t>przegrzewanie się modemu</t>
  </si>
  <si>
    <t>WK8</t>
  </si>
  <si>
    <t>uszkodzone wyjście AUDIO RCA</t>
  </si>
  <si>
    <t>ZAŁ</t>
  </si>
  <si>
    <t>Załatwiono telefonicznie</t>
  </si>
  <si>
    <t>PLI</t>
  </si>
  <si>
    <t>SCI</t>
  </si>
  <si>
    <t>Zły poziom synału/RF</t>
  </si>
  <si>
    <t>LBX</t>
  </si>
  <si>
    <t>Naprawa lub zabezpieczenie LBX</t>
  </si>
  <si>
    <t>HZ1WKX</t>
  </si>
  <si>
    <t>Horizon-Wymiana planowa sprzętu</t>
  </si>
  <si>
    <t>MW8</t>
  </si>
  <si>
    <t>gubienie pakietów przez modem</t>
  </si>
  <si>
    <t>WK9</t>
  </si>
  <si>
    <t>uszkodzone wyjście SPDIF</t>
  </si>
  <si>
    <t>SRO</t>
  </si>
  <si>
    <t>SIP</t>
  </si>
  <si>
    <t>Serwis płatny</t>
  </si>
  <si>
    <t>NOC</t>
  </si>
  <si>
    <t>Przekazano do DOC lub IOD</t>
  </si>
  <si>
    <t>HZ1WRK</t>
  </si>
  <si>
    <t>Horizon - Naprawa kabla ethernet</t>
  </si>
  <si>
    <t>MW9</t>
  </si>
  <si>
    <t>problemy z logowaniem do sieci</t>
  </si>
  <si>
    <t>WKA</t>
  </si>
  <si>
    <t>uszkodzone wyjście HDMI</t>
  </si>
  <si>
    <t>WWB</t>
  </si>
  <si>
    <t>SOW</t>
  </si>
  <si>
    <t>Rejestracja infrastruktury</t>
  </si>
  <si>
    <t>OSL</t>
  </si>
  <si>
    <t>Wymiana lub mocowanie osłony na kabel</t>
  </si>
  <si>
    <t>HZ1WYP</t>
  </si>
  <si>
    <t>Horizon-Wymiana pilota lub osprzętu</t>
  </si>
  <si>
    <t>MWA</t>
  </si>
  <si>
    <t>zawyżanie/ zaniżanie parametrów przez modem</t>
  </si>
  <si>
    <t>WKB</t>
  </si>
  <si>
    <t>problem z przeprowadzeniem aktywacji dekodera (kraj, kod aktywacyjny, itp.)</t>
  </si>
  <si>
    <t>WYF</t>
  </si>
  <si>
    <t>SPN</t>
  </si>
  <si>
    <t>Media Moduł CI+</t>
  </si>
  <si>
    <t>PIO</t>
  </si>
  <si>
    <t>Poprawa po pracach modernizacyjnych</t>
  </si>
  <si>
    <t>HZ1ZAS</t>
  </si>
  <si>
    <t>Horizon-Naprawa zasilania</t>
  </si>
  <si>
    <t>MWB</t>
  </si>
  <si>
    <t>uszkodzona  część eMTA modemu</t>
  </si>
  <si>
    <t>WKL</t>
  </si>
  <si>
    <t>ST1</t>
  </si>
  <si>
    <t>Bramka SIP</t>
  </si>
  <si>
    <t>PIR</t>
  </si>
  <si>
    <t>Usunięcie nielegalnego podłączenia</t>
  </si>
  <si>
    <t>HZ1ZKO</t>
  </si>
  <si>
    <t>Horizon-Zmiana konfiguracji</t>
  </si>
  <si>
    <t>MWC</t>
  </si>
  <si>
    <t>uszkodzona  część WiFi modemu</t>
  </si>
  <si>
    <t>WKD</t>
  </si>
  <si>
    <t>problem z kanałem zwrotnym</t>
  </si>
  <si>
    <t>POI</t>
  </si>
  <si>
    <t>TCH</t>
  </si>
  <si>
    <t>Software UPC</t>
  </si>
  <si>
    <t>Przekazano do linii</t>
  </si>
  <si>
    <t>KONKAB</t>
  </si>
  <si>
    <t>Konserwacja-Mocowanie kabla</t>
  </si>
  <si>
    <t>MWD</t>
  </si>
  <si>
    <t>słaby zasięg WiFi</t>
  </si>
  <si>
    <t>WKE</t>
  </si>
  <si>
    <t>uszkodzony wyświetlacz dekodera</t>
  </si>
  <si>
    <t>WKC</t>
  </si>
  <si>
    <t>UMD</t>
  </si>
  <si>
    <t>Poprawa po instalacji</t>
  </si>
  <si>
    <t>KONLBX</t>
  </si>
  <si>
    <t>Konserwacja-Naprawa lub zabezpieczenie LBX</t>
  </si>
  <si>
    <t>MWE</t>
  </si>
  <si>
    <t>wolna praca internetu</t>
  </si>
  <si>
    <t>WKF</t>
  </si>
  <si>
    <t>uszkodzona karta klucz</t>
  </si>
  <si>
    <t>WRF</t>
  </si>
  <si>
    <t>URF</t>
  </si>
  <si>
    <t>Dekoder cyfrowy</t>
  </si>
  <si>
    <t>REG</t>
  </si>
  <si>
    <t>Regulacja parametrów pracy modemu</t>
  </si>
  <si>
    <t>KONOSL</t>
  </si>
  <si>
    <t>Konserwacja-Wymiana lub mocowanie osłony na kabel</t>
  </si>
  <si>
    <t>MWF</t>
  </si>
  <si>
    <t>brak modemu lub certyfikatu eMTA w cSpire</t>
  </si>
  <si>
    <t>WKG</t>
  </si>
  <si>
    <t>cykliczne restarty dekodera</t>
  </si>
  <si>
    <t>WRG</t>
  </si>
  <si>
    <t>USZ</t>
  </si>
  <si>
    <t>Transmisja</t>
  </si>
  <si>
    <t>Reset</t>
  </si>
  <si>
    <t>KONPIO</t>
  </si>
  <si>
    <t>Konserwacja-Poprawa po pracach modernizacyjnych</t>
  </si>
  <si>
    <t>MWG</t>
  </si>
  <si>
    <t>Dual Provisioning. Rezygnacja klienta z usług UPC i powrót na usługi ASTER</t>
  </si>
  <si>
    <t>WKH</t>
  </si>
  <si>
    <t>stopklatki/pikselizacja/załamania obrazu</t>
  </si>
  <si>
    <t>WRK</t>
  </si>
  <si>
    <t>UTE</t>
  </si>
  <si>
    <t>Modem</t>
  </si>
  <si>
    <t>RUS</t>
  </si>
  <si>
    <t>Uszkodzony router lub zasilacz routera</t>
  </si>
  <si>
    <t>KONSRR</t>
  </si>
  <si>
    <t>Konserwacja-Przywrócenie prawidłowego odbioru</t>
  </si>
  <si>
    <t>MWI</t>
  </si>
  <si>
    <t>uszkodzone wejście ETHERNET</t>
  </si>
  <si>
    <t>WKI</t>
  </si>
  <si>
    <t>problem z dyskiem HDD (nagrywanie/odtwarzanie)</t>
  </si>
  <si>
    <t>WIF</t>
  </si>
  <si>
    <t>Uszkodzenie RF od lbx do lokalu</t>
  </si>
  <si>
    <t>SPP</t>
  </si>
  <si>
    <t>Przywrócenie brakujących programów lub prawidłowego odbioru</t>
  </si>
  <si>
    <t>KONSRW</t>
  </si>
  <si>
    <t>Konserwacja-Przywrócenie wszystkich programów lub prawidłowego odbioru</t>
  </si>
  <si>
    <t>WKJ</t>
  </si>
  <si>
    <t>brak informacji na ekranie o blokadzie kanału premium</t>
  </si>
  <si>
    <t>WOK</t>
  </si>
  <si>
    <t>Wandalizm</t>
  </si>
  <si>
    <t>SPR</t>
  </si>
  <si>
    <t>Przywrócenie wszystkich programów lub prawidłowego odbioru</t>
  </si>
  <si>
    <t>LINAW1</t>
  </si>
  <si>
    <t>Usterka linii-Awaria</t>
  </si>
  <si>
    <t>WKK</t>
  </si>
  <si>
    <t>inne + obowiązkowy komentarz wykonawcy wpisywany do zgłoszenia TT</t>
  </si>
  <si>
    <t>ZMT</t>
  </si>
  <si>
    <t>Usterka telefoniczna</t>
  </si>
  <si>
    <t>SRC</t>
  </si>
  <si>
    <t>Awaria cSpire</t>
  </si>
  <si>
    <t>LINPLI</t>
  </si>
  <si>
    <t>Usterka linii-Przekazano do linii</t>
  </si>
  <si>
    <t>WKM</t>
  </si>
  <si>
    <t>zawieszenia dekodera podczas pracy</t>
  </si>
  <si>
    <t>Sprzęt WiFi</t>
  </si>
  <si>
    <t>Naprawa elementów optycznych</t>
  </si>
  <si>
    <t>LINSRO</t>
  </si>
  <si>
    <t>Usterka linii-Naprawa elementów optycznych</t>
  </si>
  <si>
    <t>WKN</t>
  </si>
  <si>
    <t>głośna praca dekodera</t>
  </si>
  <si>
    <t>Usterka ustąpiła samoczynnie</t>
  </si>
  <si>
    <t>SRP</t>
  </si>
  <si>
    <t>LINWWB</t>
  </si>
  <si>
    <t>Usterka linii-Naprawa elektroniki RF</t>
  </si>
  <si>
    <t>WKO</t>
  </si>
  <si>
    <t>przegrzewanie się dekodera</t>
  </si>
  <si>
    <t>WYS</t>
  </si>
  <si>
    <t>SRR</t>
  </si>
  <si>
    <t>Przywrócenie prawidłowego odbioru</t>
  </si>
  <si>
    <t>LINWYF</t>
  </si>
  <si>
    <t>Usterka linii-Naprawa elementów pasywnych</t>
  </si>
  <si>
    <t>WKP</t>
  </si>
  <si>
    <t>blokowanie się dekodera w trybie standby</t>
  </si>
  <si>
    <t>SRW</t>
  </si>
  <si>
    <t>LINZAS</t>
  </si>
  <si>
    <t>Usterka linii-Naprawa zasilania</t>
  </si>
  <si>
    <t>LOSPOI</t>
  </si>
  <si>
    <t>Niedbałe wykonanie instalacji-Poprawa po instalacji</t>
  </si>
  <si>
    <t>THD</t>
  </si>
  <si>
    <t>Problem z transmisją danych</t>
  </si>
  <si>
    <t>LOSWKC</t>
  </si>
  <si>
    <t>Niedbałe wykonanie instalacji-Naprawa całej instalacji</t>
  </si>
  <si>
    <t>UZZ</t>
  </si>
  <si>
    <t>Usunięcie źródła zakłóceń</t>
  </si>
  <si>
    <t>LOSWRF</t>
  </si>
  <si>
    <t>Niedbałe wykonanie instalacji-Poprawa złącz</t>
  </si>
  <si>
    <t>WAD</t>
  </si>
  <si>
    <t>Uszkodzony sprzęt klienta</t>
  </si>
  <si>
    <t>LOSWRG</t>
  </si>
  <si>
    <t>Niedbałe wykonanie instalacji-Poprawa lub wymiana gniazda</t>
  </si>
  <si>
    <t>Naprawa całej instalacji</t>
  </si>
  <si>
    <t>LOSWRK</t>
  </si>
  <si>
    <t>Niedbałe wykonanie instalacji-Naprawa lub wymiana kabla</t>
  </si>
  <si>
    <t>Wymiana sprzętu</t>
  </si>
  <si>
    <t>LOSZKO</t>
  </si>
  <si>
    <t>Niedbałe wykonanie instalacji-Zmiana konfiguracji</t>
  </si>
  <si>
    <t>Wymiana planowa sprzętu</t>
  </si>
  <si>
    <t>MRFWRF</t>
  </si>
  <si>
    <t>Uszkodzenie RF w lokalu-Poprawa złącz</t>
  </si>
  <si>
    <t>WRO</t>
  </si>
  <si>
    <t>Poprawa złącz</t>
  </si>
  <si>
    <t>MRFWRG</t>
  </si>
  <si>
    <t>Uszkodzenie RF w lokalu-Poprawa lub wymiana gniazda</t>
  </si>
  <si>
    <t>WRZ</t>
  </si>
  <si>
    <t>MRFWRK</t>
  </si>
  <si>
    <t>Uszkodzenie RF w lokalu-Naprawa lub wymiana kabla</t>
  </si>
  <si>
    <t>Poprawa lub wymiana gniazda</t>
  </si>
  <si>
    <t>P01REG</t>
  </si>
  <si>
    <t>Zły poziom synału/RF-Regulacja parametrów pracy modemu</t>
  </si>
  <si>
    <t>Naprawa lub wymiana kabla</t>
  </si>
  <si>
    <t>P01WYS</t>
  </si>
  <si>
    <t>Zły poziom synału/RF-Regulacja parametrów sygnału RF</t>
  </si>
  <si>
    <t>ZCS</t>
  </si>
  <si>
    <t>Przypadkowe odłączenie przez klienta</t>
  </si>
  <si>
    <t>PAYDEW</t>
  </si>
  <si>
    <t>Serwis płatny-Naprawa po dewastacji</t>
  </si>
  <si>
    <t>Urządzenie źle zainstalowane przez klienta</t>
  </si>
  <si>
    <t>PAYDOS</t>
  </si>
  <si>
    <t>Serwis płatny-Dostrojenie sprzętu</t>
  </si>
  <si>
    <t>Naprawa elektroniki RF</t>
  </si>
  <si>
    <t>PAYEKK</t>
  </si>
  <si>
    <t>Serwis płatny-Nieuzasadnione wezwanie technika</t>
  </si>
  <si>
    <t>WYA</t>
  </si>
  <si>
    <t>Wymiana adaptera</t>
  </si>
  <si>
    <t>PAYIWO</t>
  </si>
  <si>
    <t>Serwis płatny-Ingerencja klienta w sieć abonencką</t>
  </si>
  <si>
    <t>Usunięcie źródła zakłóceń poprzez wymianę kabla lub złącz</t>
  </si>
  <si>
    <t>PAYKAB</t>
  </si>
  <si>
    <t>Serwis płatny-Mocowanie kabla</t>
  </si>
  <si>
    <t>Naprawa elementów pasywnych</t>
  </si>
  <si>
    <t>PAYRUS</t>
  </si>
  <si>
    <t>Serwis płatny-Uszkodzony router lub zasilacz routera</t>
  </si>
  <si>
    <t>Wymiana pilota lub osprzętu</t>
  </si>
  <si>
    <t>PAYWAD</t>
  </si>
  <si>
    <t>Serwis płatny-Uszkodzony sprzęt klienta</t>
  </si>
  <si>
    <t>PAYWKW</t>
  </si>
  <si>
    <t>Serwis płatny-Wymiana sprzętu</t>
  </si>
  <si>
    <t>Regulacja parametrów sygnału RF</t>
  </si>
  <si>
    <t>PAYWRF</t>
  </si>
  <si>
    <t>Serwis płatny-Poprawa złącz</t>
  </si>
  <si>
    <t>Naprawa zasilania</t>
  </si>
  <si>
    <t>PAYWRO</t>
  </si>
  <si>
    <t>Serwis płatny-Przypadkowe odłączenie przez klienta</t>
  </si>
  <si>
    <t>PAYWRZ</t>
  </si>
  <si>
    <t>Serwis płatny-Urządzenie źle zainstalowane przez klienta</t>
  </si>
  <si>
    <t>Rejestracja infrastruktury modemu</t>
  </si>
  <si>
    <t>PAYWYP</t>
  </si>
  <si>
    <t>Serwis płatny-Wymiana pilota lub osprzętu</t>
  </si>
  <si>
    <t>Zmiana konfiguracji</t>
  </si>
  <si>
    <t>PAYZKO</t>
  </si>
  <si>
    <t>Serwis płatny-Zmiana konfiguracji</t>
  </si>
  <si>
    <t>RSPZCS</t>
  </si>
  <si>
    <t>Rejestracja infrastruktury-Rejestracja infrastruktury modemu</t>
  </si>
  <si>
    <t>SCIRKM</t>
  </si>
  <si>
    <t>Media Moduł CI+-Reset</t>
  </si>
  <si>
    <t>SCIWKW</t>
  </si>
  <si>
    <t>Media Moduł CI+-Wymiana sprzętu</t>
  </si>
  <si>
    <t>SCIZKO</t>
  </si>
  <si>
    <t>Media Moduł CI+-Zmiana konfiguracji</t>
  </si>
  <si>
    <t>SIPRKM</t>
  </si>
  <si>
    <t>Bramka SIP-Reset</t>
  </si>
  <si>
    <t>SIPWKW</t>
  </si>
  <si>
    <t>Bramka SIP-Wymiana sprzętu</t>
  </si>
  <si>
    <t>SIPWRK</t>
  </si>
  <si>
    <t>Bramka SIP-Naprawa lub wymiana kabla</t>
  </si>
  <si>
    <t>SIPZAS</t>
  </si>
  <si>
    <t>Bramka SIP-Naprawa zasilania</t>
  </si>
  <si>
    <t>SIPZKO</t>
  </si>
  <si>
    <t>Bramka SIP-Zmiana konfiguracji</t>
  </si>
  <si>
    <t>SOWNOC</t>
  </si>
  <si>
    <t>Software UPC-Przekazano do DOC lub IOD</t>
  </si>
  <si>
    <t>SPNBRK</t>
  </si>
  <si>
    <t>Klient nieobecny-Wyjazd bez interwencji</t>
  </si>
  <si>
    <t>ST1RKM</t>
  </si>
  <si>
    <t>Dekoder cyfrowy-Reset</t>
  </si>
  <si>
    <t>ST1WKW</t>
  </si>
  <si>
    <t>Dekoder cyfrowy-Wymiana sprzętu</t>
  </si>
  <si>
    <t>ST1WYP</t>
  </si>
  <si>
    <t>Dekoder cyfrowy-Wymiana pilota lub osprzętu</t>
  </si>
  <si>
    <t>ST1ZKO</t>
  </si>
  <si>
    <t>Dekoder cyfrowy-Zmiana konfiguracji</t>
  </si>
  <si>
    <t>TCHTHD</t>
  </si>
  <si>
    <t>Transmisja-Problem z transmisją danych</t>
  </si>
  <si>
    <t>UMDRKM</t>
  </si>
  <si>
    <t>Modem-Reset</t>
  </si>
  <si>
    <t>UMDWKW</t>
  </si>
  <si>
    <t>Modem-Wymiana sprzętu</t>
  </si>
  <si>
    <t>UMDWKX</t>
  </si>
  <si>
    <t>Modem-Wymiana planowa sprzętu</t>
  </si>
  <si>
    <t>UMDWRK</t>
  </si>
  <si>
    <t>Modem-Naprawa lub wymiana kabla</t>
  </si>
  <si>
    <t>UMDZAS</t>
  </si>
  <si>
    <t>Modem-Naprawa zasilania</t>
  </si>
  <si>
    <t>UMDZKO</t>
  </si>
  <si>
    <t>Modem-Zmiana konfiguracji</t>
  </si>
  <si>
    <t>URFPOI</t>
  </si>
  <si>
    <t>Uszkodzenie RF od lbx do lokalu-Poprawa po instalacji</t>
  </si>
  <si>
    <t>URFWRF</t>
  </si>
  <si>
    <t>Uszkodzenie RF od lbx do lokalu-Poprawa złącz</t>
  </si>
  <si>
    <t>URFWRK</t>
  </si>
  <si>
    <t>Uszkodzenie RF od lbx do lokalu-Naprawa lub wymiana kabla</t>
  </si>
  <si>
    <t>USZDEW</t>
  </si>
  <si>
    <t>Wandalizm-Naprawa po dewastacji</t>
  </si>
  <si>
    <t>USZPIR</t>
  </si>
  <si>
    <t>Wandalizm-Usunięcie nielegalnego podłączenia</t>
  </si>
  <si>
    <t>USZSRO</t>
  </si>
  <si>
    <t>Wandalizm-Naprawa elementów optycznych</t>
  </si>
  <si>
    <t>USZWWB</t>
  </si>
  <si>
    <t>Wandalizm-Naprawa elektroniki RF</t>
  </si>
  <si>
    <t>USZWYF</t>
  </si>
  <si>
    <t>Wandalizm-Naprawa elementów pasywnych</t>
  </si>
  <si>
    <t>USZZAS</t>
  </si>
  <si>
    <t>Wandalizm-Naprawa zasilania</t>
  </si>
  <si>
    <t>UTEWRF</t>
  </si>
  <si>
    <t>Usterka telefoniczna-Poprawa złącz</t>
  </si>
  <si>
    <t>UTEWRG</t>
  </si>
  <si>
    <t>Usterka telefoniczna-Poprawa lub wymiana gniazda</t>
  </si>
  <si>
    <t>UTEWRK</t>
  </si>
  <si>
    <t>Usterka telefoniczna-Naprawa lub wymiana kabla</t>
  </si>
  <si>
    <t>WIFRKM</t>
  </si>
  <si>
    <t>Sprzęt WiFi-Reset</t>
  </si>
  <si>
    <t>WIFWKW</t>
  </si>
  <si>
    <t>Sprzęt WiFi-Wymiana sprzętu</t>
  </si>
  <si>
    <t>WIFWRK</t>
  </si>
  <si>
    <t>Sprzęt WiFi-Naprawa lub wymiana kabla</t>
  </si>
  <si>
    <t>WIFWYA</t>
  </si>
  <si>
    <t>Sprzęt WiFi-Wymiana adaptera</t>
  </si>
  <si>
    <t>WIFZAS</t>
  </si>
  <si>
    <t>Sprzęt WiFi-Naprawa zasilania</t>
  </si>
  <si>
    <t>WIFZKO</t>
  </si>
  <si>
    <t>Sprzęt WiFi-Zmiana konfiguracji</t>
  </si>
  <si>
    <t>WOKBRK</t>
  </si>
  <si>
    <t>Usterka ustąpiła samoczynnie-Wyjazd bez interwencji</t>
  </si>
  <si>
    <t>Zmiana terminu serwisu</t>
  </si>
  <si>
    <t>Kalendarz</t>
  </si>
  <si>
    <t>Komentarz technika
(opcjonalny)</t>
  </si>
  <si>
    <t>WPISZ ID</t>
  </si>
  <si>
    <t>Wielokrotne</t>
  </si>
  <si>
    <t>Horizon szukanie</t>
  </si>
  <si>
    <t>Wielokrotne szukanie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</si>
</sst>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@"/>
    <numFmt numFmtId="167" formatCode="H:MM;@"/>
  </numFmts>
  <fonts count="16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8"/>
      <color rgb="FF000000"/>
      <name val="Arial"/>
      <family val="2"/>
      <charset val="238"/>
    </font>
    <font>
      <sz val="8"/>
      <name val="Arial"/>
      <family val="2"/>
      <charset val="238"/>
    </font>
    <font>
      <b val="true"/>
      <sz val="8"/>
      <color rgb="FF000000"/>
      <name val="Arial"/>
      <family val="2"/>
      <charset val="238"/>
    </font>
    <font>
      <sz val="11"/>
      <color rgb="FFFFFFFF"/>
      <name val="Czcionka tekstu podstawowego"/>
      <family val="2"/>
      <charset val="238"/>
    </font>
    <font>
      <b val="true"/>
      <sz val="8"/>
      <color rgb="FFFFFFFF"/>
      <name val="Arial"/>
      <family val="2"/>
      <charset val="238"/>
    </font>
    <font>
      <sz val="8"/>
      <color rgb="FFFFFFFF"/>
      <name val="Arial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color rgb="FF000000"/>
      <name val="Czcionka tekstu podstawowego"/>
      <family val="2"/>
      <charset val="238"/>
    </font>
    <font>
      <sz val="10"/>
      <color rgb="FF000000"/>
      <name val="Arial"/>
      <family val="2"/>
      <charset val="238"/>
    </font>
    <font>
      <b val="true"/>
      <sz val="8"/>
      <color rgb="FF000000"/>
      <name val="Tahoma"/>
      <family val="2"/>
      <charset val="238"/>
    </font>
    <font>
      <sz val="8"/>
      <color rgb="FF000000"/>
      <name val="Tahoma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D7E4BD"/>
        <bgColor rgb="FFDDD9C3"/>
      </patternFill>
    </fill>
    <fill>
      <patternFill patternType="solid">
        <fgColor rgb="FFB9CDE5"/>
        <bgColor rgb="FFC6D9F1"/>
      </patternFill>
    </fill>
    <fill>
      <patternFill patternType="solid">
        <fgColor rgb="FFFFFFFF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B9CDE5"/>
      </patternFill>
    </fill>
    <fill>
      <patternFill patternType="solid">
        <fgColor rgb="FFDDD9C3"/>
        <bgColor rgb="FFD9D9D9"/>
      </patternFill>
    </fill>
    <fill>
      <patternFill patternType="solid">
        <fgColor rgb="FFDDDDDD"/>
        <bgColor rgb="FFD9D9D9"/>
      </patternFill>
    </fill>
    <fill>
      <patternFill patternType="solid">
        <fgColor rgb="FFCC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1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5" fillId="4" borderId="1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4" fillId="4" borderId="1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9" fillId="2" borderId="1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9" fillId="2" borderId="1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3" borderId="5" xfId="21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3" borderId="1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9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21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" fillId="3" borderId="1" xfId="21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4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7" borderId="1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6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4" borderId="10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4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6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12" fillId="13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Accent2" xfId="20" builtinId="54" customBuiltin="true"/>
    <cellStyle name="Excel Built-in Excel Built-in 40% - Accent3" xfId="21" builtinId="54" customBuiltin="true"/>
  </cellStyles>
  <dxfs count="8">
    <dxf>
      <font>
        <sz val="11"/>
        <color rgb="FF000000"/>
        <name val="Czcionka tekstu podstawowego"/>
        <family val="2"/>
        <charset val="238"/>
      </font>
      <fill>
        <patternFill>
          <bgColor rgb="FFFF3300"/>
        </patternFill>
      </fill>
    </dxf>
    <dxf>
      <font>
        <sz val="11"/>
        <color rgb="FF000000"/>
        <name val="Czcionka tekstu podstawowego"/>
        <family val="2"/>
        <charset val="238"/>
      </font>
      <fill>
        <patternFill>
          <bgColor rgb="FFFF3300"/>
        </patternFill>
      </fill>
    </dxf>
    <dxf>
      <font>
        <sz val="11"/>
        <color rgb="FF000000"/>
        <name val="Czcionka tekstu podstawowego"/>
        <family val="2"/>
        <charset val="238"/>
      </font>
      <fill>
        <patternFill>
          <bgColor rgb="FFFF3300"/>
        </patternFill>
      </fill>
    </dxf>
    <dxf>
      <font>
        <sz val="11"/>
        <color rgb="FF000000"/>
        <name val="Czcionka tekstu podstawowego"/>
        <family val="2"/>
        <charset val="238"/>
      </font>
      <fill>
        <patternFill>
          <bgColor rgb="FFFF3300"/>
        </patternFill>
      </fill>
    </dxf>
    <dxf>
      <font>
        <sz val="11"/>
        <color rgb="FF000000"/>
        <name val="Czcionka tekstu podstawowego"/>
        <family val="2"/>
        <charset val="238"/>
      </font>
      <fill>
        <patternFill>
          <bgColor rgb="FFFF3300"/>
        </patternFill>
      </fill>
    </dxf>
    <dxf>
      <font>
        <sz val="11"/>
        <color rgb="FF000000"/>
        <name val="Czcionka tekstu podstawowego"/>
        <family val="2"/>
        <charset val="238"/>
      </font>
      <fill>
        <patternFill>
          <bgColor rgb="FFFF3300"/>
        </patternFill>
      </fill>
    </dxf>
    <dxf>
      <font>
        <sz val="11"/>
        <color rgb="FF000000"/>
        <name val="Czcionka tekstu podstawowego"/>
        <family val="2"/>
        <charset val="238"/>
      </font>
      <fill>
        <patternFill>
          <bgColor rgb="FFFF0000"/>
        </patternFill>
      </fill>
    </dxf>
    <dxf>
      <font>
        <b val="true"/>
        <sz val="11"/>
        <color rgb="FFC00000"/>
        <name val="Czcionka tekstu podstawowego"/>
        <family val="2"/>
        <charset val="238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C0504D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FF66"/>
      <rgbColor rgb="FFD9D9D9"/>
      <rgbColor rgb="FFFF99CC"/>
      <rgbColor rgb="FFDDDDDD"/>
      <rgbColor rgb="FFDDD9C3"/>
      <rgbColor rgb="FF3366FF"/>
      <rgbColor rgb="FF33CCCC"/>
      <rgbColor rgb="FF92D050"/>
      <rgbColor rgb="FFFFCC00"/>
      <rgbColor rgb="FFFF9900"/>
      <rgbColor rgb="FFFF33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1:IU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51" activeCellId="0" sqref="E51"/>
    </sheetView>
  </sheetViews>
  <sheetFormatPr defaultRowHeight="14.25"/>
  <cols>
    <col collapsed="false" hidden="false" max="1" min="1" style="1" width="3.62790697674419"/>
    <col collapsed="false" hidden="false" max="2" min="2" style="2" width="7.62325581395349"/>
    <col collapsed="false" hidden="false" max="4" min="3" style="1" width="3.87441860465116"/>
    <col collapsed="false" hidden="false" max="5" min="5" style="1" width="11.7488372093023"/>
    <col collapsed="false" hidden="false" max="6" min="6" style="1" width="8.12093023255814"/>
    <col collapsed="false" hidden="false" max="7" min="7" style="1" width="5.61860465116279"/>
    <col collapsed="false" hidden="false" max="8" min="8" style="1" width="15.6186046511628"/>
    <col collapsed="false" hidden="false" max="9" min="9" style="1" width="25.1302325581395"/>
    <col collapsed="false" hidden="false" max="10" min="10" style="1" width="6.61860465116279"/>
    <col collapsed="false" hidden="false" max="11" min="11" style="1" width="7.13023255813954"/>
    <col collapsed="false" hidden="false" max="12" min="12" style="1" width="5.61860465116279"/>
    <col collapsed="false" hidden="false" max="13" min="13" style="1" width="9.37674418604651"/>
    <col collapsed="false" hidden="false" max="14" min="14" style="1" width="12.6279069767442"/>
    <col collapsed="false" hidden="false" max="15" min="15" style="1" width="7.62325581395349"/>
    <col collapsed="false" hidden="false" max="16" min="16" style="1" width="8.62325581395349"/>
    <col collapsed="false" hidden="false" max="18" min="17" style="1" width="6.61860465116279"/>
    <col collapsed="false" hidden="false" max="19" min="19" style="1" width="5.61860465116279"/>
    <col collapsed="false" hidden="false" max="20" min="20" style="3" width="5.61860465116279"/>
    <col collapsed="false" hidden="false" max="21" min="21" style="1" width="8.62325581395349"/>
    <col collapsed="false" hidden="false" max="23" min="22" style="3" width="5.61860465116279"/>
    <col collapsed="false" hidden="false" max="24" min="24" style="1" width="35.6232558139535"/>
    <col collapsed="false" hidden="false" max="25" min="25" style="1" width="7.62325581395349"/>
    <col collapsed="false" hidden="false" max="26" min="26" style="1" width="6.61860465116279"/>
    <col collapsed="false" hidden="false" max="27" min="27" style="4" width="104.004651162791"/>
    <col collapsed="false" hidden="false" max="29" min="28" style="5" width="60.6186046511628"/>
    <col collapsed="false" hidden="false" max="31" min="30" style="1" width="7.62325581395349"/>
    <col collapsed="false" hidden="false" max="32" min="32" style="6" width="15.6186046511628"/>
    <col collapsed="false" hidden="false" max="33" min="33" style="1" width="25.6232558139535"/>
    <col collapsed="false" hidden="false" max="35" min="34" style="6" width="5.61860465116279"/>
    <col collapsed="false" hidden="false" max="36" min="36" style="7" width="5.61860465116279"/>
    <col collapsed="false" hidden="false" max="37" min="37" style="7" width="6.61860465116279"/>
    <col collapsed="false" hidden="false" max="38" min="38" style="7" width="5.12558139534884"/>
    <col collapsed="false" hidden="false" max="40" min="39" style="7" width="5.61860465116279"/>
    <col collapsed="false" hidden="false" max="41" min="41" style="8" width="35.6232558139535"/>
    <col collapsed="false" hidden="false" max="42" min="42" style="7" width="4.62790697674419"/>
    <col collapsed="false" hidden="false" max="43" min="43" style="8" width="20.6232558139535"/>
    <col collapsed="false" hidden="false" max="44" min="44" style="7" width="6.61860465116279"/>
    <col collapsed="false" hidden="false" max="45" min="45" style="8" width="46.6232558139535"/>
    <col collapsed="false" hidden="false" max="46" min="46" style="7" width="6.61860465116279"/>
    <col collapsed="false" hidden="false" max="47" min="47" style="8" width="46.6232558139535"/>
    <col collapsed="false" hidden="false" max="49" min="48" style="1" width="25.6232558139535"/>
    <col collapsed="false" hidden="false" max="50" min="50" style="1" width="71.3767441860465"/>
    <col collapsed="false" hidden="false" max="51" min="51" style="9" width="6.61860465116279"/>
    <col collapsed="false" hidden="false" max="53" min="52" style="1" width="12.6279069767442"/>
    <col collapsed="false" hidden="false" max="55" min="54" style="1" width="13.8744186046512"/>
    <col collapsed="false" hidden="true" max="56" min="56" style="2" width="0"/>
    <col collapsed="false" hidden="true" max="72" min="57" style="1" width="0"/>
    <col collapsed="false" hidden="false" max="1025" min="73" style="1" width="9"/>
  </cols>
  <sheetData>
    <row r="1" s="19" customFormat="true" ht="15" hidden="false" customHeight="true" outlineLevel="0" collapsed="false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 t="s">
        <v>1</v>
      </c>
      <c r="AE1" s="11"/>
      <c r="AF1" s="11"/>
      <c r="AG1" s="11"/>
      <c r="AH1" s="11"/>
      <c r="AI1" s="11"/>
      <c r="AJ1" s="11"/>
      <c r="AK1" s="12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4"/>
      <c r="AZ1" s="15" t="s">
        <v>2</v>
      </c>
      <c r="BA1" s="15"/>
      <c r="BB1" s="15"/>
      <c r="BC1" s="16"/>
      <c r="BD1" s="17" t="s">
        <v>3</v>
      </c>
      <c r="BE1" s="17"/>
      <c r="BF1" s="17"/>
      <c r="BG1" s="17"/>
      <c r="BH1" s="17"/>
      <c r="BI1" s="17"/>
      <c r="BJ1" s="18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</row>
    <row r="2" s="39" customFormat="true" ht="68.25" hidden="false" customHeight="true" outlineLevel="0" collapsed="false">
      <c r="A2" s="20" t="s">
        <v>4</v>
      </c>
      <c r="B2" s="21" t="s">
        <v>5</v>
      </c>
      <c r="C2" s="20" t="s">
        <v>6</v>
      </c>
      <c r="D2" s="20"/>
      <c r="E2" s="20" t="s">
        <v>7</v>
      </c>
      <c r="F2" s="20" t="s">
        <v>8</v>
      </c>
      <c r="G2" s="20" t="s">
        <v>9</v>
      </c>
      <c r="H2" s="20" t="s">
        <v>10</v>
      </c>
      <c r="I2" s="20" t="s">
        <v>11</v>
      </c>
      <c r="J2" s="22" t="s">
        <v>12</v>
      </c>
      <c r="K2" s="22" t="s">
        <v>13</v>
      </c>
      <c r="L2" s="22" t="s">
        <v>14</v>
      </c>
      <c r="M2" s="20" t="s">
        <v>15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0" t="s">
        <v>23</v>
      </c>
      <c r="V2" s="20" t="s">
        <v>24</v>
      </c>
      <c r="W2" s="20" t="s">
        <v>25</v>
      </c>
      <c r="X2" s="23" t="s">
        <v>26</v>
      </c>
      <c r="Y2" s="20" t="s">
        <v>27</v>
      </c>
      <c r="Z2" s="20" t="s">
        <v>28</v>
      </c>
      <c r="AA2" s="24" t="s">
        <v>29</v>
      </c>
      <c r="AB2" s="23" t="s">
        <v>30</v>
      </c>
      <c r="AC2" s="23" t="s">
        <v>31</v>
      </c>
      <c r="AD2" s="25" t="s">
        <v>32</v>
      </c>
      <c r="AE2" s="25" t="s">
        <v>20</v>
      </c>
      <c r="AF2" s="25" t="s">
        <v>10</v>
      </c>
      <c r="AG2" s="25" t="s">
        <v>11</v>
      </c>
      <c r="AH2" s="26" t="s">
        <v>12</v>
      </c>
      <c r="AI2" s="26" t="s">
        <v>13</v>
      </c>
      <c r="AJ2" s="25" t="s">
        <v>22</v>
      </c>
      <c r="AK2" s="27" t="s">
        <v>33</v>
      </c>
      <c r="AL2" s="28" t="s">
        <v>25</v>
      </c>
      <c r="AM2" s="27" t="s">
        <v>34</v>
      </c>
      <c r="AN2" s="27" t="s">
        <v>35</v>
      </c>
      <c r="AO2" s="29" t="s">
        <v>36</v>
      </c>
      <c r="AP2" s="30" t="s">
        <v>37</v>
      </c>
      <c r="AQ2" s="29" t="s">
        <v>38</v>
      </c>
      <c r="AR2" s="31" t="s">
        <v>39</v>
      </c>
      <c r="AS2" s="32" t="s">
        <v>40</v>
      </c>
      <c r="AT2" s="31" t="s">
        <v>41</v>
      </c>
      <c r="AU2" s="32" t="s">
        <v>42</v>
      </c>
      <c r="AV2" s="33" t="s">
        <v>43</v>
      </c>
      <c r="AW2" s="33" t="s">
        <v>44</v>
      </c>
      <c r="AX2" s="34" t="s">
        <v>45</v>
      </c>
      <c r="AY2" s="35"/>
      <c r="AZ2" s="15" t="s">
        <v>46</v>
      </c>
      <c r="BA2" s="15" t="s">
        <v>47</v>
      </c>
      <c r="BB2" s="15" t="s">
        <v>48</v>
      </c>
      <c r="BC2" s="16"/>
      <c r="BD2" s="36" t="s">
        <v>49</v>
      </c>
      <c r="BE2" s="36" t="s">
        <v>50</v>
      </c>
      <c r="BF2" s="36" t="s">
        <v>51</v>
      </c>
      <c r="BG2" s="36" t="s">
        <v>52</v>
      </c>
      <c r="BH2" s="36" t="s">
        <v>53</v>
      </c>
      <c r="BI2" s="36" t="s">
        <v>54</v>
      </c>
      <c r="BJ2" s="36" t="s">
        <v>55</v>
      </c>
      <c r="BK2" s="37"/>
      <c r="BL2" s="37"/>
      <c r="BM2" s="37"/>
      <c r="BN2" s="37"/>
      <c r="BO2" s="37"/>
      <c r="BP2" s="37" t="s">
        <v>56</v>
      </c>
      <c r="BQ2" s="37" t="s">
        <v>57</v>
      </c>
      <c r="BR2" s="37" t="s">
        <v>35</v>
      </c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</row>
    <row r="3" customFormat="false" ht="12" hidden="false" customHeight="true" outlineLevel="0" collapsed="false">
      <c r="A3" s="40"/>
      <c r="B3" s="41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2"/>
      <c r="U3" s="40"/>
      <c r="V3" s="42"/>
      <c r="W3" s="42"/>
      <c r="X3" s="40"/>
      <c r="Y3" s="40"/>
      <c r="Z3" s="40"/>
      <c r="AA3" s="43"/>
      <c r="AB3" s="44"/>
      <c r="AC3" s="44"/>
      <c r="AD3" s="45" t="str">
        <f aca="false">IF(F3="","",F3)</f>
        <v/>
      </c>
      <c r="AE3" s="45" t="str">
        <f aca="false">IF(R3="","",R3)</f>
        <v/>
      </c>
      <c r="AF3" s="45" t="str">
        <f aca="false">IF(H3="","",H3)</f>
        <v/>
      </c>
      <c r="AG3" s="45" t="str">
        <f aca="false">IF(I3="","",I3)</f>
        <v/>
      </c>
      <c r="AH3" s="45" t="str">
        <f aca="false">IF(J3="","",J3)</f>
        <v/>
      </c>
      <c r="AI3" s="45" t="str">
        <f aca="false">IF(K3="","",K3)</f>
        <v/>
      </c>
      <c r="AJ3" s="46" t="str">
        <f aca="false">IF(T3="","",T3)</f>
        <v/>
      </c>
      <c r="AK3" s="47"/>
      <c r="AL3" s="42" t="str">
        <f aca="false">IF(W3="","",W3)</f>
        <v/>
      </c>
      <c r="AM3" s="48"/>
      <c r="AN3" s="49"/>
      <c r="AO3" s="50" t="e">
        <f aca="false">VLOOKUP(BD3,Dane!$Q$2:$R$90,2,0)</f>
        <v>#N/A</v>
      </c>
      <c r="AP3" s="42"/>
      <c r="AQ3" s="50" t="e">
        <f aca="false">VLOOKUP(AP3,Dane!$G$2:$H$9,2,0)</f>
        <v>#N/A</v>
      </c>
      <c r="AR3" s="42"/>
      <c r="AS3" s="50" t="e">
        <f aca="false">VLOOKUP(AR3,Dane!$A$2:$B$19,2,0)</f>
        <v>#N/A</v>
      </c>
      <c r="AT3" s="42"/>
      <c r="AU3" s="50" t="e">
        <f aca="false">VLOOKUP(AT3,Dane!$D$2:$E$25,2,0)</f>
        <v>#N/A</v>
      </c>
      <c r="AV3" s="51"/>
      <c r="AW3" s="51"/>
      <c r="AX3" s="51"/>
      <c r="AY3" s="52"/>
      <c r="AZ3" s="53" t="e">
        <f aca="false">IFERROR(VLOOKUP(AL3,['file:///e:/co cd/raporty/technicy - nr tel.xlsx']csr!$a$2:$d$700,2,0),"")</f>
        <v>#VALUE!</v>
      </c>
      <c r="BA3" s="53" t="e">
        <f aca="false">IFERROR(VLOOKUP(AL3,['file:///e:/co cd/raporty/technicy - nr tel.xlsx']csr!$a$2:$d$700,3,0),"")</f>
        <v>#VALUE!</v>
      </c>
      <c r="BB3" s="53" t="e">
        <f aca="false">IFERROR(VLOOKUP(AL3,['file:///e:/co cd/raporty/technicy - nr tel.xlsx']csr!$a$2:$d$700,4,0),"")</f>
        <v>#VALUE!</v>
      </c>
      <c r="BC3" s="6"/>
      <c r="BD3" s="54" t="str">
        <f aca="false">CONCATENATE(AM3,AN3)</f>
        <v/>
      </c>
      <c r="BE3" s="55" t="n">
        <f aca="false">LEN(AV3)</f>
        <v>0</v>
      </c>
      <c r="BF3" s="55" t="n">
        <f aca="false">LEN(AW3)</f>
        <v>0</v>
      </c>
      <c r="BG3" s="55" t="n">
        <f aca="false">LEN(AX3)</f>
        <v>0</v>
      </c>
      <c r="BH3" s="56" t="e">
        <f aca="false">VLOOKUP(R3,'Wielokrotne serwisy'!D$1:P$1048316,13,0)</f>
        <v>#N/A</v>
      </c>
      <c r="BI3" s="55" t="e">
        <f aca="false">IF(SEARCH("HORIZON",VLOOKUP(F3,'Dodatkowe informacje'!$A$3:$G$250,7,0)),1,0)</f>
        <v>#N/A</v>
      </c>
      <c r="BJ3" s="55" t="e">
        <f aca="false">IF(SEARCH("DCI",VLOOKUP(F3,'Dodatkowe informacje'!$A$3:$G$250,7,0)),1,0)</f>
        <v>#N/A</v>
      </c>
    </row>
    <row r="4" customFormat="false" ht="12" hidden="false" customHeight="true" outlineLevel="0" collapsed="false">
      <c r="A4" s="40"/>
      <c r="B4" s="41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2"/>
      <c r="U4" s="40"/>
      <c r="V4" s="42"/>
      <c r="W4" s="42"/>
      <c r="X4" s="40"/>
      <c r="Y4" s="40"/>
      <c r="Z4" s="40"/>
      <c r="AA4" s="43"/>
      <c r="AB4" s="44"/>
      <c r="AC4" s="44"/>
      <c r="AD4" s="45" t="inlineStr">
        <f aca="false">IF(F4="","",F4)</f>
        <is>
          <t/>
        </is>
      </c>
      <c r="AE4" s="45" t="inlineStr">
        <f aca="false">IF(R4="","",R4)</f>
        <is>
          <t/>
        </is>
      </c>
      <c r="AF4" s="45" t="inlineStr">
        <f aca="false">IF(H4="","",H4)</f>
        <is>
          <t/>
        </is>
      </c>
      <c r="AG4" s="45" t="inlineStr">
        <f aca="false">IF(I4="","",I4)</f>
        <is>
          <t/>
        </is>
      </c>
      <c r="AH4" s="45" t="inlineStr">
        <f aca="false">IF(J4="","",J4)</f>
        <is>
          <t/>
        </is>
      </c>
      <c r="AI4" s="45" t="inlineStr">
        <f aca="false">IF(K4="","",K4)</f>
        <is>
          <t/>
        </is>
      </c>
      <c r="AJ4" s="46" t="inlineStr">
        <f aca="false">IF(T4="","",T4)</f>
        <is>
          <t/>
        </is>
      </c>
      <c r="AK4" s="47"/>
      <c r="AL4" s="42" t="inlineStr">
        <f aca="false">IF(W4="","",W4)</f>
        <is>
          <t/>
        </is>
      </c>
      <c r="AM4" s="48"/>
      <c r="AN4" s="49"/>
      <c r="AO4" s="50" t="inlineStr">
        <f aca="false">VLOOKUP(BD4,Dane!$Q$2:$R$90,2,0)</f>
        <is>
          <t/>
        </is>
      </c>
      <c r="AP4" s="42"/>
      <c r="AQ4" s="50" t="inlineStr">
        <f aca="false">VLOOKUP(AP4,Dane!$G$2:$H$9,2,0)</f>
        <is>
          <t/>
        </is>
      </c>
      <c r="AR4" s="42"/>
      <c r="AS4" s="50" t="inlineStr">
        <f aca="false">VLOOKUP(AR4,Dane!$A$2:$B$19,2,0)</f>
        <is>
          <t/>
        </is>
      </c>
      <c r="AT4" s="42"/>
      <c r="AU4" s="50" t="inlineStr">
        <f aca="false">VLOOKUP(AT4,Dane!$D$2:$E$25,2,0)</f>
        <is>
          <t/>
        </is>
      </c>
      <c r="AV4" s="51"/>
      <c r="AW4" s="51"/>
      <c r="AX4" s="51"/>
      <c r="AY4" s="52"/>
      <c r="AZ4" s="53" t="e">
        <f aca="false">IFERROR(VLOOKUP(AL4,['file:///e:/co cd/raporty/technicy - nr tel.xlsx']csr!$a$2:$d$700,2,0),"")</f>
        <v>#VALUE!</v>
      </c>
      <c r="BA4" s="53" t="e">
        <f aca="false">IFERROR(VLOOKUP(AL4,['file:///e:/co cd/raporty/technicy - nr tel.xlsx']csr!$a$2:$d$700,3,0),"")</f>
        <v>#VALUE!</v>
      </c>
      <c r="BB4" s="53" t="e">
        <f aca="false">IFERROR(VLOOKUP(AL4,['file:///e:/co cd/raporty/technicy - nr tel.xlsx']csr!$a$2:$d$700,4,0),"")</f>
        <v>#VALUE!</v>
      </c>
      <c r="BC4" s="6"/>
      <c r="BD4" s="54" t="inlineStr">
        <f aca="false">CONCATENATE(AM4,AN4)</f>
        <is>
          <t/>
        </is>
      </c>
      <c r="BE4" s="55" t="n">
        <f aca="false">LEN(AV4)</f>
        <v>0</v>
      </c>
      <c r="BF4" s="55" t="n">
        <f aca="false">LEN(AW4)</f>
        <v>0</v>
      </c>
      <c r="BG4" s="55" t="n">
        <f aca="false">LEN(AX4)</f>
        <v>0</v>
      </c>
      <c r="BH4" s="56" t="inlineStr">
        <f aca="false">VLOOKUP(R4,'Wielokrotne serwisy'!D$1:P$1048316,13,0)</f>
        <is>
          <t/>
        </is>
      </c>
      <c r="BI4" s="55" t="inlineStr">
        <f aca="false">IF(SEARCH("HORIZON",VLOOKUP(F4,'Dodatkowe informacje'!$A$3:$G$250,7,0)),1,0)</f>
        <is>
          <t/>
        </is>
      </c>
      <c r="BJ4" s="55" t="inlineStr">
        <f aca="false">IF(SEARCH("DCI",VLOOKUP(F4,'Dodatkowe informacje'!$A$3:$G$250,7,0)),1,0)</f>
        <is>
          <t/>
        </is>
      </c>
    </row>
    <row r="5" customFormat="false" ht="12" hidden="false" customHeight="true" outlineLevel="0" collapsed="false">
      <c r="A5" s="40"/>
      <c r="B5" s="41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2"/>
      <c r="U5" s="40"/>
      <c r="V5" s="42"/>
      <c r="W5" s="42"/>
      <c r="X5" s="40"/>
      <c r="Y5" s="40"/>
      <c r="Z5" s="40"/>
      <c r="AA5" s="43"/>
      <c r="AB5" s="44"/>
      <c r="AC5" s="44"/>
      <c r="AD5" s="45" t="inlineStr">
        <f aca="false">IF(F5="","",F5)</f>
        <is>
          <t/>
        </is>
      </c>
      <c r="AE5" s="45" t="inlineStr">
        <f aca="false">IF(R5="","",R5)</f>
        <is>
          <t/>
        </is>
      </c>
      <c r="AF5" s="45" t="inlineStr">
        <f aca="false">IF(H5="","",H5)</f>
        <is>
          <t/>
        </is>
      </c>
      <c r="AG5" s="45" t="inlineStr">
        <f aca="false">IF(I5="","",I5)</f>
        <is>
          <t/>
        </is>
      </c>
      <c r="AH5" s="45" t="inlineStr">
        <f aca="false">IF(J5="","",J5)</f>
        <is>
          <t/>
        </is>
      </c>
      <c r="AI5" s="45" t="inlineStr">
        <f aca="false">IF(K5="","",K5)</f>
        <is>
          <t/>
        </is>
      </c>
      <c r="AJ5" s="46" t="inlineStr">
        <f aca="false">IF(T5="","",T5)</f>
        <is>
          <t/>
        </is>
      </c>
      <c r="AK5" s="47"/>
      <c r="AL5" s="42" t="inlineStr">
        <f aca="false">IF(W5="","",W5)</f>
        <is>
          <t/>
        </is>
      </c>
      <c r="AM5" s="48"/>
      <c r="AN5" s="49"/>
      <c r="AO5" s="50" t="inlineStr">
        <f aca="false">VLOOKUP(BD5,Dane!$Q$2:$R$90,2,0)</f>
        <is>
          <t/>
        </is>
      </c>
      <c r="AP5" s="42"/>
      <c r="AQ5" s="50" t="inlineStr">
        <f aca="false">VLOOKUP(AP5,Dane!$G$2:$H$9,2,0)</f>
        <is>
          <t/>
        </is>
      </c>
      <c r="AR5" s="42"/>
      <c r="AS5" s="50" t="inlineStr">
        <f aca="false">VLOOKUP(AR5,Dane!$A$2:$B$19,2,0)</f>
        <is>
          <t/>
        </is>
      </c>
      <c r="AT5" s="42"/>
      <c r="AU5" s="50" t="inlineStr">
        <f aca="false">VLOOKUP(AT5,Dane!$D$2:$E$25,2,0)</f>
        <is>
          <t/>
        </is>
      </c>
      <c r="AV5" s="51"/>
      <c r="AW5" s="51"/>
      <c r="AX5" s="51"/>
      <c r="AY5" s="52"/>
      <c r="AZ5" s="53" t="e">
        <f aca="false">IFERROR(VLOOKUP(AL5,['file:///e:/co cd/raporty/technicy - nr tel.xlsx']csr!$a$2:$d$700,2,0),"")</f>
        <v>#VALUE!</v>
      </c>
      <c r="BA5" s="53" t="e">
        <f aca="false">IFERROR(VLOOKUP(AL5,['file:///e:/co cd/raporty/technicy - nr tel.xlsx']csr!$a$2:$d$700,3,0),"")</f>
        <v>#VALUE!</v>
      </c>
      <c r="BB5" s="53" t="e">
        <f aca="false">IFERROR(VLOOKUP(AL5,['file:///e:/co cd/raporty/technicy - nr tel.xlsx']csr!$a$2:$d$700,4,0),"")</f>
        <v>#VALUE!</v>
      </c>
      <c r="BC5" s="6"/>
      <c r="BD5" s="54" t="inlineStr">
        <f aca="false">CONCATENATE(AM5,AN5)</f>
        <is>
          <t/>
        </is>
      </c>
      <c r="BE5" s="55" t="n">
        <f aca="false">LEN(AV5)</f>
        <v>0</v>
      </c>
      <c r="BF5" s="55" t="n">
        <f aca="false">LEN(AW5)</f>
        <v>0</v>
      </c>
      <c r="BG5" s="55" t="n">
        <f aca="false">LEN(AX5)</f>
        <v>0</v>
      </c>
      <c r="BH5" s="56" t="inlineStr">
        <f aca="false">VLOOKUP(R5,'Wielokrotne serwisy'!D$1:P$1048316,13,0)</f>
        <is>
          <t/>
        </is>
      </c>
      <c r="BI5" s="55" t="inlineStr">
        <f aca="false">IF(SEARCH("HORIZON",VLOOKUP(F5,'Dodatkowe informacje'!$A$3:$G$250,7,0)),1,0)</f>
        <is>
          <t/>
        </is>
      </c>
      <c r="BJ5" s="55" t="inlineStr">
        <f aca="false">IF(SEARCH("DCI",VLOOKUP(F5,'Dodatkowe informacje'!$A$3:$G$250,7,0)),1,0)</f>
        <is>
          <t/>
        </is>
      </c>
    </row>
    <row r="6" customFormat="false" ht="12" hidden="false" customHeight="true" outlineLevel="0" collapsed="false">
      <c r="A6" s="40"/>
      <c r="B6" s="41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2"/>
      <c r="U6" s="40"/>
      <c r="V6" s="42"/>
      <c r="W6" s="42"/>
      <c r="X6" s="40"/>
      <c r="Y6" s="40"/>
      <c r="Z6" s="40"/>
      <c r="AA6" s="43"/>
      <c r="AB6" s="44"/>
      <c r="AC6" s="44"/>
      <c r="AD6" s="45" t="inlineStr">
        <f aca="false">IF(F6="","",F6)</f>
        <is>
          <t/>
        </is>
      </c>
      <c r="AE6" s="45" t="inlineStr">
        <f aca="false">IF(R6="","",R6)</f>
        <is>
          <t/>
        </is>
      </c>
      <c r="AF6" s="45" t="inlineStr">
        <f aca="false">IF(H6="","",H6)</f>
        <is>
          <t/>
        </is>
      </c>
      <c r="AG6" s="45" t="inlineStr">
        <f aca="false">IF(I6="","",I6)</f>
        <is>
          <t/>
        </is>
      </c>
      <c r="AH6" s="45" t="inlineStr">
        <f aca="false">IF(J6="","",J6)</f>
        <is>
          <t/>
        </is>
      </c>
      <c r="AI6" s="45" t="inlineStr">
        <f aca="false">IF(K6="","",K6)</f>
        <is>
          <t/>
        </is>
      </c>
      <c r="AJ6" s="46" t="inlineStr">
        <f aca="false">IF(T6="","",T6)</f>
        <is>
          <t/>
        </is>
      </c>
      <c r="AK6" s="47"/>
      <c r="AL6" s="42" t="inlineStr">
        <f aca="false">IF(W6="","",W6)</f>
        <is>
          <t/>
        </is>
      </c>
      <c r="AM6" s="48"/>
      <c r="AN6" s="49"/>
      <c r="AO6" s="50" t="inlineStr">
        <f aca="false">VLOOKUP(BD6,Dane!$Q$2:$R$90,2,0)</f>
        <is>
          <t/>
        </is>
      </c>
      <c r="AP6" s="42"/>
      <c r="AQ6" s="50" t="inlineStr">
        <f aca="false">VLOOKUP(AP6,Dane!$G$2:$H$9,2,0)</f>
        <is>
          <t/>
        </is>
      </c>
      <c r="AR6" s="42"/>
      <c r="AS6" s="50" t="inlineStr">
        <f aca="false">VLOOKUP(AR6,Dane!$A$2:$B$19,2,0)</f>
        <is>
          <t/>
        </is>
      </c>
      <c r="AT6" s="42"/>
      <c r="AU6" s="50" t="inlineStr">
        <f aca="false">VLOOKUP(AT6,Dane!$D$2:$E$25,2,0)</f>
        <is>
          <t/>
        </is>
      </c>
      <c r="AV6" s="51"/>
      <c r="AW6" s="51"/>
      <c r="AX6" s="51"/>
      <c r="AY6" s="52"/>
      <c r="AZ6" s="53" t="e">
        <f aca="false">IFERROR(VLOOKUP(AL6,['file:///e:/co cd/raporty/technicy - nr tel.xlsx']csr!$a$2:$d$700,2,0),"")</f>
        <v>#VALUE!</v>
      </c>
      <c r="BA6" s="53" t="e">
        <f aca="false">IFERROR(VLOOKUP(AL6,['file:///e:/co cd/raporty/technicy - nr tel.xlsx']csr!$a$2:$d$700,3,0),"")</f>
        <v>#VALUE!</v>
      </c>
      <c r="BB6" s="53" t="e">
        <f aca="false">IFERROR(VLOOKUP(AL6,['file:///e:/co cd/raporty/technicy - nr tel.xlsx']csr!$a$2:$d$700,4,0),"")</f>
        <v>#VALUE!</v>
      </c>
      <c r="BC6" s="6"/>
      <c r="BD6" s="54" t="inlineStr">
        <f aca="false">CONCATENATE(AM6,AN6)</f>
        <is>
          <t/>
        </is>
      </c>
      <c r="BE6" s="55" t="n">
        <f aca="false">LEN(AV6)</f>
        <v>0</v>
      </c>
      <c r="BF6" s="55" t="n">
        <f aca="false">LEN(AW6)</f>
        <v>0</v>
      </c>
      <c r="BG6" s="55" t="n">
        <f aca="false">LEN(AX6)</f>
        <v>0</v>
      </c>
      <c r="BH6" s="56" t="inlineStr">
        <f aca="false">VLOOKUP(R6,'Wielokrotne serwisy'!D$1:P$1048316,13,0)</f>
        <is>
          <t/>
        </is>
      </c>
      <c r="BI6" s="55" t="inlineStr">
        <f aca="false">IF(SEARCH("HORIZON",VLOOKUP(F6,'Dodatkowe informacje'!$A$3:$G$250,7,0)),1,0)</f>
        <is>
          <t/>
        </is>
      </c>
      <c r="BJ6" s="55" t="inlineStr">
        <f aca="false">IF(SEARCH("DCI",VLOOKUP(F6,'Dodatkowe informacje'!$A$3:$G$250,7,0)),1,0)</f>
        <is>
          <t/>
        </is>
      </c>
    </row>
    <row r="7" customFormat="false" ht="12" hidden="false" customHeight="true" outlineLevel="0" collapsed="false">
      <c r="A7" s="40"/>
      <c r="B7" s="41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2"/>
      <c r="U7" s="40"/>
      <c r="V7" s="42"/>
      <c r="W7" s="42"/>
      <c r="X7" s="40"/>
      <c r="Y7" s="40"/>
      <c r="Z7" s="40"/>
      <c r="AA7" s="43"/>
      <c r="AB7" s="44"/>
      <c r="AC7" s="44"/>
      <c r="AD7" s="45" t="inlineStr">
        <f aca="false">IF(F7="","",F7)</f>
        <is>
          <t/>
        </is>
      </c>
      <c r="AE7" s="45" t="inlineStr">
        <f aca="false">IF(R7="","",R7)</f>
        <is>
          <t/>
        </is>
      </c>
      <c r="AF7" s="45" t="inlineStr">
        <f aca="false">IF(H7="","",H7)</f>
        <is>
          <t/>
        </is>
      </c>
      <c r="AG7" s="45" t="inlineStr">
        <f aca="false">IF(I7="","",I7)</f>
        <is>
          <t/>
        </is>
      </c>
      <c r="AH7" s="45" t="inlineStr">
        <f aca="false">IF(J7="","",J7)</f>
        <is>
          <t/>
        </is>
      </c>
      <c r="AI7" s="45" t="inlineStr">
        <f aca="false">IF(K7="","",K7)</f>
        <is>
          <t/>
        </is>
      </c>
      <c r="AJ7" s="46" t="inlineStr">
        <f aca="false">IF(T7="","",T7)</f>
        <is>
          <t/>
        </is>
      </c>
      <c r="AK7" s="47"/>
      <c r="AL7" s="42" t="inlineStr">
        <f aca="false">IF(W7="","",W7)</f>
        <is>
          <t/>
        </is>
      </c>
      <c r="AM7" s="48"/>
      <c r="AN7" s="49"/>
      <c r="AO7" s="50" t="inlineStr">
        <f aca="false">VLOOKUP(BD7,Dane!$Q$2:$R$90,2,0)</f>
        <is>
          <t/>
        </is>
      </c>
      <c r="AP7" s="42"/>
      <c r="AQ7" s="50" t="inlineStr">
        <f aca="false">VLOOKUP(AP7,Dane!$G$2:$H$9,2,0)</f>
        <is>
          <t/>
        </is>
      </c>
      <c r="AR7" s="42"/>
      <c r="AS7" s="50" t="inlineStr">
        <f aca="false">VLOOKUP(AR7,Dane!$A$2:$B$19,2,0)</f>
        <is>
          <t/>
        </is>
      </c>
      <c r="AT7" s="42"/>
      <c r="AU7" s="50" t="inlineStr">
        <f aca="false">VLOOKUP(AT7,Dane!$D$2:$E$25,2,0)</f>
        <is>
          <t/>
        </is>
      </c>
      <c r="AV7" s="51"/>
      <c r="AW7" s="51"/>
      <c r="AX7" s="51"/>
      <c r="AY7" s="52"/>
      <c r="AZ7" s="53" t="e">
        <f aca="false">IFERROR(VLOOKUP(AL7,['file:///e:/co cd/raporty/technicy - nr tel.xlsx']csr!$a$2:$d$700,2,0),"")</f>
        <v>#VALUE!</v>
      </c>
      <c r="BA7" s="53" t="e">
        <f aca="false">IFERROR(VLOOKUP(AL7,['file:///e:/co cd/raporty/technicy - nr tel.xlsx']csr!$a$2:$d$700,3,0),"")</f>
        <v>#VALUE!</v>
      </c>
      <c r="BB7" s="53" t="e">
        <f aca="false">IFERROR(VLOOKUP(AL7,['file:///e:/co cd/raporty/technicy - nr tel.xlsx']csr!$a$2:$d$700,4,0),"")</f>
        <v>#VALUE!</v>
      </c>
      <c r="BC7" s="6"/>
      <c r="BD7" s="54" t="inlineStr">
        <f aca="false">CONCATENATE(AM7,AN7)</f>
        <is>
          <t/>
        </is>
      </c>
      <c r="BE7" s="55" t="n">
        <f aca="false">LEN(AV7)</f>
        <v>0</v>
      </c>
      <c r="BF7" s="55" t="n">
        <f aca="false">LEN(AW7)</f>
        <v>0</v>
      </c>
      <c r="BG7" s="55" t="n">
        <f aca="false">LEN(AX7)</f>
        <v>0</v>
      </c>
      <c r="BH7" s="56" t="inlineStr">
        <f aca="false">VLOOKUP(R7,'Wielokrotne serwisy'!D$1:P$1048316,13,0)</f>
        <is>
          <t/>
        </is>
      </c>
      <c r="BI7" s="55" t="inlineStr">
        <f aca="false">IF(SEARCH("HORIZON",VLOOKUP(F7,'Dodatkowe informacje'!$A$3:$G$250,7,0)),1,0)</f>
        <is>
          <t/>
        </is>
      </c>
      <c r="BJ7" s="55" t="inlineStr">
        <f aca="false">IF(SEARCH("DCI",VLOOKUP(F7,'Dodatkowe informacje'!$A$3:$G$250,7,0)),1,0)</f>
        <is>
          <t/>
        </is>
      </c>
    </row>
    <row r="8" customFormat="false" ht="12" hidden="false" customHeight="true" outlineLevel="0" collapsed="false">
      <c r="A8" s="40"/>
      <c r="B8" s="41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2"/>
      <c r="U8" s="40"/>
      <c r="V8" s="42"/>
      <c r="W8" s="42"/>
      <c r="X8" s="40"/>
      <c r="Y8" s="40"/>
      <c r="Z8" s="40"/>
      <c r="AA8" s="43"/>
      <c r="AB8" s="44"/>
      <c r="AC8" s="44"/>
      <c r="AD8" s="45" t="inlineStr">
        <f aca="false">IF(F8="","",F8)</f>
        <is>
          <t/>
        </is>
      </c>
      <c r="AE8" s="45" t="inlineStr">
        <f aca="false">IF(R8="","",R8)</f>
        <is>
          <t/>
        </is>
      </c>
      <c r="AF8" s="45" t="inlineStr">
        <f aca="false">IF(H8="","",H8)</f>
        <is>
          <t/>
        </is>
      </c>
      <c r="AG8" s="45" t="inlineStr">
        <f aca="false">IF(I8="","",I8)</f>
        <is>
          <t/>
        </is>
      </c>
      <c r="AH8" s="45" t="inlineStr">
        <f aca="false">IF(J8="","",J8)</f>
        <is>
          <t/>
        </is>
      </c>
      <c r="AI8" s="45" t="inlineStr">
        <f aca="false">IF(K8="","",K8)</f>
        <is>
          <t/>
        </is>
      </c>
      <c r="AJ8" s="46" t="inlineStr">
        <f aca="false">IF(T8="","",T8)</f>
        <is>
          <t/>
        </is>
      </c>
      <c r="AK8" s="47"/>
      <c r="AL8" s="42" t="inlineStr">
        <f aca="false">IF(W8="","",W8)</f>
        <is>
          <t/>
        </is>
      </c>
      <c r="AM8" s="48"/>
      <c r="AN8" s="49"/>
      <c r="AO8" s="50" t="inlineStr">
        <f aca="false">VLOOKUP(BD8,Dane!$Q$2:$R$90,2,0)</f>
        <is>
          <t/>
        </is>
      </c>
      <c r="AP8" s="42"/>
      <c r="AQ8" s="50" t="inlineStr">
        <f aca="false">VLOOKUP(AP8,Dane!$G$2:$H$9,2,0)</f>
        <is>
          <t/>
        </is>
      </c>
      <c r="AR8" s="42"/>
      <c r="AS8" s="50" t="inlineStr">
        <f aca="false">VLOOKUP(AR8,Dane!$A$2:$B$19,2,0)</f>
        <is>
          <t/>
        </is>
      </c>
      <c r="AT8" s="42"/>
      <c r="AU8" s="50" t="inlineStr">
        <f aca="false">VLOOKUP(AT8,Dane!$D$2:$E$25,2,0)</f>
        <is>
          <t/>
        </is>
      </c>
      <c r="AV8" s="51"/>
      <c r="AW8" s="51"/>
      <c r="AX8" s="51"/>
      <c r="AY8" s="52"/>
      <c r="AZ8" s="53" t="e">
        <f aca="false">IFERROR(VLOOKUP(AL8,['file:///e:/co cd/raporty/technicy - nr tel.xlsx']csr!$a$2:$d$700,2,0),"")</f>
        <v>#VALUE!</v>
      </c>
      <c r="BA8" s="53" t="e">
        <f aca="false">IFERROR(VLOOKUP(AL8,['file:///e:/co cd/raporty/technicy - nr tel.xlsx']csr!$a$2:$d$700,3,0),"")</f>
        <v>#VALUE!</v>
      </c>
      <c r="BB8" s="53" t="e">
        <f aca="false">IFERROR(VLOOKUP(AL8,['file:///e:/co cd/raporty/technicy - nr tel.xlsx']csr!$a$2:$d$700,4,0),"")</f>
        <v>#VALUE!</v>
      </c>
      <c r="BC8" s="6"/>
      <c r="BD8" s="54" t="inlineStr">
        <f aca="false">CONCATENATE(AM8,AN8)</f>
        <is>
          <t/>
        </is>
      </c>
      <c r="BE8" s="55" t="n">
        <f aca="false">LEN(AV8)</f>
        <v>0</v>
      </c>
      <c r="BF8" s="55" t="n">
        <f aca="false">LEN(AW8)</f>
        <v>0</v>
      </c>
      <c r="BG8" s="55" t="n">
        <f aca="false">LEN(AX8)</f>
        <v>0</v>
      </c>
      <c r="BH8" s="56" t="inlineStr">
        <f aca="false">VLOOKUP(R8,'Wielokrotne serwisy'!D$1:P$1048316,13,0)</f>
        <is>
          <t/>
        </is>
      </c>
      <c r="BI8" s="55" t="inlineStr">
        <f aca="false">IF(SEARCH("HORIZON",VLOOKUP(F8,'Dodatkowe informacje'!$A$3:$G$250,7,0)),1,0)</f>
        <is>
          <t/>
        </is>
      </c>
      <c r="BJ8" s="55" t="inlineStr">
        <f aca="false">IF(SEARCH("DCI",VLOOKUP(F8,'Dodatkowe informacje'!$A$3:$G$250,7,0)),1,0)</f>
        <is>
          <t/>
        </is>
      </c>
    </row>
    <row r="9" customFormat="false" ht="12" hidden="false" customHeight="true" outlineLevel="0" collapsed="false">
      <c r="A9" s="40"/>
      <c r="B9" s="41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2"/>
      <c r="U9" s="40"/>
      <c r="V9" s="42"/>
      <c r="W9" s="42"/>
      <c r="X9" s="40"/>
      <c r="Y9" s="40"/>
      <c r="Z9" s="40"/>
      <c r="AA9" s="43"/>
      <c r="AB9" s="44"/>
      <c r="AC9" s="44"/>
      <c r="AD9" s="45" t="inlineStr">
        <f aca="false">IF(F9="","",F9)</f>
        <is>
          <t/>
        </is>
      </c>
      <c r="AE9" s="45" t="inlineStr">
        <f aca="false">IF(R9="","",R9)</f>
        <is>
          <t/>
        </is>
      </c>
      <c r="AF9" s="45" t="inlineStr">
        <f aca="false">IF(H9="","",H9)</f>
        <is>
          <t/>
        </is>
      </c>
      <c r="AG9" s="45" t="inlineStr">
        <f aca="false">IF(I9="","",I9)</f>
        <is>
          <t/>
        </is>
      </c>
      <c r="AH9" s="45" t="inlineStr">
        <f aca="false">IF(J9="","",J9)</f>
        <is>
          <t/>
        </is>
      </c>
      <c r="AI9" s="45" t="inlineStr">
        <f aca="false">IF(K9="","",K9)</f>
        <is>
          <t/>
        </is>
      </c>
      <c r="AJ9" s="46" t="inlineStr">
        <f aca="false">IF(T9="","",T9)</f>
        <is>
          <t/>
        </is>
      </c>
      <c r="AK9" s="47"/>
      <c r="AL9" s="42" t="inlineStr">
        <f aca="false">IF(W9="","",W9)</f>
        <is>
          <t/>
        </is>
      </c>
      <c r="AM9" s="48"/>
      <c r="AN9" s="49"/>
      <c r="AO9" s="50" t="inlineStr">
        <f aca="false">VLOOKUP(BD9,Dane!$Q$2:$R$90,2,0)</f>
        <is>
          <t/>
        </is>
      </c>
      <c r="AP9" s="42"/>
      <c r="AQ9" s="50" t="inlineStr">
        <f aca="false">VLOOKUP(AP9,Dane!$G$2:$H$9,2,0)</f>
        <is>
          <t/>
        </is>
      </c>
      <c r="AR9" s="42"/>
      <c r="AS9" s="50" t="inlineStr">
        <f aca="false">VLOOKUP(AR9,Dane!$A$2:$B$19,2,0)</f>
        <is>
          <t/>
        </is>
      </c>
      <c r="AT9" s="42"/>
      <c r="AU9" s="50" t="inlineStr">
        <f aca="false">VLOOKUP(AT9,Dane!$D$2:$E$25,2,0)</f>
        <is>
          <t/>
        </is>
      </c>
      <c r="AV9" s="51"/>
      <c r="AW9" s="51"/>
      <c r="AX9" s="51"/>
      <c r="AY9" s="52"/>
      <c r="AZ9" s="53" t="e">
        <f aca="false">IFERROR(VLOOKUP(AL9,['file:///e:/co cd/raporty/technicy - nr tel.xlsx']csr!$a$2:$d$700,2,0),"")</f>
        <v>#VALUE!</v>
      </c>
      <c r="BA9" s="53" t="e">
        <f aca="false">IFERROR(VLOOKUP(AL9,['file:///e:/co cd/raporty/technicy - nr tel.xlsx']csr!$a$2:$d$700,3,0),"")</f>
        <v>#VALUE!</v>
      </c>
      <c r="BB9" s="53" t="e">
        <f aca="false">IFERROR(VLOOKUP(AL9,['file:///e:/co cd/raporty/technicy - nr tel.xlsx']csr!$a$2:$d$700,4,0),"")</f>
        <v>#VALUE!</v>
      </c>
      <c r="BC9" s="6"/>
      <c r="BD9" s="54" t="inlineStr">
        <f aca="false">CONCATENATE(AM9,AN9)</f>
        <is>
          <t/>
        </is>
      </c>
      <c r="BE9" s="55" t="n">
        <f aca="false">LEN(AV9)</f>
        <v>0</v>
      </c>
      <c r="BF9" s="55" t="n">
        <f aca="false">LEN(AW9)</f>
        <v>0</v>
      </c>
      <c r="BG9" s="55" t="n">
        <f aca="false">LEN(AX9)</f>
        <v>0</v>
      </c>
      <c r="BH9" s="56" t="inlineStr">
        <f aca="false">VLOOKUP(R9,'Wielokrotne serwisy'!D$1:P$1048316,13,0)</f>
        <is>
          <t/>
        </is>
      </c>
      <c r="BI9" s="55" t="inlineStr">
        <f aca="false">IF(SEARCH("HORIZON",VLOOKUP(F9,'Dodatkowe informacje'!$A$3:$G$250,7,0)),1,0)</f>
        <is>
          <t/>
        </is>
      </c>
      <c r="BJ9" s="55" t="inlineStr">
        <f aca="false">IF(SEARCH("DCI",VLOOKUP(F9,'Dodatkowe informacje'!$A$3:$G$250,7,0)),1,0)</f>
        <is>
          <t/>
        </is>
      </c>
    </row>
    <row r="10" customFormat="false" ht="12" hidden="false" customHeight="true" outlineLevel="0" collapsed="false">
      <c r="A10" s="40"/>
      <c r="B10" s="41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2"/>
      <c r="U10" s="40"/>
      <c r="V10" s="42"/>
      <c r="W10" s="42"/>
      <c r="X10" s="40"/>
      <c r="Y10" s="40"/>
      <c r="Z10" s="40"/>
      <c r="AA10" s="43"/>
      <c r="AB10" s="44"/>
      <c r="AC10" s="44"/>
      <c r="AD10" s="45" t="inlineStr">
        <f aca="false">IF(F10="","",F10)</f>
        <is>
          <t/>
        </is>
      </c>
      <c r="AE10" s="45" t="inlineStr">
        <f aca="false">IF(R10="","",R10)</f>
        <is>
          <t/>
        </is>
      </c>
      <c r="AF10" s="45" t="inlineStr">
        <f aca="false">IF(H10="","",H10)</f>
        <is>
          <t/>
        </is>
      </c>
      <c r="AG10" s="45" t="inlineStr">
        <f aca="false">IF(I10="","",I10)</f>
        <is>
          <t/>
        </is>
      </c>
      <c r="AH10" s="45" t="inlineStr">
        <f aca="false">IF(J10="","",J10)</f>
        <is>
          <t/>
        </is>
      </c>
      <c r="AI10" s="45" t="inlineStr">
        <f aca="false">IF(K10="","",K10)</f>
        <is>
          <t/>
        </is>
      </c>
      <c r="AJ10" s="46" t="inlineStr">
        <f aca="false">IF(T10="","",T10)</f>
        <is>
          <t/>
        </is>
      </c>
      <c r="AK10" s="47"/>
      <c r="AL10" s="42" t="inlineStr">
        <f aca="false">IF(W10="","",W10)</f>
        <is>
          <t/>
        </is>
      </c>
      <c r="AM10" s="48"/>
      <c r="AN10" s="49"/>
      <c r="AO10" s="50" t="inlineStr">
        <f aca="false">VLOOKUP(BD10,Dane!$Q$2:$R$90,2,0)</f>
        <is>
          <t/>
        </is>
      </c>
      <c r="AP10" s="42"/>
      <c r="AQ10" s="50" t="inlineStr">
        <f aca="false">VLOOKUP(AP10,Dane!$G$2:$H$9,2,0)</f>
        <is>
          <t/>
        </is>
      </c>
      <c r="AR10" s="42"/>
      <c r="AS10" s="50" t="inlineStr">
        <f aca="false">VLOOKUP(AR10,Dane!$A$2:$B$19,2,0)</f>
        <is>
          <t/>
        </is>
      </c>
      <c r="AT10" s="42"/>
      <c r="AU10" s="50" t="inlineStr">
        <f aca="false">VLOOKUP(AT10,Dane!$D$2:$E$25,2,0)</f>
        <is>
          <t/>
        </is>
      </c>
      <c r="AV10" s="51"/>
      <c r="AW10" s="51"/>
      <c r="AX10" s="51"/>
      <c r="AY10" s="52"/>
      <c r="AZ10" s="53" t="e">
        <f aca="false">IFERROR(VLOOKUP(AL10,['file:///e:/co cd/raporty/technicy - nr tel.xlsx']csr!$a$2:$d$700,2,0),"")</f>
        <v>#VALUE!</v>
      </c>
      <c r="BA10" s="53" t="e">
        <f aca="false">IFERROR(VLOOKUP(AL10,['file:///e:/co cd/raporty/technicy - nr tel.xlsx']csr!$a$2:$d$700,3,0),"")</f>
        <v>#VALUE!</v>
      </c>
      <c r="BB10" s="53" t="e">
        <f aca="false">IFERROR(VLOOKUP(AL10,['file:///e:/co cd/raporty/technicy - nr tel.xlsx']csr!$a$2:$d$700,4,0),"")</f>
        <v>#VALUE!</v>
      </c>
      <c r="BC10" s="6"/>
      <c r="BD10" s="54" t="inlineStr">
        <f aca="false">CONCATENATE(AM10,AN10)</f>
        <is>
          <t/>
        </is>
      </c>
      <c r="BE10" s="55" t="n">
        <f aca="false">LEN(AV10)</f>
        <v>0</v>
      </c>
      <c r="BF10" s="55" t="n">
        <f aca="false">LEN(AW10)</f>
        <v>0</v>
      </c>
      <c r="BG10" s="55" t="n">
        <f aca="false">LEN(AX10)</f>
        <v>0</v>
      </c>
      <c r="BH10" s="56" t="inlineStr">
        <f aca="false">VLOOKUP(R10,'Wielokrotne serwisy'!D$1:P$1048316,13,0)</f>
        <is>
          <t/>
        </is>
      </c>
      <c r="BI10" s="55" t="inlineStr">
        <f aca="false">IF(SEARCH("HORIZON",VLOOKUP(F10,'Dodatkowe informacje'!$A$3:$G$250,7,0)),1,0)</f>
        <is>
          <t/>
        </is>
      </c>
      <c r="BJ10" s="55" t="inlineStr">
        <f aca="false">IF(SEARCH("DCI",VLOOKUP(F10,'Dodatkowe informacje'!$A$3:$G$250,7,0)),1,0)</f>
        <is>
          <t/>
        </is>
      </c>
    </row>
    <row r="11" customFormat="false" ht="12" hidden="false" customHeight="true" outlineLevel="0" collapsed="false">
      <c r="A11" s="40"/>
      <c r="B11" s="41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2"/>
      <c r="U11" s="40"/>
      <c r="V11" s="42"/>
      <c r="W11" s="42"/>
      <c r="X11" s="40"/>
      <c r="Y11" s="40"/>
      <c r="Z11" s="40"/>
      <c r="AA11" s="43"/>
      <c r="AB11" s="44"/>
      <c r="AC11" s="44"/>
      <c r="AD11" s="45" t="inlineStr">
        <f aca="false">IF(F11="","",F11)</f>
        <is>
          <t/>
        </is>
      </c>
      <c r="AE11" s="45" t="inlineStr">
        <f aca="false">IF(R11="","",R11)</f>
        <is>
          <t/>
        </is>
      </c>
      <c r="AF11" s="45" t="inlineStr">
        <f aca="false">IF(H11="","",H11)</f>
        <is>
          <t/>
        </is>
      </c>
      <c r="AG11" s="45" t="inlineStr">
        <f aca="false">IF(I11="","",I11)</f>
        <is>
          <t/>
        </is>
      </c>
      <c r="AH11" s="45" t="inlineStr">
        <f aca="false">IF(J11="","",J11)</f>
        <is>
          <t/>
        </is>
      </c>
      <c r="AI11" s="45" t="inlineStr">
        <f aca="false">IF(K11="","",K11)</f>
        <is>
          <t/>
        </is>
      </c>
      <c r="AJ11" s="46" t="inlineStr">
        <f aca="false">IF(T11="","",T11)</f>
        <is>
          <t/>
        </is>
      </c>
      <c r="AK11" s="47"/>
      <c r="AL11" s="42" t="inlineStr">
        <f aca="false">IF(W11="","",W11)</f>
        <is>
          <t/>
        </is>
      </c>
      <c r="AM11" s="48"/>
      <c r="AN11" s="49"/>
      <c r="AO11" s="50" t="inlineStr">
        <f aca="false">VLOOKUP(BD11,Dane!$Q$2:$R$90,2,0)</f>
        <is>
          <t/>
        </is>
      </c>
      <c r="AP11" s="42"/>
      <c r="AQ11" s="50" t="inlineStr">
        <f aca="false">VLOOKUP(AP11,Dane!$G$2:$H$9,2,0)</f>
        <is>
          <t/>
        </is>
      </c>
      <c r="AR11" s="42"/>
      <c r="AS11" s="50" t="inlineStr">
        <f aca="false">VLOOKUP(AR11,Dane!$A$2:$B$19,2,0)</f>
        <is>
          <t/>
        </is>
      </c>
      <c r="AT11" s="42"/>
      <c r="AU11" s="50" t="inlineStr">
        <f aca="false">VLOOKUP(AT11,Dane!$D$2:$E$25,2,0)</f>
        <is>
          <t/>
        </is>
      </c>
      <c r="AV11" s="51"/>
      <c r="AW11" s="51"/>
      <c r="AX11" s="51"/>
      <c r="AY11" s="52"/>
      <c r="AZ11" s="53" t="e">
        <f aca="false">IFERROR(VLOOKUP(AL11,['file:///e:/co cd/raporty/technicy - nr tel.xlsx']csr!$a$2:$d$700,2,0),"")</f>
        <v>#VALUE!</v>
      </c>
      <c r="BA11" s="53" t="e">
        <f aca="false">IFERROR(VLOOKUP(AL11,['file:///e:/co cd/raporty/technicy - nr tel.xlsx']csr!$a$2:$d$700,3,0),"")</f>
        <v>#VALUE!</v>
      </c>
      <c r="BB11" s="53" t="e">
        <f aca="false">IFERROR(VLOOKUP(AL11,['file:///e:/co cd/raporty/technicy - nr tel.xlsx']csr!$a$2:$d$700,4,0),"")</f>
        <v>#VALUE!</v>
      </c>
      <c r="BC11" s="6"/>
      <c r="BD11" s="54" t="inlineStr">
        <f aca="false">CONCATENATE(AM11,AN11)</f>
        <is>
          <t/>
        </is>
      </c>
      <c r="BE11" s="55" t="n">
        <f aca="false">LEN(AV11)</f>
        <v>0</v>
      </c>
      <c r="BF11" s="55" t="n">
        <f aca="false">LEN(AW11)</f>
        <v>0</v>
      </c>
      <c r="BG11" s="55" t="n">
        <f aca="false">LEN(AX11)</f>
        <v>0</v>
      </c>
      <c r="BH11" s="56" t="inlineStr">
        <f aca="false">VLOOKUP(R11,'Wielokrotne serwisy'!D$1:P$1048316,13,0)</f>
        <is>
          <t/>
        </is>
      </c>
      <c r="BI11" s="55" t="inlineStr">
        <f aca="false">IF(SEARCH("HORIZON",VLOOKUP(F11,'Dodatkowe informacje'!$A$3:$G$250,7,0)),1,0)</f>
        <is>
          <t/>
        </is>
      </c>
      <c r="BJ11" s="55" t="inlineStr">
        <f aca="false">IF(SEARCH("DCI",VLOOKUP(F11,'Dodatkowe informacje'!$A$3:$G$250,7,0)),1,0)</f>
        <is>
          <t/>
        </is>
      </c>
    </row>
    <row r="12" customFormat="false" ht="12" hidden="false" customHeight="true" outlineLevel="0" collapsed="false">
      <c r="A12" s="40"/>
      <c r="B12" s="41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2"/>
      <c r="U12" s="40"/>
      <c r="V12" s="42"/>
      <c r="W12" s="42"/>
      <c r="X12" s="40"/>
      <c r="Y12" s="40"/>
      <c r="Z12" s="40"/>
      <c r="AA12" s="43"/>
      <c r="AB12" s="44"/>
      <c r="AC12" s="44"/>
      <c r="AD12" s="45" t="inlineStr">
        <f aca="false">IF(F12="","",F12)</f>
        <is>
          <t/>
        </is>
      </c>
      <c r="AE12" s="45" t="inlineStr">
        <f aca="false">IF(R12="","",R12)</f>
        <is>
          <t/>
        </is>
      </c>
      <c r="AF12" s="45" t="inlineStr">
        <f aca="false">IF(H12="","",H12)</f>
        <is>
          <t/>
        </is>
      </c>
      <c r="AG12" s="45" t="inlineStr">
        <f aca="false">IF(I12="","",I12)</f>
        <is>
          <t/>
        </is>
      </c>
      <c r="AH12" s="45" t="inlineStr">
        <f aca="false">IF(J12="","",J12)</f>
        <is>
          <t/>
        </is>
      </c>
      <c r="AI12" s="45" t="inlineStr">
        <f aca="false">IF(K12="","",K12)</f>
        <is>
          <t/>
        </is>
      </c>
      <c r="AJ12" s="46" t="inlineStr">
        <f aca="false">IF(T12="","",T12)</f>
        <is>
          <t/>
        </is>
      </c>
      <c r="AK12" s="47"/>
      <c r="AL12" s="42" t="inlineStr">
        <f aca="false">IF(W12="","",W12)</f>
        <is>
          <t/>
        </is>
      </c>
      <c r="AM12" s="48"/>
      <c r="AN12" s="49"/>
      <c r="AO12" s="50" t="inlineStr">
        <f aca="false">VLOOKUP(BD12,Dane!$Q$2:$R$90,2,0)</f>
        <is>
          <t/>
        </is>
      </c>
      <c r="AP12" s="42"/>
      <c r="AQ12" s="50" t="inlineStr">
        <f aca="false">VLOOKUP(AP12,Dane!$G$2:$H$9,2,0)</f>
        <is>
          <t/>
        </is>
      </c>
      <c r="AR12" s="42"/>
      <c r="AS12" s="50" t="inlineStr">
        <f aca="false">VLOOKUP(AR12,Dane!$A$2:$B$19,2,0)</f>
        <is>
          <t/>
        </is>
      </c>
      <c r="AT12" s="42"/>
      <c r="AU12" s="50" t="inlineStr">
        <f aca="false">VLOOKUP(AT12,Dane!$D$2:$E$25,2,0)</f>
        <is>
          <t/>
        </is>
      </c>
      <c r="AV12" s="51"/>
      <c r="AW12" s="51"/>
      <c r="AX12" s="51"/>
      <c r="AY12" s="52"/>
      <c r="AZ12" s="53" t="e">
        <f aca="false">IFERROR(VLOOKUP(AL12,['file:///e:/co cd/raporty/technicy - nr tel.xlsx']csr!$a$2:$d$700,2,0),"")</f>
        <v>#VALUE!</v>
      </c>
      <c r="BA12" s="53" t="e">
        <f aca="false">IFERROR(VLOOKUP(AL12,['file:///e:/co cd/raporty/technicy - nr tel.xlsx']csr!$a$2:$d$700,3,0),"")</f>
        <v>#VALUE!</v>
      </c>
      <c r="BB12" s="53" t="e">
        <f aca="false">IFERROR(VLOOKUP(AL12,['file:///e:/co cd/raporty/technicy - nr tel.xlsx']csr!$a$2:$d$700,4,0),"")</f>
        <v>#VALUE!</v>
      </c>
      <c r="BC12" s="6"/>
      <c r="BD12" s="54" t="inlineStr">
        <f aca="false">CONCATENATE(AM12,AN12)</f>
        <is>
          <t/>
        </is>
      </c>
      <c r="BE12" s="55" t="n">
        <f aca="false">LEN(AV12)</f>
        <v>0</v>
      </c>
      <c r="BF12" s="55" t="n">
        <f aca="false">LEN(AW12)</f>
        <v>0</v>
      </c>
      <c r="BG12" s="55" t="n">
        <f aca="false">LEN(AX12)</f>
        <v>0</v>
      </c>
      <c r="BH12" s="56" t="inlineStr">
        <f aca="false">VLOOKUP(R12,'Wielokrotne serwisy'!D$1:P$1048316,13,0)</f>
        <is>
          <t/>
        </is>
      </c>
      <c r="BI12" s="55" t="inlineStr">
        <f aca="false">IF(SEARCH("HORIZON",VLOOKUP(F12,'Dodatkowe informacje'!$A$3:$G$250,7,0)),1,0)</f>
        <is>
          <t/>
        </is>
      </c>
      <c r="BJ12" s="55" t="inlineStr">
        <f aca="false">IF(SEARCH("DCI",VLOOKUP(F12,'Dodatkowe informacje'!$A$3:$G$250,7,0)),1,0)</f>
        <is>
          <t/>
        </is>
      </c>
    </row>
    <row r="13" customFormat="false" ht="12" hidden="false" customHeight="true" outlineLevel="0" collapsed="false">
      <c r="A13" s="40"/>
      <c r="B13" s="41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2"/>
      <c r="U13" s="40"/>
      <c r="V13" s="42"/>
      <c r="W13" s="42"/>
      <c r="X13" s="40"/>
      <c r="Y13" s="40"/>
      <c r="Z13" s="40"/>
      <c r="AA13" s="43"/>
      <c r="AB13" s="44"/>
      <c r="AC13" s="44"/>
      <c r="AD13" s="45" t="inlineStr">
        <f aca="false">IF(F13="","",F13)</f>
        <is>
          <t/>
        </is>
      </c>
      <c r="AE13" s="45" t="inlineStr">
        <f aca="false">IF(R13="","",R13)</f>
        <is>
          <t/>
        </is>
      </c>
      <c r="AF13" s="45" t="inlineStr">
        <f aca="false">IF(H13="","",H13)</f>
        <is>
          <t/>
        </is>
      </c>
      <c r="AG13" s="45" t="inlineStr">
        <f aca="false">IF(I13="","",I13)</f>
        <is>
          <t/>
        </is>
      </c>
      <c r="AH13" s="45" t="inlineStr">
        <f aca="false">IF(J13="","",J13)</f>
        <is>
          <t/>
        </is>
      </c>
      <c r="AI13" s="45" t="inlineStr">
        <f aca="false">IF(K13="","",K13)</f>
        <is>
          <t/>
        </is>
      </c>
      <c r="AJ13" s="46" t="inlineStr">
        <f aca="false">IF(T13="","",T13)</f>
        <is>
          <t/>
        </is>
      </c>
      <c r="AK13" s="47"/>
      <c r="AL13" s="42" t="inlineStr">
        <f aca="false">IF(W13="","",W13)</f>
        <is>
          <t/>
        </is>
      </c>
      <c r="AM13" s="48"/>
      <c r="AN13" s="49"/>
      <c r="AO13" s="50" t="inlineStr">
        <f aca="false">VLOOKUP(BD13,Dane!$Q$2:$R$90,2,0)</f>
        <is>
          <t/>
        </is>
      </c>
      <c r="AP13" s="42"/>
      <c r="AQ13" s="50" t="inlineStr">
        <f aca="false">VLOOKUP(AP13,Dane!$G$2:$H$9,2,0)</f>
        <is>
          <t/>
        </is>
      </c>
      <c r="AR13" s="42"/>
      <c r="AS13" s="50" t="inlineStr">
        <f aca="false">VLOOKUP(AR13,Dane!$A$2:$B$19,2,0)</f>
        <is>
          <t/>
        </is>
      </c>
      <c r="AT13" s="42"/>
      <c r="AU13" s="50" t="inlineStr">
        <f aca="false">VLOOKUP(AT13,Dane!$D$2:$E$25,2,0)</f>
        <is>
          <t/>
        </is>
      </c>
      <c r="AV13" s="51"/>
      <c r="AW13" s="51"/>
      <c r="AX13" s="51"/>
      <c r="AY13" s="52"/>
      <c r="AZ13" s="53" t="e">
        <f aca="false">IFERROR(VLOOKUP(AL13,['file:///e:/co cd/raporty/technicy - nr tel.xlsx']csr!$a$2:$d$700,2,0),"")</f>
        <v>#VALUE!</v>
      </c>
      <c r="BA13" s="53" t="e">
        <f aca="false">IFERROR(VLOOKUP(AL13,['file:///e:/co cd/raporty/technicy - nr tel.xlsx']csr!$a$2:$d$700,3,0),"")</f>
        <v>#VALUE!</v>
      </c>
      <c r="BB13" s="53" t="e">
        <f aca="false">IFERROR(VLOOKUP(AL13,['file:///e:/co cd/raporty/technicy - nr tel.xlsx']csr!$a$2:$d$700,4,0),"")</f>
        <v>#VALUE!</v>
      </c>
      <c r="BC13" s="6"/>
      <c r="BD13" s="54" t="inlineStr">
        <f aca="false">CONCATENATE(AM13,AN13)</f>
        <is>
          <t/>
        </is>
      </c>
      <c r="BE13" s="55" t="n">
        <f aca="false">LEN(AV13)</f>
        <v>0</v>
      </c>
      <c r="BF13" s="55" t="n">
        <f aca="false">LEN(AW13)</f>
        <v>0</v>
      </c>
      <c r="BG13" s="55" t="n">
        <f aca="false">LEN(AX13)</f>
        <v>0</v>
      </c>
      <c r="BH13" s="56" t="inlineStr">
        <f aca="false">VLOOKUP(R13,'Wielokrotne serwisy'!D$1:P$1048316,13,0)</f>
        <is>
          <t/>
        </is>
      </c>
      <c r="BI13" s="55" t="inlineStr">
        <f aca="false">IF(SEARCH("HORIZON",VLOOKUP(F13,'Dodatkowe informacje'!$A$3:$G$250,7,0)),1,0)</f>
        <is>
          <t/>
        </is>
      </c>
      <c r="BJ13" s="55" t="inlineStr">
        <f aca="false">IF(SEARCH("DCI",VLOOKUP(F13,'Dodatkowe informacje'!$A$3:$G$250,7,0)),1,0)</f>
        <is>
          <t/>
        </is>
      </c>
    </row>
    <row r="14" customFormat="false" ht="12" hidden="false" customHeight="true" outlineLevel="0" collapsed="false">
      <c r="A14" s="40"/>
      <c r="B14" s="41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2"/>
      <c r="U14" s="40"/>
      <c r="V14" s="42"/>
      <c r="W14" s="42"/>
      <c r="X14" s="40"/>
      <c r="Y14" s="40"/>
      <c r="Z14" s="40"/>
      <c r="AA14" s="43"/>
      <c r="AB14" s="44"/>
      <c r="AC14" s="44"/>
      <c r="AD14" s="45" t="inlineStr">
        <f aca="false">IF(F14="","",F14)</f>
        <is>
          <t/>
        </is>
      </c>
      <c r="AE14" s="45" t="inlineStr">
        <f aca="false">IF(R14="","",R14)</f>
        <is>
          <t/>
        </is>
      </c>
      <c r="AF14" s="45" t="inlineStr">
        <f aca="false">IF(H14="","",H14)</f>
        <is>
          <t/>
        </is>
      </c>
      <c r="AG14" s="45" t="inlineStr">
        <f aca="false">IF(I14="","",I14)</f>
        <is>
          <t/>
        </is>
      </c>
      <c r="AH14" s="45" t="inlineStr">
        <f aca="false">IF(J14="","",J14)</f>
        <is>
          <t/>
        </is>
      </c>
      <c r="AI14" s="45" t="inlineStr">
        <f aca="false">IF(K14="","",K14)</f>
        <is>
          <t/>
        </is>
      </c>
      <c r="AJ14" s="46" t="inlineStr">
        <f aca="false">IF(T14="","",T14)</f>
        <is>
          <t/>
        </is>
      </c>
      <c r="AK14" s="47"/>
      <c r="AL14" s="42" t="inlineStr">
        <f aca="false">IF(W14="","",W14)</f>
        <is>
          <t/>
        </is>
      </c>
      <c r="AM14" s="48"/>
      <c r="AN14" s="49"/>
      <c r="AO14" s="50" t="inlineStr">
        <f aca="false">VLOOKUP(BD14,Dane!$Q$2:$R$90,2,0)</f>
        <is>
          <t/>
        </is>
      </c>
      <c r="AP14" s="42"/>
      <c r="AQ14" s="50" t="inlineStr">
        <f aca="false">VLOOKUP(AP14,Dane!$G$2:$H$9,2,0)</f>
        <is>
          <t/>
        </is>
      </c>
      <c r="AR14" s="42"/>
      <c r="AS14" s="50" t="inlineStr">
        <f aca="false">VLOOKUP(AR14,Dane!$A$2:$B$19,2,0)</f>
        <is>
          <t/>
        </is>
      </c>
      <c r="AT14" s="42"/>
      <c r="AU14" s="50" t="inlineStr">
        <f aca="false">VLOOKUP(AT14,Dane!$D$2:$E$25,2,0)</f>
        <is>
          <t/>
        </is>
      </c>
      <c r="AV14" s="51"/>
      <c r="AW14" s="51"/>
      <c r="AX14" s="51"/>
      <c r="AY14" s="52"/>
      <c r="AZ14" s="53" t="e">
        <f aca="false">IFERROR(VLOOKUP(AL14,['file:///e:/co cd/raporty/technicy - nr tel.xlsx']csr!$a$2:$d$700,2,0),"")</f>
        <v>#VALUE!</v>
      </c>
      <c r="BA14" s="53" t="e">
        <f aca="false">IFERROR(VLOOKUP(AL14,['file:///e:/co cd/raporty/technicy - nr tel.xlsx']csr!$a$2:$d$700,3,0),"")</f>
        <v>#VALUE!</v>
      </c>
      <c r="BB14" s="53" t="e">
        <f aca="false">IFERROR(VLOOKUP(AL14,['file:///e:/co cd/raporty/technicy - nr tel.xlsx']csr!$a$2:$d$700,4,0),"")</f>
        <v>#VALUE!</v>
      </c>
      <c r="BC14" s="6"/>
      <c r="BD14" s="54" t="inlineStr">
        <f aca="false">CONCATENATE(AM14,AN14)</f>
        <is>
          <t/>
        </is>
      </c>
      <c r="BE14" s="55" t="n">
        <f aca="false">LEN(AV14)</f>
        <v>0</v>
      </c>
      <c r="BF14" s="55" t="n">
        <f aca="false">LEN(AW14)</f>
        <v>0</v>
      </c>
      <c r="BG14" s="55" t="n">
        <f aca="false">LEN(AX14)</f>
        <v>0</v>
      </c>
      <c r="BH14" s="56" t="inlineStr">
        <f aca="false">VLOOKUP(R14,'Wielokrotne serwisy'!D$1:P$1048316,13,0)</f>
        <is>
          <t/>
        </is>
      </c>
      <c r="BI14" s="55" t="inlineStr">
        <f aca="false">IF(SEARCH("HORIZON",VLOOKUP(F14,'Dodatkowe informacje'!$A$3:$G$250,7,0)),1,0)</f>
        <is>
          <t/>
        </is>
      </c>
      <c r="BJ14" s="55" t="inlineStr">
        <f aca="false">IF(SEARCH("DCI",VLOOKUP(F14,'Dodatkowe informacje'!$A$3:$G$250,7,0)),1,0)</f>
        <is>
          <t/>
        </is>
      </c>
    </row>
    <row r="15" customFormat="false" ht="12" hidden="false" customHeight="true" outlineLevel="0" collapsed="false">
      <c r="A15" s="40"/>
      <c r="B15" s="41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2"/>
      <c r="U15" s="40"/>
      <c r="V15" s="42"/>
      <c r="W15" s="42"/>
      <c r="X15" s="40"/>
      <c r="Y15" s="40"/>
      <c r="Z15" s="40"/>
      <c r="AA15" s="43"/>
      <c r="AB15" s="44"/>
      <c r="AC15" s="44"/>
      <c r="AD15" s="45" t="inlineStr">
        <f aca="false">IF(F15="","",F15)</f>
        <is>
          <t/>
        </is>
      </c>
      <c r="AE15" s="45" t="inlineStr">
        <f aca="false">IF(R15="","",R15)</f>
        <is>
          <t/>
        </is>
      </c>
      <c r="AF15" s="45" t="inlineStr">
        <f aca="false">IF(H15="","",H15)</f>
        <is>
          <t/>
        </is>
      </c>
      <c r="AG15" s="45" t="inlineStr">
        <f aca="false">IF(I15="","",I15)</f>
        <is>
          <t/>
        </is>
      </c>
      <c r="AH15" s="45" t="inlineStr">
        <f aca="false">IF(J15="","",J15)</f>
        <is>
          <t/>
        </is>
      </c>
      <c r="AI15" s="45" t="inlineStr">
        <f aca="false">IF(K15="","",K15)</f>
        <is>
          <t/>
        </is>
      </c>
      <c r="AJ15" s="46" t="inlineStr">
        <f aca="false">IF(T15="","",T15)</f>
        <is>
          <t/>
        </is>
      </c>
      <c r="AK15" s="47"/>
      <c r="AL15" s="42" t="inlineStr">
        <f aca="false">IF(W15="","",W15)</f>
        <is>
          <t/>
        </is>
      </c>
      <c r="AM15" s="48"/>
      <c r="AN15" s="49"/>
      <c r="AO15" s="50" t="inlineStr">
        <f aca="false">VLOOKUP(BD15,Dane!$Q$2:$R$90,2,0)</f>
        <is>
          <t/>
        </is>
      </c>
      <c r="AP15" s="42"/>
      <c r="AQ15" s="50" t="inlineStr">
        <f aca="false">VLOOKUP(AP15,Dane!$G$2:$H$9,2,0)</f>
        <is>
          <t/>
        </is>
      </c>
      <c r="AR15" s="42"/>
      <c r="AS15" s="50" t="inlineStr">
        <f aca="false">VLOOKUP(AR15,Dane!$A$2:$B$19,2,0)</f>
        <is>
          <t/>
        </is>
      </c>
      <c r="AT15" s="42"/>
      <c r="AU15" s="50" t="inlineStr">
        <f aca="false">VLOOKUP(AT15,Dane!$D$2:$E$25,2,0)</f>
        <is>
          <t/>
        </is>
      </c>
      <c r="AV15" s="51"/>
      <c r="AW15" s="51"/>
      <c r="AX15" s="51"/>
      <c r="AY15" s="52"/>
      <c r="AZ15" s="53" t="e">
        <f aca="false">IFERROR(VLOOKUP(AL15,['file:///e:/co cd/raporty/technicy - nr tel.xlsx']csr!$a$2:$d$700,2,0),"")</f>
        <v>#VALUE!</v>
      </c>
      <c r="BA15" s="53" t="e">
        <f aca="false">IFERROR(VLOOKUP(AL15,['file:///e:/co cd/raporty/technicy - nr tel.xlsx']csr!$a$2:$d$700,3,0),"")</f>
        <v>#VALUE!</v>
      </c>
      <c r="BB15" s="53" t="e">
        <f aca="false">IFERROR(VLOOKUP(AL15,['file:///e:/co cd/raporty/technicy - nr tel.xlsx']csr!$a$2:$d$700,4,0),"")</f>
        <v>#VALUE!</v>
      </c>
      <c r="BC15" s="6"/>
      <c r="BD15" s="54" t="inlineStr">
        <f aca="false">CONCATENATE(AM15,AN15)</f>
        <is>
          <t/>
        </is>
      </c>
      <c r="BE15" s="55" t="n">
        <f aca="false">LEN(AV15)</f>
        <v>0</v>
      </c>
      <c r="BF15" s="55" t="n">
        <f aca="false">LEN(AW15)</f>
        <v>0</v>
      </c>
      <c r="BG15" s="55" t="n">
        <f aca="false">LEN(AX15)</f>
        <v>0</v>
      </c>
      <c r="BH15" s="56" t="inlineStr">
        <f aca="false">VLOOKUP(R15,'Wielokrotne serwisy'!D$1:P$1048316,13,0)</f>
        <is>
          <t/>
        </is>
      </c>
      <c r="BI15" s="55" t="inlineStr">
        <f aca="false">IF(SEARCH("HORIZON",VLOOKUP(F15,'Dodatkowe informacje'!$A$3:$G$250,7,0)),1,0)</f>
        <is>
          <t/>
        </is>
      </c>
      <c r="BJ15" s="55" t="inlineStr">
        <f aca="false">IF(SEARCH("DCI",VLOOKUP(F15,'Dodatkowe informacje'!$A$3:$G$250,7,0)),1,0)</f>
        <is>
          <t/>
        </is>
      </c>
    </row>
    <row r="16" customFormat="false" ht="12" hidden="false" customHeight="true" outlineLevel="0" collapsed="false">
      <c r="A16" s="40"/>
      <c r="B16" s="41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2"/>
      <c r="U16" s="40"/>
      <c r="V16" s="42"/>
      <c r="W16" s="42"/>
      <c r="X16" s="40"/>
      <c r="Y16" s="40"/>
      <c r="Z16" s="40"/>
      <c r="AA16" s="43"/>
      <c r="AB16" s="44"/>
      <c r="AC16" s="44"/>
      <c r="AD16" s="45" t="inlineStr">
        <f aca="false">IF(F16="","",F16)</f>
        <is>
          <t/>
        </is>
      </c>
      <c r="AE16" s="45" t="inlineStr">
        <f aca="false">IF(R16="","",R16)</f>
        <is>
          <t/>
        </is>
      </c>
      <c r="AF16" s="45" t="inlineStr">
        <f aca="false">IF(H16="","",H16)</f>
        <is>
          <t/>
        </is>
      </c>
      <c r="AG16" s="45" t="inlineStr">
        <f aca="false">IF(I16="","",I16)</f>
        <is>
          <t/>
        </is>
      </c>
      <c r="AH16" s="45" t="inlineStr">
        <f aca="false">IF(J16="","",J16)</f>
        <is>
          <t/>
        </is>
      </c>
      <c r="AI16" s="45" t="inlineStr">
        <f aca="false">IF(K16="","",K16)</f>
        <is>
          <t/>
        </is>
      </c>
      <c r="AJ16" s="46" t="inlineStr">
        <f aca="false">IF(T16="","",T16)</f>
        <is>
          <t/>
        </is>
      </c>
      <c r="AK16" s="47"/>
      <c r="AL16" s="42" t="inlineStr">
        <f aca="false">IF(W16="","",W16)</f>
        <is>
          <t/>
        </is>
      </c>
      <c r="AM16" s="48"/>
      <c r="AN16" s="49"/>
      <c r="AO16" s="50" t="inlineStr">
        <f aca="false">VLOOKUP(BD16,Dane!$Q$2:$R$90,2,0)</f>
        <is>
          <t/>
        </is>
      </c>
      <c r="AP16" s="42"/>
      <c r="AQ16" s="50" t="inlineStr">
        <f aca="false">VLOOKUP(AP16,Dane!$G$2:$H$9,2,0)</f>
        <is>
          <t/>
        </is>
      </c>
      <c r="AR16" s="42"/>
      <c r="AS16" s="50" t="inlineStr">
        <f aca="false">VLOOKUP(AR16,Dane!$A$2:$B$19,2,0)</f>
        <is>
          <t/>
        </is>
      </c>
      <c r="AT16" s="42"/>
      <c r="AU16" s="50" t="inlineStr">
        <f aca="false">VLOOKUP(AT16,Dane!$D$2:$E$25,2,0)</f>
        <is>
          <t/>
        </is>
      </c>
      <c r="AV16" s="51"/>
      <c r="AW16" s="51"/>
      <c r="AX16" s="51"/>
      <c r="AY16" s="52"/>
      <c r="AZ16" s="53" t="e">
        <f aca="false">IFERROR(VLOOKUP(AL16,['file:///e:/co cd/raporty/technicy - nr tel.xlsx']csr!$a$2:$d$700,2,0),"")</f>
        <v>#VALUE!</v>
      </c>
      <c r="BA16" s="53" t="e">
        <f aca="false">IFERROR(VLOOKUP(AL16,['file:///e:/co cd/raporty/technicy - nr tel.xlsx']csr!$a$2:$d$700,3,0),"")</f>
        <v>#VALUE!</v>
      </c>
      <c r="BB16" s="53" t="e">
        <f aca="false">IFERROR(VLOOKUP(AL16,['file:///e:/co cd/raporty/technicy - nr tel.xlsx']csr!$a$2:$d$700,4,0),"")</f>
        <v>#VALUE!</v>
      </c>
      <c r="BC16" s="6"/>
      <c r="BD16" s="54" t="inlineStr">
        <f aca="false">CONCATENATE(AM16,AN16)</f>
        <is>
          <t/>
        </is>
      </c>
      <c r="BE16" s="55" t="n">
        <f aca="false">LEN(AV16)</f>
        <v>0</v>
      </c>
      <c r="BF16" s="55" t="n">
        <f aca="false">LEN(AW16)</f>
        <v>0</v>
      </c>
      <c r="BG16" s="55" t="n">
        <f aca="false">LEN(AX16)</f>
        <v>0</v>
      </c>
      <c r="BH16" s="56" t="inlineStr">
        <f aca="false">VLOOKUP(R16,'Wielokrotne serwisy'!D$1:P$1048316,13,0)</f>
        <is>
          <t/>
        </is>
      </c>
      <c r="BI16" s="55" t="inlineStr">
        <f aca="false">IF(SEARCH("HORIZON",VLOOKUP(F16,'Dodatkowe informacje'!$A$3:$G$250,7,0)),1,0)</f>
        <is>
          <t/>
        </is>
      </c>
      <c r="BJ16" s="55" t="inlineStr">
        <f aca="false">IF(SEARCH("DCI",VLOOKUP(F16,'Dodatkowe informacje'!$A$3:$G$250,7,0)),1,0)</f>
        <is>
          <t/>
        </is>
      </c>
    </row>
    <row r="17" customFormat="false" ht="12" hidden="false" customHeight="true" outlineLevel="0" collapsed="false">
      <c r="A17" s="40"/>
      <c r="B17" s="41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2"/>
      <c r="U17" s="40"/>
      <c r="V17" s="42"/>
      <c r="W17" s="42"/>
      <c r="X17" s="40"/>
      <c r="Y17" s="40"/>
      <c r="Z17" s="40"/>
      <c r="AA17" s="43"/>
      <c r="AB17" s="44"/>
      <c r="AC17" s="44"/>
      <c r="AD17" s="45" t="inlineStr">
        <f aca="false">IF(F17="","",F17)</f>
        <is>
          <t/>
        </is>
      </c>
      <c r="AE17" s="45" t="inlineStr">
        <f aca="false">IF(R17="","",R17)</f>
        <is>
          <t/>
        </is>
      </c>
      <c r="AF17" s="45" t="inlineStr">
        <f aca="false">IF(H17="","",H17)</f>
        <is>
          <t/>
        </is>
      </c>
      <c r="AG17" s="45" t="inlineStr">
        <f aca="false">IF(I17="","",I17)</f>
        <is>
          <t/>
        </is>
      </c>
      <c r="AH17" s="45" t="inlineStr">
        <f aca="false">IF(J17="","",J17)</f>
        <is>
          <t/>
        </is>
      </c>
      <c r="AI17" s="45" t="inlineStr">
        <f aca="false">IF(K17="","",K17)</f>
        <is>
          <t/>
        </is>
      </c>
      <c r="AJ17" s="46" t="inlineStr">
        <f aca="false">IF(T17="","",T17)</f>
        <is>
          <t/>
        </is>
      </c>
      <c r="AK17" s="47"/>
      <c r="AL17" s="42" t="inlineStr">
        <f aca="false">IF(W17="","",W17)</f>
        <is>
          <t/>
        </is>
      </c>
      <c r="AM17" s="48"/>
      <c r="AN17" s="49"/>
      <c r="AO17" s="50" t="inlineStr">
        <f aca="false">VLOOKUP(BD17,Dane!$Q$2:$R$90,2,0)</f>
        <is>
          <t/>
        </is>
      </c>
      <c r="AP17" s="42"/>
      <c r="AQ17" s="50" t="inlineStr">
        <f aca="false">VLOOKUP(AP17,Dane!$G$2:$H$9,2,0)</f>
        <is>
          <t/>
        </is>
      </c>
      <c r="AR17" s="42"/>
      <c r="AS17" s="50" t="inlineStr">
        <f aca="false">VLOOKUP(AR17,Dane!$A$2:$B$19,2,0)</f>
        <is>
          <t/>
        </is>
      </c>
      <c r="AT17" s="42"/>
      <c r="AU17" s="50" t="inlineStr">
        <f aca="false">VLOOKUP(AT17,Dane!$D$2:$E$25,2,0)</f>
        <is>
          <t/>
        </is>
      </c>
      <c r="AV17" s="51"/>
      <c r="AW17" s="51"/>
      <c r="AX17" s="51"/>
      <c r="AY17" s="52"/>
      <c r="AZ17" s="53" t="e">
        <f aca="false">IFERROR(VLOOKUP(AL17,['file:///e:/co cd/raporty/technicy - nr tel.xlsx']csr!$a$2:$d$700,2,0),"")</f>
        <v>#VALUE!</v>
      </c>
      <c r="BA17" s="53" t="e">
        <f aca="false">IFERROR(VLOOKUP(AL17,['file:///e:/co cd/raporty/technicy - nr tel.xlsx']csr!$a$2:$d$700,3,0),"")</f>
        <v>#VALUE!</v>
      </c>
      <c r="BB17" s="53" t="e">
        <f aca="false">IFERROR(VLOOKUP(AL17,['file:///e:/co cd/raporty/technicy - nr tel.xlsx']csr!$a$2:$d$700,4,0),"")</f>
        <v>#VALUE!</v>
      </c>
      <c r="BC17" s="6"/>
      <c r="BD17" s="54" t="inlineStr">
        <f aca="false">CONCATENATE(AM17,AN17)</f>
        <is>
          <t/>
        </is>
      </c>
      <c r="BE17" s="55" t="n">
        <f aca="false">LEN(AV17)</f>
        <v>0</v>
      </c>
      <c r="BF17" s="55" t="n">
        <f aca="false">LEN(AW17)</f>
        <v>0</v>
      </c>
      <c r="BG17" s="55" t="n">
        <f aca="false">LEN(AX17)</f>
        <v>0</v>
      </c>
      <c r="BH17" s="56" t="inlineStr">
        <f aca="false">VLOOKUP(R17,'Wielokrotne serwisy'!D$1:P$1048316,13,0)</f>
        <is>
          <t/>
        </is>
      </c>
      <c r="BI17" s="55" t="inlineStr">
        <f aca="false">IF(SEARCH("HORIZON",VLOOKUP(F17,'Dodatkowe informacje'!$A$3:$G$250,7,0)),1,0)</f>
        <is>
          <t/>
        </is>
      </c>
      <c r="BJ17" s="55" t="inlineStr">
        <f aca="false">IF(SEARCH("DCI",VLOOKUP(F17,'Dodatkowe informacje'!$A$3:$G$250,7,0)),1,0)</f>
        <is>
          <t/>
        </is>
      </c>
    </row>
    <row r="18" customFormat="false" ht="12" hidden="false" customHeight="true" outlineLevel="0" collapsed="false">
      <c r="A18" s="40"/>
      <c r="B18" s="41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2"/>
      <c r="U18" s="40"/>
      <c r="V18" s="42"/>
      <c r="W18" s="42"/>
      <c r="X18" s="40"/>
      <c r="Y18" s="40"/>
      <c r="Z18" s="40"/>
      <c r="AA18" s="43"/>
      <c r="AB18" s="44"/>
      <c r="AC18" s="44"/>
      <c r="AD18" s="45" t="inlineStr">
        <f aca="false">IF(F18="","",F18)</f>
        <is>
          <t/>
        </is>
      </c>
      <c r="AE18" s="45" t="inlineStr">
        <f aca="false">IF(R18="","",R18)</f>
        <is>
          <t/>
        </is>
      </c>
      <c r="AF18" s="45" t="inlineStr">
        <f aca="false">IF(H18="","",H18)</f>
        <is>
          <t/>
        </is>
      </c>
      <c r="AG18" s="45" t="inlineStr">
        <f aca="false">IF(I18="","",I18)</f>
        <is>
          <t/>
        </is>
      </c>
      <c r="AH18" s="45" t="inlineStr">
        <f aca="false">IF(J18="","",J18)</f>
        <is>
          <t/>
        </is>
      </c>
      <c r="AI18" s="45" t="inlineStr">
        <f aca="false">IF(K18="","",K18)</f>
        <is>
          <t/>
        </is>
      </c>
      <c r="AJ18" s="46" t="inlineStr">
        <f aca="false">IF(T18="","",T18)</f>
        <is>
          <t/>
        </is>
      </c>
      <c r="AK18" s="47"/>
      <c r="AL18" s="42" t="inlineStr">
        <f aca="false">IF(W18="","",W18)</f>
        <is>
          <t/>
        </is>
      </c>
      <c r="AM18" s="48"/>
      <c r="AN18" s="49"/>
      <c r="AO18" s="50" t="inlineStr">
        <f aca="false">VLOOKUP(BD18,Dane!$Q$2:$R$90,2,0)</f>
        <is>
          <t/>
        </is>
      </c>
      <c r="AP18" s="42"/>
      <c r="AQ18" s="50" t="inlineStr">
        <f aca="false">VLOOKUP(AP18,Dane!$G$2:$H$9,2,0)</f>
        <is>
          <t/>
        </is>
      </c>
      <c r="AR18" s="42"/>
      <c r="AS18" s="50" t="inlineStr">
        <f aca="false">VLOOKUP(AR18,Dane!$A$2:$B$19,2,0)</f>
        <is>
          <t/>
        </is>
      </c>
      <c r="AT18" s="42"/>
      <c r="AU18" s="50" t="inlineStr">
        <f aca="false">VLOOKUP(AT18,Dane!$D$2:$E$25,2,0)</f>
        <is>
          <t/>
        </is>
      </c>
      <c r="AV18" s="51"/>
      <c r="AW18" s="51"/>
      <c r="AX18" s="51"/>
      <c r="AY18" s="52"/>
      <c r="AZ18" s="53" t="e">
        <f aca="false">IFERROR(VLOOKUP(AL18,['file:///e:/co cd/raporty/technicy - nr tel.xlsx']csr!$a$2:$d$700,2,0),"")</f>
        <v>#VALUE!</v>
      </c>
      <c r="BA18" s="53" t="e">
        <f aca="false">IFERROR(VLOOKUP(AL18,['file:///e:/co cd/raporty/technicy - nr tel.xlsx']csr!$a$2:$d$700,3,0),"")</f>
        <v>#VALUE!</v>
      </c>
      <c r="BB18" s="53" t="e">
        <f aca="false">IFERROR(VLOOKUP(AL18,['file:///e:/co cd/raporty/technicy - nr tel.xlsx']csr!$a$2:$d$700,4,0),"")</f>
        <v>#VALUE!</v>
      </c>
      <c r="BC18" s="6"/>
      <c r="BD18" s="54" t="inlineStr">
        <f aca="false">CONCATENATE(AM18,AN18)</f>
        <is>
          <t/>
        </is>
      </c>
      <c r="BE18" s="55" t="n">
        <f aca="false">LEN(AV18)</f>
        <v>0</v>
      </c>
      <c r="BF18" s="55" t="n">
        <f aca="false">LEN(AW18)</f>
        <v>0</v>
      </c>
      <c r="BG18" s="55" t="n">
        <f aca="false">LEN(AX18)</f>
        <v>0</v>
      </c>
      <c r="BH18" s="56" t="inlineStr">
        <f aca="false">VLOOKUP(R18,'Wielokrotne serwisy'!D$1:P$1048316,13,0)</f>
        <is>
          <t/>
        </is>
      </c>
      <c r="BI18" s="55" t="inlineStr">
        <f aca="false">IF(SEARCH("HORIZON",VLOOKUP(F18,'Dodatkowe informacje'!$A$3:$G$250,7,0)),1,0)</f>
        <is>
          <t/>
        </is>
      </c>
      <c r="BJ18" s="55" t="inlineStr">
        <f aca="false">IF(SEARCH("DCI",VLOOKUP(F18,'Dodatkowe informacje'!$A$3:$G$250,7,0)),1,0)</f>
        <is>
          <t/>
        </is>
      </c>
    </row>
    <row r="19" customFormat="false" ht="12" hidden="false" customHeight="true" outlineLevel="0" collapsed="false">
      <c r="A19" s="40"/>
      <c r="B19" s="41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2"/>
      <c r="U19" s="40"/>
      <c r="V19" s="42"/>
      <c r="W19" s="42"/>
      <c r="X19" s="40"/>
      <c r="Y19" s="40"/>
      <c r="Z19" s="40"/>
      <c r="AA19" s="43"/>
      <c r="AB19" s="44"/>
      <c r="AC19" s="44"/>
      <c r="AD19" s="45" t="inlineStr">
        <f aca="false">IF(F19="","",F19)</f>
        <is>
          <t/>
        </is>
      </c>
      <c r="AE19" s="45" t="inlineStr">
        <f aca="false">IF(R19="","",R19)</f>
        <is>
          <t/>
        </is>
      </c>
      <c r="AF19" s="45" t="inlineStr">
        <f aca="false">IF(H19="","",H19)</f>
        <is>
          <t/>
        </is>
      </c>
      <c r="AG19" s="45" t="inlineStr">
        <f aca="false">IF(I19="","",I19)</f>
        <is>
          <t/>
        </is>
      </c>
      <c r="AH19" s="45" t="inlineStr">
        <f aca="false">IF(J19="","",J19)</f>
        <is>
          <t/>
        </is>
      </c>
      <c r="AI19" s="45" t="inlineStr">
        <f aca="false">IF(K19="","",K19)</f>
        <is>
          <t/>
        </is>
      </c>
      <c r="AJ19" s="46" t="inlineStr">
        <f aca="false">IF(T19="","",T19)</f>
        <is>
          <t/>
        </is>
      </c>
      <c r="AK19" s="47"/>
      <c r="AL19" s="42" t="inlineStr">
        <f aca="false">IF(W19="","",W19)</f>
        <is>
          <t/>
        </is>
      </c>
      <c r="AM19" s="48"/>
      <c r="AN19" s="49"/>
      <c r="AO19" s="50" t="inlineStr">
        <f aca="false">VLOOKUP(BD19,Dane!$Q$2:$R$90,2,0)</f>
        <is>
          <t/>
        </is>
      </c>
      <c r="AP19" s="42"/>
      <c r="AQ19" s="50" t="inlineStr">
        <f aca="false">VLOOKUP(AP19,Dane!$G$2:$H$9,2,0)</f>
        <is>
          <t/>
        </is>
      </c>
      <c r="AR19" s="42"/>
      <c r="AS19" s="50" t="inlineStr">
        <f aca="false">VLOOKUP(AR19,Dane!$A$2:$B$19,2,0)</f>
        <is>
          <t/>
        </is>
      </c>
      <c r="AT19" s="42"/>
      <c r="AU19" s="50" t="inlineStr">
        <f aca="false">VLOOKUP(AT19,Dane!$D$2:$E$25,2,0)</f>
        <is>
          <t/>
        </is>
      </c>
      <c r="AV19" s="51"/>
      <c r="AW19" s="51"/>
      <c r="AX19" s="51"/>
      <c r="AY19" s="52"/>
      <c r="AZ19" s="53" t="e">
        <f aca="false">IFERROR(VLOOKUP(AL19,['file:///e:/co cd/raporty/technicy - nr tel.xlsx']csr!$a$2:$d$700,2,0),"")</f>
        <v>#VALUE!</v>
      </c>
      <c r="BA19" s="53" t="e">
        <f aca="false">IFERROR(VLOOKUP(AL19,['file:///e:/co cd/raporty/technicy - nr tel.xlsx']csr!$a$2:$d$700,3,0),"")</f>
        <v>#VALUE!</v>
      </c>
      <c r="BB19" s="53" t="e">
        <f aca="false">IFERROR(VLOOKUP(AL19,['file:///e:/co cd/raporty/technicy - nr tel.xlsx']csr!$a$2:$d$700,4,0),"")</f>
        <v>#VALUE!</v>
      </c>
      <c r="BC19" s="6"/>
      <c r="BD19" s="54" t="inlineStr">
        <f aca="false">CONCATENATE(AM19,AN19)</f>
        <is>
          <t/>
        </is>
      </c>
      <c r="BE19" s="55" t="n">
        <f aca="false">LEN(AV19)</f>
        <v>0</v>
      </c>
      <c r="BF19" s="55" t="n">
        <f aca="false">LEN(AW19)</f>
        <v>0</v>
      </c>
      <c r="BG19" s="55" t="n">
        <f aca="false">LEN(AX19)</f>
        <v>0</v>
      </c>
      <c r="BH19" s="56" t="inlineStr">
        <f aca="false">VLOOKUP(R19,'Wielokrotne serwisy'!D$1:P$1048316,13,0)</f>
        <is>
          <t/>
        </is>
      </c>
      <c r="BI19" s="55" t="inlineStr">
        <f aca="false">IF(SEARCH("HORIZON",VLOOKUP(F19,'Dodatkowe informacje'!$A$3:$G$250,7,0)),1,0)</f>
        <is>
          <t/>
        </is>
      </c>
      <c r="BJ19" s="55" t="inlineStr">
        <f aca="false">IF(SEARCH("DCI",VLOOKUP(F19,'Dodatkowe informacje'!$A$3:$G$250,7,0)),1,0)</f>
        <is>
          <t/>
        </is>
      </c>
    </row>
    <row r="20" customFormat="false" ht="12" hidden="false" customHeight="true" outlineLevel="0" collapsed="false">
      <c r="A20" s="40"/>
      <c r="B20" s="41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2"/>
      <c r="U20" s="40"/>
      <c r="V20" s="42"/>
      <c r="W20" s="42"/>
      <c r="X20" s="40"/>
      <c r="Y20" s="40"/>
      <c r="Z20" s="40"/>
      <c r="AA20" s="43"/>
      <c r="AB20" s="44"/>
      <c r="AC20" s="44"/>
      <c r="AD20" s="45" t="inlineStr">
        <f aca="false">IF(F20="","",F20)</f>
        <is>
          <t/>
        </is>
      </c>
      <c r="AE20" s="45" t="inlineStr">
        <f aca="false">IF(R20="","",R20)</f>
        <is>
          <t/>
        </is>
      </c>
      <c r="AF20" s="45" t="inlineStr">
        <f aca="false">IF(H20="","",H20)</f>
        <is>
          <t/>
        </is>
      </c>
      <c r="AG20" s="45" t="inlineStr">
        <f aca="false">IF(I20="","",I20)</f>
        <is>
          <t/>
        </is>
      </c>
      <c r="AH20" s="45" t="inlineStr">
        <f aca="false">IF(J20="","",J20)</f>
        <is>
          <t/>
        </is>
      </c>
      <c r="AI20" s="45" t="inlineStr">
        <f aca="false">IF(K20="","",K20)</f>
        <is>
          <t/>
        </is>
      </c>
      <c r="AJ20" s="46" t="inlineStr">
        <f aca="false">IF(T20="","",T20)</f>
        <is>
          <t/>
        </is>
      </c>
      <c r="AK20" s="47"/>
      <c r="AL20" s="42" t="inlineStr">
        <f aca="false">IF(W20="","",W20)</f>
        <is>
          <t/>
        </is>
      </c>
      <c r="AM20" s="48"/>
      <c r="AN20" s="49"/>
      <c r="AO20" s="50" t="inlineStr">
        <f aca="false">VLOOKUP(BD20,Dane!$Q$2:$R$90,2,0)</f>
        <is>
          <t/>
        </is>
      </c>
      <c r="AP20" s="42"/>
      <c r="AQ20" s="50" t="inlineStr">
        <f aca="false">VLOOKUP(AP20,Dane!$G$2:$H$9,2,0)</f>
        <is>
          <t/>
        </is>
      </c>
      <c r="AR20" s="42"/>
      <c r="AS20" s="50" t="inlineStr">
        <f aca="false">VLOOKUP(AR20,Dane!$A$2:$B$19,2,0)</f>
        <is>
          <t/>
        </is>
      </c>
      <c r="AT20" s="42"/>
      <c r="AU20" s="50" t="inlineStr">
        <f aca="false">VLOOKUP(AT20,Dane!$D$2:$E$25,2,0)</f>
        <is>
          <t/>
        </is>
      </c>
      <c r="AV20" s="51"/>
      <c r="AW20" s="51"/>
      <c r="AX20" s="51"/>
      <c r="AY20" s="52"/>
      <c r="AZ20" s="53" t="e">
        <f aca="false">IFERROR(VLOOKUP(AL20,['file:///e:/co cd/raporty/technicy - nr tel.xlsx']csr!$a$2:$d$700,2,0),"")</f>
        <v>#VALUE!</v>
      </c>
      <c r="BA20" s="53" t="e">
        <f aca="false">IFERROR(VLOOKUP(AL20,['file:///e:/co cd/raporty/technicy - nr tel.xlsx']csr!$a$2:$d$700,3,0),"")</f>
        <v>#VALUE!</v>
      </c>
      <c r="BB20" s="53" t="e">
        <f aca="false">IFERROR(VLOOKUP(AL20,['file:///e:/co cd/raporty/technicy - nr tel.xlsx']csr!$a$2:$d$700,4,0),"")</f>
        <v>#VALUE!</v>
      </c>
      <c r="BC20" s="6"/>
      <c r="BD20" s="54" t="inlineStr">
        <f aca="false">CONCATENATE(AM20,AN20)</f>
        <is>
          <t/>
        </is>
      </c>
      <c r="BE20" s="55" t="n">
        <f aca="false">LEN(AV20)</f>
        <v>0</v>
      </c>
      <c r="BF20" s="55" t="n">
        <f aca="false">LEN(AW20)</f>
        <v>0</v>
      </c>
      <c r="BG20" s="55" t="n">
        <f aca="false">LEN(AX20)</f>
        <v>0</v>
      </c>
      <c r="BH20" s="56" t="inlineStr">
        <f aca="false">VLOOKUP(R20,'Wielokrotne serwisy'!D$1:P$1048316,13,0)</f>
        <is>
          <t/>
        </is>
      </c>
      <c r="BI20" s="55" t="inlineStr">
        <f aca="false">IF(SEARCH("HORIZON",VLOOKUP(F20,'Dodatkowe informacje'!$A$3:$G$250,7,0)),1,0)</f>
        <is>
          <t/>
        </is>
      </c>
      <c r="BJ20" s="55" t="inlineStr">
        <f aca="false">IF(SEARCH("DCI",VLOOKUP(F20,'Dodatkowe informacje'!$A$3:$G$250,7,0)),1,0)</f>
        <is>
          <t/>
        </is>
      </c>
    </row>
    <row r="21" customFormat="false" ht="12" hidden="false" customHeight="true" outlineLevel="0" collapsed="false">
      <c r="A21" s="40"/>
      <c r="B21" s="41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2"/>
      <c r="U21" s="40"/>
      <c r="V21" s="42"/>
      <c r="W21" s="42"/>
      <c r="X21" s="40"/>
      <c r="Y21" s="40"/>
      <c r="Z21" s="40"/>
      <c r="AA21" s="43"/>
      <c r="AB21" s="44"/>
      <c r="AC21" s="44"/>
      <c r="AD21" s="45" t="inlineStr">
        <f aca="false">IF(F21="","",F21)</f>
        <is>
          <t/>
        </is>
      </c>
      <c r="AE21" s="45" t="inlineStr">
        <f aca="false">IF(R21="","",R21)</f>
        <is>
          <t/>
        </is>
      </c>
      <c r="AF21" s="45" t="inlineStr">
        <f aca="false">IF(H21="","",H21)</f>
        <is>
          <t/>
        </is>
      </c>
      <c r="AG21" s="45" t="inlineStr">
        <f aca="false">IF(I21="","",I21)</f>
        <is>
          <t/>
        </is>
      </c>
      <c r="AH21" s="45" t="inlineStr">
        <f aca="false">IF(J21="","",J21)</f>
        <is>
          <t/>
        </is>
      </c>
      <c r="AI21" s="45" t="inlineStr">
        <f aca="false">IF(K21="","",K21)</f>
        <is>
          <t/>
        </is>
      </c>
      <c r="AJ21" s="46" t="inlineStr">
        <f aca="false">IF(T21="","",T21)</f>
        <is>
          <t/>
        </is>
      </c>
      <c r="AK21" s="47"/>
      <c r="AL21" s="42" t="inlineStr">
        <f aca="false">IF(W21="","",W21)</f>
        <is>
          <t/>
        </is>
      </c>
      <c r="AM21" s="48"/>
      <c r="AN21" s="49"/>
      <c r="AO21" s="50" t="inlineStr">
        <f aca="false">VLOOKUP(BD21,Dane!$Q$2:$R$90,2,0)</f>
        <is>
          <t/>
        </is>
      </c>
      <c r="AP21" s="42"/>
      <c r="AQ21" s="50" t="inlineStr">
        <f aca="false">VLOOKUP(AP21,Dane!$G$2:$H$9,2,0)</f>
        <is>
          <t/>
        </is>
      </c>
      <c r="AR21" s="42"/>
      <c r="AS21" s="50" t="inlineStr">
        <f aca="false">VLOOKUP(AR21,Dane!$A$2:$B$19,2,0)</f>
        <is>
          <t/>
        </is>
      </c>
      <c r="AT21" s="42"/>
      <c r="AU21" s="50" t="inlineStr">
        <f aca="false">VLOOKUP(AT21,Dane!$D$2:$E$25,2,0)</f>
        <is>
          <t/>
        </is>
      </c>
      <c r="AV21" s="51"/>
      <c r="AW21" s="51"/>
      <c r="AX21" s="51"/>
      <c r="AY21" s="52"/>
      <c r="AZ21" s="53" t="e">
        <f aca="false">IFERROR(VLOOKUP(AL21,['file:///e:/co cd/raporty/technicy - nr tel.xlsx']csr!$a$2:$d$700,2,0),"")</f>
        <v>#VALUE!</v>
      </c>
      <c r="BA21" s="53" t="e">
        <f aca="false">IFERROR(VLOOKUP(AL21,['file:///e:/co cd/raporty/technicy - nr tel.xlsx']csr!$a$2:$d$700,3,0),"")</f>
        <v>#VALUE!</v>
      </c>
      <c r="BB21" s="53" t="e">
        <f aca="false">IFERROR(VLOOKUP(AL21,['file:///e:/co cd/raporty/technicy - nr tel.xlsx']csr!$a$2:$d$700,4,0),"")</f>
        <v>#VALUE!</v>
      </c>
      <c r="BC21" s="6"/>
      <c r="BD21" s="54" t="inlineStr">
        <f aca="false">CONCATENATE(AM21,AN21)</f>
        <is>
          <t/>
        </is>
      </c>
      <c r="BE21" s="55" t="n">
        <f aca="false">LEN(AV21)</f>
        <v>0</v>
      </c>
      <c r="BF21" s="55" t="n">
        <f aca="false">LEN(AW21)</f>
        <v>0</v>
      </c>
      <c r="BG21" s="55" t="n">
        <f aca="false">LEN(AX21)</f>
        <v>0</v>
      </c>
      <c r="BH21" s="56" t="inlineStr">
        <f aca="false">VLOOKUP(R21,'Wielokrotne serwisy'!D$1:P$1048316,13,0)</f>
        <is>
          <t/>
        </is>
      </c>
      <c r="BI21" s="55" t="inlineStr">
        <f aca="false">IF(SEARCH("HORIZON",VLOOKUP(F21,'Dodatkowe informacje'!$A$3:$G$250,7,0)),1,0)</f>
        <is>
          <t/>
        </is>
      </c>
      <c r="BJ21" s="55" t="inlineStr">
        <f aca="false">IF(SEARCH("DCI",VLOOKUP(F21,'Dodatkowe informacje'!$A$3:$G$250,7,0)),1,0)</f>
        <is>
          <t/>
        </is>
      </c>
    </row>
    <row r="22" customFormat="false" ht="12" hidden="false" customHeight="true" outlineLevel="0" collapsed="false">
      <c r="A22" s="40"/>
      <c r="B22" s="41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2"/>
      <c r="U22" s="40"/>
      <c r="V22" s="42"/>
      <c r="W22" s="42"/>
      <c r="X22" s="40"/>
      <c r="Y22" s="40"/>
      <c r="Z22" s="40"/>
      <c r="AA22" s="43"/>
      <c r="AB22" s="44"/>
      <c r="AC22" s="44"/>
      <c r="AD22" s="45" t="inlineStr">
        <f aca="false">IF(F22="","",F22)</f>
        <is>
          <t/>
        </is>
      </c>
      <c r="AE22" s="45" t="inlineStr">
        <f aca="false">IF(R22="","",R22)</f>
        <is>
          <t/>
        </is>
      </c>
      <c r="AF22" s="45" t="inlineStr">
        <f aca="false">IF(H22="","",H22)</f>
        <is>
          <t/>
        </is>
      </c>
      <c r="AG22" s="45" t="inlineStr">
        <f aca="false">IF(I22="","",I22)</f>
        <is>
          <t/>
        </is>
      </c>
      <c r="AH22" s="45" t="inlineStr">
        <f aca="false">IF(J22="","",J22)</f>
        <is>
          <t/>
        </is>
      </c>
      <c r="AI22" s="45" t="inlineStr">
        <f aca="false">IF(K22="","",K22)</f>
        <is>
          <t/>
        </is>
      </c>
      <c r="AJ22" s="46" t="inlineStr">
        <f aca="false">IF(T22="","",T22)</f>
        <is>
          <t/>
        </is>
      </c>
      <c r="AK22" s="47"/>
      <c r="AL22" s="42" t="inlineStr">
        <f aca="false">IF(W22="","",W22)</f>
        <is>
          <t/>
        </is>
      </c>
      <c r="AM22" s="48"/>
      <c r="AN22" s="49"/>
      <c r="AO22" s="50" t="inlineStr">
        <f aca="false">VLOOKUP(BD22,Dane!$Q$2:$R$90,2,0)</f>
        <is>
          <t/>
        </is>
      </c>
      <c r="AP22" s="42"/>
      <c r="AQ22" s="50" t="inlineStr">
        <f aca="false">VLOOKUP(AP22,Dane!$G$2:$H$9,2,0)</f>
        <is>
          <t/>
        </is>
      </c>
      <c r="AR22" s="42"/>
      <c r="AS22" s="50" t="inlineStr">
        <f aca="false">VLOOKUP(AR22,Dane!$A$2:$B$19,2,0)</f>
        <is>
          <t/>
        </is>
      </c>
      <c r="AT22" s="42"/>
      <c r="AU22" s="50" t="inlineStr">
        <f aca="false">VLOOKUP(AT22,Dane!$D$2:$E$25,2,0)</f>
        <is>
          <t/>
        </is>
      </c>
      <c r="AV22" s="51"/>
      <c r="AW22" s="51"/>
      <c r="AX22" s="51"/>
      <c r="AY22" s="52"/>
      <c r="AZ22" s="53" t="e">
        <f aca="false">IFERROR(VLOOKUP(AL22,['file:///e:/co cd/raporty/technicy - nr tel.xlsx']csr!$a$2:$d$700,2,0),"")</f>
        <v>#VALUE!</v>
      </c>
      <c r="BA22" s="53" t="e">
        <f aca="false">IFERROR(VLOOKUP(AL22,['file:///e:/co cd/raporty/technicy - nr tel.xlsx']csr!$a$2:$d$700,3,0),"")</f>
        <v>#VALUE!</v>
      </c>
      <c r="BB22" s="53" t="e">
        <f aca="false">IFERROR(VLOOKUP(AL22,['file:///e:/co cd/raporty/technicy - nr tel.xlsx']csr!$a$2:$d$700,4,0),"")</f>
        <v>#VALUE!</v>
      </c>
      <c r="BC22" s="6"/>
      <c r="BD22" s="54" t="inlineStr">
        <f aca="false">CONCATENATE(AM22,AN22)</f>
        <is>
          <t/>
        </is>
      </c>
      <c r="BE22" s="55" t="n">
        <f aca="false">LEN(AV22)</f>
        <v>0</v>
      </c>
      <c r="BF22" s="55" t="n">
        <f aca="false">LEN(AW22)</f>
        <v>0</v>
      </c>
      <c r="BG22" s="55" t="n">
        <f aca="false">LEN(AX22)</f>
        <v>0</v>
      </c>
      <c r="BH22" s="56" t="inlineStr">
        <f aca="false">VLOOKUP(R22,'Wielokrotne serwisy'!D$1:P$1048316,13,0)</f>
        <is>
          <t/>
        </is>
      </c>
      <c r="BI22" s="55" t="inlineStr">
        <f aca="false">IF(SEARCH("HORIZON",VLOOKUP(F22,'Dodatkowe informacje'!$A$3:$G$250,7,0)),1,0)</f>
        <is>
          <t/>
        </is>
      </c>
      <c r="BJ22" s="55" t="inlineStr">
        <f aca="false">IF(SEARCH("DCI",VLOOKUP(F22,'Dodatkowe informacje'!$A$3:$G$250,7,0)),1,0)</f>
        <is>
          <t/>
        </is>
      </c>
    </row>
    <row r="23" customFormat="false" ht="12" hidden="false" customHeight="true" outlineLevel="0" collapsed="false">
      <c r="A23" s="40"/>
      <c r="B23" s="41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2"/>
      <c r="U23" s="40"/>
      <c r="V23" s="42"/>
      <c r="W23" s="42"/>
      <c r="X23" s="40"/>
      <c r="Y23" s="40"/>
      <c r="Z23" s="40"/>
      <c r="AA23" s="43"/>
      <c r="AB23" s="44"/>
      <c r="AC23" s="44"/>
      <c r="AD23" s="45" t="inlineStr">
        <f aca="false">IF(F23="","",F23)</f>
        <is>
          <t/>
        </is>
      </c>
      <c r="AE23" s="45" t="inlineStr">
        <f aca="false">IF(R23="","",R23)</f>
        <is>
          <t/>
        </is>
      </c>
      <c r="AF23" s="45" t="inlineStr">
        <f aca="false">IF(H23="","",H23)</f>
        <is>
          <t/>
        </is>
      </c>
      <c r="AG23" s="45" t="inlineStr">
        <f aca="false">IF(I23="","",I23)</f>
        <is>
          <t/>
        </is>
      </c>
      <c r="AH23" s="45" t="inlineStr">
        <f aca="false">IF(J23="","",J23)</f>
        <is>
          <t/>
        </is>
      </c>
      <c r="AI23" s="45" t="inlineStr">
        <f aca="false">IF(K23="","",K23)</f>
        <is>
          <t/>
        </is>
      </c>
      <c r="AJ23" s="46" t="inlineStr">
        <f aca="false">IF(T23="","",T23)</f>
        <is>
          <t/>
        </is>
      </c>
      <c r="AK23" s="47"/>
      <c r="AL23" s="42" t="inlineStr">
        <f aca="false">IF(W23="","",W23)</f>
        <is>
          <t/>
        </is>
      </c>
      <c r="AM23" s="48"/>
      <c r="AN23" s="49"/>
      <c r="AO23" s="50" t="inlineStr">
        <f aca="false">VLOOKUP(BD23,Dane!$Q$2:$R$90,2,0)</f>
        <is>
          <t/>
        </is>
      </c>
      <c r="AP23" s="42"/>
      <c r="AQ23" s="50" t="inlineStr">
        <f aca="false">VLOOKUP(AP23,Dane!$G$2:$H$9,2,0)</f>
        <is>
          <t/>
        </is>
      </c>
      <c r="AR23" s="42"/>
      <c r="AS23" s="50" t="inlineStr">
        <f aca="false">VLOOKUP(AR23,Dane!$A$2:$B$19,2,0)</f>
        <is>
          <t/>
        </is>
      </c>
      <c r="AT23" s="42"/>
      <c r="AU23" s="50" t="inlineStr">
        <f aca="false">VLOOKUP(AT23,Dane!$D$2:$E$25,2,0)</f>
        <is>
          <t/>
        </is>
      </c>
      <c r="AV23" s="51"/>
      <c r="AW23" s="51"/>
      <c r="AX23" s="51"/>
      <c r="AY23" s="52"/>
      <c r="AZ23" s="53" t="e">
        <f aca="false">IFERROR(VLOOKUP(AL23,['file:///e:/co cd/raporty/technicy - nr tel.xlsx']csr!$a$2:$d$700,2,0),"")</f>
        <v>#VALUE!</v>
      </c>
      <c r="BA23" s="53" t="e">
        <f aca="false">IFERROR(VLOOKUP(AL23,['file:///e:/co cd/raporty/technicy - nr tel.xlsx']csr!$a$2:$d$700,3,0),"")</f>
        <v>#VALUE!</v>
      </c>
      <c r="BB23" s="53" t="e">
        <f aca="false">IFERROR(VLOOKUP(AL23,['file:///e:/co cd/raporty/technicy - nr tel.xlsx']csr!$a$2:$d$700,4,0),"")</f>
        <v>#VALUE!</v>
      </c>
      <c r="BC23" s="6"/>
      <c r="BD23" s="54" t="inlineStr">
        <f aca="false">CONCATENATE(AM23,AN23)</f>
        <is>
          <t/>
        </is>
      </c>
      <c r="BE23" s="55" t="n">
        <f aca="false">LEN(AV23)</f>
        <v>0</v>
      </c>
      <c r="BF23" s="55" t="n">
        <f aca="false">LEN(AW23)</f>
        <v>0</v>
      </c>
      <c r="BG23" s="55" t="n">
        <f aca="false">LEN(AX23)</f>
        <v>0</v>
      </c>
      <c r="BH23" s="56" t="inlineStr">
        <f aca="false">VLOOKUP(R23,'Wielokrotne serwisy'!D$1:P$1048316,13,0)</f>
        <is>
          <t/>
        </is>
      </c>
      <c r="BI23" s="55" t="inlineStr">
        <f aca="false">IF(SEARCH("HORIZON",VLOOKUP(F23,'Dodatkowe informacje'!$A$3:$G$250,7,0)),1,0)</f>
        <is>
          <t/>
        </is>
      </c>
      <c r="BJ23" s="55" t="inlineStr">
        <f aca="false">IF(SEARCH("DCI",VLOOKUP(F23,'Dodatkowe informacje'!$A$3:$G$250,7,0)),1,0)</f>
        <is>
          <t/>
        </is>
      </c>
    </row>
    <row r="24" customFormat="false" ht="12" hidden="false" customHeight="true" outlineLevel="0" collapsed="false">
      <c r="A24" s="40"/>
      <c r="B24" s="41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2"/>
      <c r="U24" s="40"/>
      <c r="V24" s="42"/>
      <c r="W24" s="42"/>
      <c r="X24" s="40"/>
      <c r="Y24" s="40"/>
      <c r="Z24" s="40"/>
      <c r="AA24" s="43"/>
      <c r="AB24" s="44"/>
      <c r="AC24" s="44"/>
      <c r="AD24" s="45" t="inlineStr">
        <f aca="false">IF(F24="","",F24)</f>
        <is>
          <t/>
        </is>
      </c>
      <c r="AE24" s="45" t="inlineStr">
        <f aca="false">IF(R24="","",R24)</f>
        <is>
          <t/>
        </is>
      </c>
      <c r="AF24" s="45" t="inlineStr">
        <f aca="false">IF(H24="","",H24)</f>
        <is>
          <t/>
        </is>
      </c>
      <c r="AG24" s="45" t="inlineStr">
        <f aca="false">IF(I24="","",I24)</f>
        <is>
          <t/>
        </is>
      </c>
      <c r="AH24" s="45" t="inlineStr">
        <f aca="false">IF(J24="","",J24)</f>
        <is>
          <t/>
        </is>
      </c>
      <c r="AI24" s="45" t="inlineStr">
        <f aca="false">IF(K24="","",K24)</f>
        <is>
          <t/>
        </is>
      </c>
      <c r="AJ24" s="46" t="inlineStr">
        <f aca="false">IF(T24="","",T24)</f>
        <is>
          <t/>
        </is>
      </c>
      <c r="AK24" s="47"/>
      <c r="AL24" s="42" t="inlineStr">
        <f aca="false">IF(W24="","",W24)</f>
        <is>
          <t/>
        </is>
      </c>
      <c r="AM24" s="48"/>
      <c r="AN24" s="49"/>
      <c r="AO24" s="50" t="inlineStr">
        <f aca="false">VLOOKUP(BD24,Dane!$Q$2:$R$90,2,0)</f>
        <is>
          <t/>
        </is>
      </c>
      <c r="AP24" s="42"/>
      <c r="AQ24" s="50" t="inlineStr">
        <f aca="false">VLOOKUP(AP24,Dane!$G$2:$H$9,2,0)</f>
        <is>
          <t/>
        </is>
      </c>
      <c r="AR24" s="42"/>
      <c r="AS24" s="50" t="inlineStr">
        <f aca="false">VLOOKUP(AR24,Dane!$A$2:$B$19,2,0)</f>
        <is>
          <t/>
        </is>
      </c>
      <c r="AT24" s="42"/>
      <c r="AU24" s="50" t="inlineStr">
        <f aca="false">VLOOKUP(AT24,Dane!$D$2:$E$25,2,0)</f>
        <is>
          <t/>
        </is>
      </c>
      <c r="AV24" s="51"/>
      <c r="AW24" s="51"/>
      <c r="AX24" s="51"/>
      <c r="AY24" s="52"/>
      <c r="AZ24" s="53" t="e">
        <f aca="false">IFERROR(VLOOKUP(AL24,['file:///e:/co cd/raporty/technicy - nr tel.xlsx']csr!$a$2:$d$700,2,0),"")</f>
        <v>#VALUE!</v>
      </c>
      <c r="BA24" s="53" t="e">
        <f aca="false">IFERROR(VLOOKUP(AL24,['file:///e:/co cd/raporty/technicy - nr tel.xlsx']csr!$a$2:$d$700,3,0),"")</f>
        <v>#VALUE!</v>
      </c>
      <c r="BB24" s="53" t="e">
        <f aca="false">IFERROR(VLOOKUP(AL24,['file:///e:/co cd/raporty/technicy - nr tel.xlsx']csr!$a$2:$d$700,4,0),"")</f>
        <v>#VALUE!</v>
      </c>
      <c r="BC24" s="6"/>
      <c r="BD24" s="54" t="inlineStr">
        <f aca="false">CONCATENATE(AM24,AN24)</f>
        <is>
          <t/>
        </is>
      </c>
      <c r="BE24" s="55" t="n">
        <f aca="false">LEN(AV24)</f>
        <v>0</v>
      </c>
      <c r="BF24" s="55" t="n">
        <f aca="false">LEN(AW24)</f>
        <v>0</v>
      </c>
      <c r="BG24" s="55" t="n">
        <f aca="false">LEN(AX24)</f>
        <v>0</v>
      </c>
      <c r="BH24" s="56" t="inlineStr">
        <f aca="false">VLOOKUP(R24,'Wielokrotne serwisy'!D$1:P$1048316,13,0)</f>
        <is>
          <t/>
        </is>
      </c>
      <c r="BI24" s="55" t="inlineStr">
        <f aca="false">IF(SEARCH("HORIZON",VLOOKUP(F24,'Dodatkowe informacje'!$A$3:$G$250,7,0)),1,0)</f>
        <is>
          <t/>
        </is>
      </c>
      <c r="BJ24" s="55" t="inlineStr">
        <f aca="false">IF(SEARCH("DCI",VLOOKUP(F24,'Dodatkowe informacje'!$A$3:$G$250,7,0)),1,0)</f>
        <is>
          <t/>
        </is>
      </c>
    </row>
    <row r="25" customFormat="false" ht="12" hidden="false" customHeight="true" outlineLevel="0" collapsed="false">
      <c r="A25" s="40"/>
      <c r="B25" s="41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2"/>
      <c r="U25" s="40"/>
      <c r="V25" s="42"/>
      <c r="W25" s="42"/>
      <c r="X25" s="40"/>
      <c r="Y25" s="40"/>
      <c r="Z25" s="40"/>
      <c r="AA25" s="43"/>
      <c r="AB25" s="44"/>
      <c r="AC25" s="44"/>
      <c r="AD25" s="45" t="inlineStr">
        <f aca="false">IF(F25="","",F25)</f>
        <is>
          <t/>
        </is>
      </c>
      <c r="AE25" s="45" t="inlineStr">
        <f aca="false">IF(R25="","",R25)</f>
        <is>
          <t/>
        </is>
      </c>
      <c r="AF25" s="45" t="inlineStr">
        <f aca="false">IF(H25="","",H25)</f>
        <is>
          <t/>
        </is>
      </c>
      <c r="AG25" s="45" t="inlineStr">
        <f aca="false">IF(I25="","",I25)</f>
        <is>
          <t/>
        </is>
      </c>
      <c r="AH25" s="45" t="inlineStr">
        <f aca="false">IF(J25="","",J25)</f>
        <is>
          <t/>
        </is>
      </c>
      <c r="AI25" s="45" t="inlineStr">
        <f aca="false">IF(K25="","",K25)</f>
        <is>
          <t/>
        </is>
      </c>
      <c r="AJ25" s="46" t="inlineStr">
        <f aca="false">IF(T25="","",T25)</f>
        <is>
          <t/>
        </is>
      </c>
      <c r="AK25" s="47"/>
      <c r="AL25" s="42" t="inlineStr">
        <f aca="false">IF(W25="","",W25)</f>
        <is>
          <t/>
        </is>
      </c>
      <c r="AM25" s="48"/>
      <c r="AN25" s="49"/>
      <c r="AO25" s="50" t="inlineStr">
        <f aca="false">VLOOKUP(BD25,Dane!$Q$2:$R$90,2,0)</f>
        <is>
          <t/>
        </is>
      </c>
      <c r="AP25" s="42"/>
      <c r="AQ25" s="50" t="inlineStr">
        <f aca="false">VLOOKUP(AP25,Dane!$G$2:$H$9,2,0)</f>
        <is>
          <t/>
        </is>
      </c>
      <c r="AR25" s="42"/>
      <c r="AS25" s="50" t="inlineStr">
        <f aca="false">VLOOKUP(AR25,Dane!$A$2:$B$19,2,0)</f>
        <is>
          <t/>
        </is>
      </c>
      <c r="AT25" s="42"/>
      <c r="AU25" s="50" t="inlineStr">
        <f aca="false">VLOOKUP(AT25,Dane!$D$2:$E$25,2,0)</f>
        <is>
          <t/>
        </is>
      </c>
      <c r="AV25" s="51"/>
      <c r="AW25" s="51"/>
      <c r="AX25" s="51"/>
      <c r="AY25" s="52"/>
      <c r="AZ25" s="53" t="e">
        <f aca="false">IFERROR(VLOOKUP(AL25,['file:///e:/co cd/raporty/technicy - nr tel.xlsx']csr!$a$2:$d$700,2,0),"")</f>
        <v>#VALUE!</v>
      </c>
      <c r="BA25" s="53" t="e">
        <f aca="false">IFERROR(VLOOKUP(AL25,['file:///e:/co cd/raporty/technicy - nr tel.xlsx']csr!$a$2:$d$700,3,0),"")</f>
        <v>#VALUE!</v>
      </c>
      <c r="BB25" s="53" t="e">
        <f aca="false">IFERROR(VLOOKUP(AL25,['file:///e:/co cd/raporty/technicy - nr tel.xlsx']csr!$a$2:$d$700,4,0),"")</f>
        <v>#VALUE!</v>
      </c>
      <c r="BC25" s="6"/>
      <c r="BD25" s="54" t="inlineStr">
        <f aca="false">CONCATENATE(AM25,AN25)</f>
        <is>
          <t/>
        </is>
      </c>
      <c r="BE25" s="55" t="n">
        <f aca="false">LEN(AV25)</f>
        <v>0</v>
      </c>
      <c r="BF25" s="55" t="n">
        <f aca="false">LEN(AW25)</f>
        <v>0</v>
      </c>
      <c r="BG25" s="55" t="n">
        <f aca="false">LEN(AX25)</f>
        <v>0</v>
      </c>
      <c r="BH25" s="56" t="inlineStr">
        <f aca="false">VLOOKUP(R25,'Wielokrotne serwisy'!D$1:P$1048316,13,0)</f>
        <is>
          <t/>
        </is>
      </c>
      <c r="BI25" s="55" t="inlineStr">
        <f aca="false">IF(SEARCH("HORIZON",VLOOKUP(F25,'Dodatkowe informacje'!$A$3:$G$250,7,0)),1,0)</f>
        <is>
          <t/>
        </is>
      </c>
      <c r="BJ25" s="55" t="inlineStr">
        <f aca="false">IF(SEARCH("DCI",VLOOKUP(F25,'Dodatkowe informacje'!$A$3:$G$250,7,0)),1,0)</f>
        <is>
          <t/>
        </is>
      </c>
    </row>
    <row r="26" customFormat="false" ht="12" hidden="false" customHeight="true" outlineLevel="0" collapsed="false">
      <c r="A26" s="40"/>
      <c r="B26" s="41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2"/>
      <c r="U26" s="40"/>
      <c r="V26" s="42"/>
      <c r="W26" s="42"/>
      <c r="X26" s="40"/>
      <c r="Y26" s="40"/>
      <c r="Z26" s="40"/>
      <c r="AA26" s="43"/>
      <c r="AB26" s="44"/>
      <c r="AC26" s="44"/>
      <c r="AD26" s="45" t="inlineStr">
        <f aca="false">IF(F26="","",F26)</f>
        <is>
          <t/>
        </is>
      </c>
      <c r="AE26" s="45" t="inlineStr">
        <f aca="false">IF(R26="","",R26)</f>
        <is>
          <t/>
        </is>
      </c>
      <c r="AF26" s="45" t="inlineStr">
        <f aca="false">IF(H26="","",H26)</f>
        <is>
          <t/>
        </is>
      </c>
      <c r="AG26" s="45" t="inlineStr">
        <f aca="false">IF(I26="","",I26)</f>
        <is>
          <t/>
        </is>
      </c>
      <c r="AH26" s="45" t="inlineStr">
        <f aca="false">IF(J26="","",J26)</f>
        <is>
          <t/>
        </is>
      </c>
      <c r="AI26" s="45" t="inlineStr">
        <f aca="false">IF(K26="","",K26)</f>
        <is>
          <t/>
        </is>
      </c>
      <c r="AJ26" s="46" t="inlineStr">
        <f aca="false">IF(T26="","",T26)</f>
        <is>
          <t/>
        </is>
      </c>
      <c r="AK26" s="47"/>
      <c r="AL26" s="42" t="inlineStr">
        <f aca="false">IF(W26="","",W26)</f>
        <is>
          <t/>
        </is>
      </c>
      <c r="AM26" s="48"/>
      <c r="AN26" s="49"/>
      <c r="AO26" s="50" t="inlineStr">
        <f aca="false">VLOOKUP(BD26,Dane!$Q$2:$R$90,2,0)</f>
        <is>
          <t/>
        </is>
      </c>
      <c r="AP26" s="42"/>
      <c r="AQ26" s="50" t="inlineStr">
        <f aca="false">VLOOKUP(AP26,Dane!$G$2:$H$9,2,0)</f>
        <is>
          <t/>
        </is>
      </c>
      <c r="AR26" s="42"/>
      <c r="AS26" s="50" t="inlineStr">
        <f aca="false">VLOOKUP(AR26,Dane!$A$2:$B$19,2,0)</f>
        <is>
          <t/>
        </is>
      </c>
      <c r="AT26" s="42"/>
      <c r="AU26" s="50" t="inlineStr">
        <f aca="false">VLOOKUP(AT26,Dane!$D$2:$E$25,2,0)</f>
        <is>
          <t/>
        </is>
      </c>
      <c r="AV26" s="51"/>
      <c r="AW26" s="51"/>
      <c r="AX26" s="51"/>
      <c r="AY26" s="52"/>
      <c r="AZ26" s="53" t="e">
        <f aca="false">IFERROR(VLOOKUP(AL26,['file:///e:/co cd/raporty/technicy - nr tel.xlsx']csr!$a$2:$d$700,2,0),"")</f>
        <v>#VALUE!</v>
      </c>
      <c r="BA26" s="53" t="e">
        <f aca="false">IFERROR(VLOOKUP(AL26,['file:///e:/co cd/raporty/technicy - nr tel.xlsx']csr!$a$2:$d$700,3,0),"")</f>
        <v>#VALUE!</v>
      </c>
      <c r="BB26" s="53" t="e">
        <f aca="false">IFERROR(VLOOKUP(AL26,['file:///e:/co cd/raporty/technicy - nr tel.xlsx']csr!$a$2:$d$700,4,0),"")</f>
        <v>#VALUE!</v>
      </c>
      <c r="BC26" s="6"/>
      <c r="BD26" s="54" t="inlineStr">
        <f aca="false">CONCATENATE(AM26,AN26)</f>
        <is>
          <t/>
        </is>
      </c>
      <c r="BE26" s="55" t="n">
        <f aca="false">LEN(AV26)</f>
        <v>0</v>
      </c>
      <c r="BF26" s="55" t="n">
        <f aca="false">LEN(AW26)</f>
        <v>0</v>
      </c>
      <c r="BG26" s="55" t="n">
        <f aca="false">LEN(AX26)</f>
        <v>0</v>
      </c>
      <c r="BH26" s="56" t="inlineStr">
        <f aca="false">VLOOKUP(R26,'Wielokrotne serwisy'!D$1:P$1048316,13,0)</f>
        <is>
          <t/>
        </is>
      </c>
      <c r="BI26" s="55" t="inlineStr">
        <f aca="false">IF(SEARCH("HORIZON",VLOOKUP(F26,'Dodatkowe informacje'!$A$3:$G$250,7,0)),1,0)</f>
        <is>
          <t/>
        </is>
      </c>
      <c r="BJ26" s="55" t="inlineStr">
        <f aca="false">IF(SEARCH("DCI",VLOOKUP(F26,'Dodatkowe informacje'!$A$3:$G$250,7,0)),1,0)</f>
        <is>
          <t/>
        </is>
      </c>
    </row>
    <row r="27" customFormat="false" ht="12" hidden="false" customHeight="true" outlineLevel="0" collapsed="false">
      <c r="A27" s="40"/>
      <c r="B27" s="41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2"/>
      <c r="U27" s="40"/>
      <c r="V27" s="42"/>
      <c r="W27" s="42"/>
      <c r="X27" s="40"/>
      <c r="Y27" s="40"/>
      <c r="Z27" s="40"/>
      <c r="AA27" s="43"/>
      <c r="AB27" s="44"/>
      <c r="AC27" s="44"/>
      <c r="AD27" s="45" t="inlineStr">
        <f aca="false">IF(F27="","",F27)</f>
        <is>
          <t/>
        </is>
      </c>
      <c r="AE27" s="45" t="inlineStr">
        <f aca="false">IF(R27="","",R27)</f>
        <is>
          <t/>
        </is>
      </c>
      <c r="AF27" s="45" t="inlineStr">
        <f aca="false">IF(H27="","",H27)</f>
        <is>
          <t/>
        </is>
      </c>
      <c r="AG27" s="45" t="inlineStr">
        <f aca="false">IF(I27="","",I27)</f>
        <is>
          <t/>
        </is>
      </c>
      <c r="AH27" s="45" t="inlineStr">
        <f aca="false">IF(J27="","",J27)</f>
        <is>
          <t/>
        </is>
      </c>
      <c r="AI27" s="45" t="inlineStr">
        <f aca="false">IF(K27="","",K27)</f>
        <is>
          <t/>
        </is>
      </c>
      <c r="AJ27" s="46" t="inlineStr">
        <f aca="false">IF(T27="","",T27)</f>
        <is>
          <t/>
        </is>
      </c>
      <c r="AK27" s="47"/>
      <c r="AL27" s="42" t="inlineStr">
        <f aca="false">IF(W27="","",W27)</f>
        <is>
          <t/>
        </is>
      </c>
      <c r="AM27" s="48"/>
      <c r="AN27" s="49"/>
      <c r="AO27" s="50" t="inlineStr">
        <f aca="false">VLOOKUP(BD27,Dane!$Q$2:$R$90,2,0)</f>
        <is>
          <t/>
        </is>
      </c>
      <c r="AP27" s="42"/>
      <c r="AQ27" s="50" t="inlineStr">
        <f aca="false">VLOOKUP(AP27,Dane!$G$2:$H$9,2,0)</f>
        <is>
          <t/>
        </is>
      </c>
      <c r="AR27" s="42"/>
      <c r="AS27" s="50" t="inlineStr">
        <f aca="false">VLOOKUP(AR27,Dane!$A$2:$B$19,2,0)</f>
        <is>
          <t/>
        </is>
      </c>
      <c r="AT27" s="42"/>
      <c r="AU27" s="50" t="inlineStr">
        <f aca="false">VLOOKUP(AT27,Dane!$D$2:$E$25,2,0)</f>
        <is>
          <t/>
        </is>
      </c>
      <c r="AV27" s="51"/>
      <c r="AW27" s="51"/>
      <c r="AX27" s="51"/>
      <c r="AY27" s="52"/>
      <c r="AZ27" s="53" t="e">
        <f aca="false">IFERROR(VLOOKUP(AL27,['file:///e:/co cd/raporty/technicy - nr tel.xlsx']csr!$a$2:$d$700,2,0),"")</f>
        <v>#VALUE!</v>
      </c>
      <c r="BA27" s="53" t="e">
        <f aca="false">IFERROR(VLOOKUP(AL27,['file:///e:/co cd/raporty/technicy - nr tel.xlsx']csr!$a$2:$d$700,3,0),"")</f>
        <v>#VALUE!</v>
      </c>
      <c r="BB27" s="53" t="e">
        <f aca="false">IFERROR(VLOOKUP(AL27,['file:///e:/co cd/raporty/technicy - nr tel.xlsx']csr!$a$2:$d$700,4,0),"")</f>
        <v>#VALUE!</v>
      </c>
      <c r="BC27" s="6"/>
      <c r="BD27" s="54" t="inlineStr">
        <f aca="false">CONCATENATE(AM27,AN27)</f>
        <is>
          <t/>
        </is>
      </c>
      <c r="BE27" s="55" t="n">
        <f aca="false">LEN(AV27)</f>
        <v>0</v>
      </c>
      <c r="BF27" s="55" t="n">
        <f aca="false">LEN(AW27)</f>
        <v>0</v>
      </c>
      <c r="BG27" s="55" t="n">
        <f aca="false">LEN(AX27)</f>
        <v>0</v>
      </c>
      <c r="BH27" s="56" t="inlineStr">
        <f aca="false">VLOOKUP(R27,'Wielokrotne serwisy'!D$1:P$1048316,13,0)</f>
        <is>
          <t/>
        </is>
      </c>
      <c r="BI27" s="55" t="inlineStr">
        <f aca="false">IF(SEARCH("HORIZON",VLOOKUP(F27,'Dodatkowe informacje'!$A$3:$G$250,7,0)),1,0)</f>
        <is>
          <t/>
        </is>
      </c>
      <c r="BJ27" s="55" t="inlineStr">
        <f aca="false">IF(SEARCH("DCI",VLOOKUP(F27,'Dodatkowe informacje'!$A$3:$G$250,7,0)),1,0)</f>
        <is>
          <t/>
        </is>
      </c>
    </row>
    <row r="28" customFormat="false" ht="12" hidden="false" customHeight="true" outlineLevel="0" collapsed="false">
      <c r="A28" s="40"/>
      <c r="B28" s="41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2"/>
      <c r="U28" s="40"/>
      <c r="V28" s="42"/>
      <c r="W28" s="42"/>
      <c r="X28" s="40"/>
      <c r="Y28" s="40"/>
      <c r="Z28" s="40"/>
      <c r="AA28" s="43"/>
      <c r="AB28" s="44"/>
      <c r="AC28" s="44"/>
      <c r="AD28" s="45" t="inlineStr">
        <f aca="false">IF(F28="","",F28)</f>
        <is>
          <t/>
        </is>
      </c>
      <c r="AE28" s="45" t="inlineStr">
        <f aca="false">IF(R28="","",R28)</f>
        <is>
          <t/>
        </is>
      </c>
      <c r="AF28" s="45" t="inlineStr">
        <f aca="false">IF(H28="","",H28)</f>
        <is>
          <t/>
        </is>
      </c>
      <c r="AG28" s="45" t="inlineStr">
        <f aca="false">IF(I28="","",I28)</f>
        <is>
          <t/>
        </is>
      </c>
      <c r="AH28" s="45" t="inlineStr">
        <f aca="false">IF(J28="","",J28)</f>
        <is>
          <t/>
        </is>
      </c>
      <c r="AI28" s="45" t="inlineStr">
        <f aca="false">IF(K28="","",K28)</f>
        <is>
          <t/>
        </is>
      </c>
      <c r="AJ28" s="46" t="inlineStr">
        <f aca="false">IF(T28="","",T28)</f>
        <is>
          <t/>
        </is>
      </c>
      <c r="AK28" s="47"/>
      <c r="AL28" s="42" t="inlineStr">
        <f aca="false">IF(W28="","",W28)</f>
        <is>
          <t/>
        </is>
      </c>
      <c r="AM28" s="48"/>
      <c r="AN28" s="49"/>
      <c r="AO28" s="50" t="inlineStr">
        <f aca="false">VLOOKUP(BD28,Dane!$Q$2:$R$90,2,0)</f>
        <is>
          <t/>
        </is>
      </c>
      <c r="AP28" s="42"/>
      <c r="AQ28" s="50" t="inlineStr">
        <f aca="false">VLOOKUP(AP28,Dane!$G$2:$H$9,2,0)</f>
        <is>
          <t/>
        </is>
      </c>
      <c r="AR28" s="42"/>
      <c r="AS28" s="50" t="inlineStr">
        <f aca="false">VLOOKUP(AR28,Dane!$A$2:$B$19,2,0)</f>
        <is>
          <t/>
        </is>
      </c>
      <c r="AT28" s="42"/>
      <c r="AU28" s="50" t="inlineStr">
        <f aca="false">VLOOKUP(AT28,Dane!$D$2:$E$25,2,0)</f>
        <is>
          <t/>
        </is>
      </c>
      <c r="AV28" s="51"/>
      <c r="AW28" s="51"/>
      <c r="AX28" s="51"/>
      <c r="AY28" s="52"/>
      <c r="AZ28" s="53" t="e">
        <f aca="false">IFERROR(VLOOKUP(AL28,['file:///e:/co cd/raporty/technicy - nr tel.xlsx']csr!$a$2:$d$700,2,0),"")</f>
        <v>#VALUE!</v>
      </c>
      <c r="BA28" s="53" t="e">
        <f aca="false">IFERROR(VLOOKUP(AL28,['file:///e:/co cd/raporty/technicy - nr tel.xlsx']csr!$a$2:$d$700,3,0),"")</f>
        <v>#VALUE!</v>
      </c>
      <c r="BB28" s="53" t="e">
        <f aca="false">IFERROR(VLOOKUP(AL28,['file:///e:/co cd/raporty/technicy - nr tel.xlsx']csr!$a$2:$d$700,4,0),"")</f>
        <v>#VALUE!</v>
      </c>
      <c r="BC28" s="6"/>
      <c r="BD28" s="54" t="inlineStr">
        <f aca="false">CONCATENATE(AM28,AN28)</f>
        <is>
          <t/>
        </is>
      </c>
      <c r="BE28" s="55" t="n">
        <f aca="false">LEN(AV28)</f>
        <v>0</v>
      </c>
      <c r="BF28" s="55" t="n">
        <f aca="false">LEN(AW28)</f>
        <v>0</v>
      </c>
      <c r="BG28" s="55" t="n">
        <f aca="false">LEN(AX28)</f>
        <v>0</v>
      </c>
      <c r="BH28" s="56" t="inlineStr">
        <f aca="false">VLOOKUP(R28,'Wielokrotne serwisy'!D$1:P$1048316,13,0)</f>
        <is>
          <t/>
        </is>
      </c>
      <c r="BI28" s="55" t="inlineStr">
        <f aca="false">IF(SEARCH("HORIZON",VLOOKUP(F28,'Dodatkowe informacje'!$A$3:$G$250,7,0)),1,0)</f>
        <is>
          <t/>
        </is>
      </c>
      <c r="BJ28" s="55" t="inlineStr">
        <f aca="false">IF(SEARCH("DCI",VLOOKUP(F28,'Dodatkowe informacje'!$A$3:$G$250,7,0)),1,0)</f>
        <is>
          <t/>
        </is>
      </c>
    </row>
    <row r="29" customFormat="false" ht="12" hidden="false" customHeight="true" outlineLevel="0" collapsed="false">
      <c r="A29" s="40"/>
      <c r="B29" s="41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2"/>
      <c r="U29" s="40"/>
      <c r="V29" s="42"/>
      <c r="W29" s="42"/>
      <c r="X29" s="40"/>
      <c r="Y29" s="40"/>
      <c r="Z29" s="40"/>
      <c r="AA29" s="43"/>
      <c r="AB29" s="44"/>
      <c r="AC29" s="44"/>
      <c r="AD29" s="45" t="inlineStr">
        <f aca="false">IF(F29="","",F29)</f>
        <is>
          <t/>
        </is>
      </c>
      <c r="AE29" s="45" t="inlineStr">
        <f aca="false">IF(R29="","",R29)</f>
        <is>
          <t/>
        </is>
      </c>
      <c r="AF29" s="45" t="inlineStr">
        <f aca="false">IF(H29="","",H29)</f>
        <is>
          <t/>
        </is>
      </c>
      <c r="AG29" s="45" t="inlineStr">
        <f aca="false">IF(I29="","",I29)</f>
        <is>
          <t/>
        </is>
      </c>
      <c r="AH29" s="45" t="inlineStr">
        <f aca="false">IF(J29="","",J29)</f>
        <is>
          <t/>
        </is>
      </c>
      <c r="AI29" s="45" t="inlineStr">
        <f aca="false">IF(K29="","",K29)</f>
        <is>
          <t/>
        </is>
      </c>
      <c r="AJ29" s="46" t="inlineStr">
        <f aca="false">IF(T29="","",T29)</f>
        <is>
          <t/>
        </is>
      </c>
      <c r="AK29" s="47"/>
      <c r="AL29" s="42" t="inlineStr">
        <f aca="false">IF(W29="","",W29)</f>
        <is>
          <t/>
        </is>
      </c>
      <c r="AM29" s="48"/>
      <c r="AN29" s="49"/>
      <c r="AO29" s="50" t="inlineStr">
        <f aca="false">VLOOKUP(BD29,Dane!$Q$2:$R$90,2,0)</f>
        <is>
          <t/>
        </is>
      </c>
      <c r="AP29" s="42"/>
      <c r="AQ29" s="50" t="inlineStr">
        <f aca="false">VLOOKUP(AP29,Dane!$G$2:$H$9,2,0)</f>
        <is>
          <t/>
        </is>
      </c>
      <c r="AR29" s="42"/>
      <c r="AS29" s="50" t="inlineStr">
        <f aca="false">VLOOKUP(AR29,Dane!$A$2:$B$19,2,0)</f>
        <is>
          <t/>
        </is>
      </c>
      <c r="AT29" s="42"/>
      <c r="AU29" s="50" t="inlineStr">
        <f aca="false">VLOOKUP(AT29,Dane!$D$2:$E$25,2,0)</f>
        <is>
          <t/>
        </is>
      </c>
      <c r="AV29" s="51"/>
      <c r="AW29" s="51"/>
      <c r="AX29" s="51"/>
      <c r="AY29" s="52"/>
      <c r="AZ29" s="53" t="e">
        <f aca="false">IFERROR(VLOOKUP(AL29,['file:///e:/co cd/raporty/technicy - nr tel.xlsx']csr!$a$2:$d$700,2,0),"")</f>
        <v>#VALUE!</v>
      </c>
      <c r="BA29" s="53" t="e">
        <f aca="false">IFERROR(VLOOKUP(AL29,['file:///e:/co cd/raporty/technicy - nr tel.xlsx']csr!$a$2:$d$700,3,0),"")</f>
        <v>#VALUE!</v>
      </c>
      <c r="BB29" s="53" t="e">
        <f aca="false">IFERROR(VLOOKUP(AL29,['file:///e:/co cd/raporty/technicy - nr tel.xlsx']csr!$a$2:$d$700,4,0),"")</f>
        <v>#VALUE!</v>
      </c>
      <c r="BC29" s="6"/>
      <c r="BD29" s="54" t="inlineStr">
        <f aca="false">CONCATENATE(AM29,AN29)</f>
        <is>
          <t/>
        </is>
      </c>
      <c r="BE29" s="55" t="n">
        <f aca="false">LEN(AV29)</f>
        <v>0</v>
      </c>
      <c r="BF29" s="55" t="n">
        <f aca="false">LEN(AW29)</f>
        <v>0</v>
      </c>
      <c r="BG29" s="55" t="n">
        <f aca="false">LEN(AX29)</f>
        <v>0</v>
      </c>
      <c r="BH29" s="56" t="inlineStr">
        <f aca="false">VLOOKUP(R29,'Wielokrotne serwisy'!D$1:P$1048316,13,0)</f>
        <is>
          <t/>
        </is>
      </c>
      <c r="BI29" s="55" t="inlineStr">
        <f aca="false">IF(SEARCH("HORIZON",VLOOKUP(F29,'Dodatkowe informacje'!$A$3:$G$250,7,0)),1,0)</f>
        <is>
          <t/>
        </is>
      </c>
      <c r="BJ29" s="55" t="inlineStr">
        <f aca="false">IF(SEARCH("DCI",VLOOKUP(F29,'Dodatkowe informacje'!$A$3:$G$250,7,0)),1,0)</f>
        <is>
          <t/>
        </is>
      </c>
    </row>
    <row r="30" customFormat="false" ht="12" hidden="false" customHeight="true" outlineLevel="0" collapsed="false">
      <c r="A30" s="40"/>
      <c r="B30" s="41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2"/>
      <c r="U30" s="40"/>
      <c r="V30" s="42"/>
      <c r="W30" s="42"/>
      <c r="X30" s="40"/>
      <c r="Y30" s="40"/>
      <c r="Z30" s="40"/>
      <c r="AA30" s="43"/>
      <c r="AB30" s="44"/>
      <c r="AC30" s="44"/>
      <c r="AD30" s="45" t="inlineStr">
        <f aca="false">IF(F30="","",F30)</f>
        <is>
          <t/>
        </is>
      </c>
      <c r="AE30" s="45" t="inlineStr">
        <f aca="false">IF(R30="","",R30)</f>
        <is>
          <t/>
        </is>
      </c>
      <c r="AF30" s="45" t="inlineStr">
        <f aca="false">IF(H30="","",H30)</f>
        <is>
          <t/>
        </is>
      </c>
      <c r="AG30" s="45" t="inlineStr">
        <f aca="false">IF(I30="","",I30)</f>
        <is>
          <t/>
        </is>
      </c>
      <c r="AH30" s="45" t="inlineStr">
        <f aca="false">IF(J30="","",J30)</f>
        <is>
          <t/>
        </is>
      </c>
      <c r="AI30" s="45" t="inlineStr">
        <f aca="false">IF(K30="","",K30)</f>
        <is>
          <t/>
        </is>
      </c>
      <c r="AJ30" s="46" t="inlineStr">
        <f aca="false">IF(T30="","",T30)</f>
        <is>
          <t/>
        </is>
      </c>
      <c r="AK30" s="47"/>
      <c r="AL30" s="42" t="inlineStr">
        <f aca="false">IF(W30="","",W30)</f>
        <is>
          <t/>
        </is>
      </c>
      <c r="AM30" s="48"/>
      <c r="AN30" s="49"/>
      <c r="AO30" s="50" t="inlineStr">
        <f aca="false">VLOOKUP(BD30,Dane!$Q$2:$R$90,2,0)</f>
        <is>
          <t/>
        </is>
      </c>
      <c r="AP30" s="42"/>
      <c r="AQ30" s="50" t="inlineStr">
        <f aca="false">VLOOKUP(AP30,Dane!$G$2:$H$9,2,0)</f>
        <is>
          <t/>
        </is>
      </c>
      <c r="AR30" s="42"/>
      <c r="AS30" s="50" t="inlineStr">
        <f aca="false">VLOOKUP(AR30,Dane!$A$2:$B$19,2,0)</f>
        <is>
          <t/>
        </is>
      </c>
      <c r="AT30" s="42"/>
      <c r="AU30" s="50" t="inlineStr">
        <f aca="false">VLOOKUP(AT30,Dane!$D$2:$E$25,2,0)</f>
        <is>
          <t/>
        </is>
      </c>
      <c r="AV30" s="51"/>
      <c r="AW30" s="51"/>
      <c r="AX30" s="51"/>
      <c r="AY30" s="52"/>
      <c r="AZ30" s="53" t="e">
        <f aca="false">IFERROR(VLOOKUP(AL30,['file:///e:/co cd/raporty/technicy - nr tel.xlsx']csr!$a$2:$d$700,2,0),"")</f>
        <v>#VALUE!</v>
      </c>
      <c r="BA30" s="53" t="e">
        <f aca="false">IFERROR(VLOOKUP(AL30,['file:///e:/co cd/raporty/technicy - nr tel.xlsx']csr!$a$2:$d$700,3,0),"")</f>
        <v>#VALUE!</v>
      </c>
      <c r="BB30" s="53" t="e">
        <f aca="false">IFERROR(VLOOKUP(AL30,['file:///e:/co cd/raporty/technicy - nr tel.xlsx']csr!$a$2:$d$700,4,0),"")</f>
        <v>#VALUE!</v>
      </c>
      <c r="BC30" s="6"/>
      <c r="BD30" s="54" t="inlineStr">
        <f aca="false">CONCATENATE(AM30,AN30)</f>
        <is>
          <t/>
        </is>
      </c>
      <c r="BE30" s="55" t="n">
        <f aca="false">LEN(AV30)</f>
        <v>0</v>
      </c>
      <c r="BF30" s="55" t="n">
        <f aca="false">LEN(AW30)</f>
        <v>0</v>
      </c>
      <c r="BG30" s="55" t="n">
        <f aca="false">LEN(AX30)</f>
        <v>0</v>
      </c>
      <c r="BH30" s="56" t="inlineStr">
        <f aca="false">VLOOKUP(R30,'Wielokrotne serwisy'!D$1:P$1048316,13,0)</f>
        <is>
          <t/>
        </is>
      </c>
      <c r="BI30" s="55" t="inlineStr">
        <f aca="false">IF(SEARCH("HORIZON",VLOOKUP(F30,'Dodatkowe informacje'!$A$3:$G$250,7,0)),1,0)</f>
        <is>
          <t/>
        </is>
      </c>
      <c r="BJ30" s="55" t="inlineStr">
        <f aca="false">IF(SEARCH("DCI",VLOOKUP(F30,'Dodatkowe informacje'!$A$3:$G$250,7,0)),1,0)</f>
        <is>
          <t/>
        </is>
      </c>
    </row>
    <row r="31" customFormat="false" ht="12" hidden="false" customHeight="true" outlineLevel="0" collapsed="false">
      <c r="A31" s="40"/>
      <c r="B31" s="41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2"/>
      <c r="U31" s="40"/>
      <c r="V31" s="42"/>
      <c r="W31" s="42"/>
      <c r="X31" s="40"/>
      <c r="Y31" s="40"/>
      <c r="Z31" s="40"/>
      <c r="AA31" s="43"/>
      <c r="AB31" s="44"/>
      <c r="AC31" s="44"/>
      <c r="AD31" s="45" t="inlineStr">
        <f aca="false">IF(F31="","",F31)</f>
        <is>
          <t/>
        </is>
      </c>
      <c r="AE31" s="45" t="inlineStr">
        <f aca="false">IF(R31="","",R31)</f>
        <is>
          <t/>
        </is>
      </c>
      <c r="AF31" s="45" t="inlineStr">
        <f aca="false">IF(H31="","",H31)</f>
        <is>
          <t/>
        </is>
      </c>
      <c r="AG31" s="45" t="inlineStr">
        <f aca="false">IF(I31="","",I31)</f>
        <is>
          <t/>
        </is>
      </c>
      <c r="AH31" s="45" t="inlineStr">
        <f aca="false">IF(J31="","",J31)</f>
        <is>
          <t/>
        </is>
      </c>
      <c r="AI31" s="45" t="inlineStr">
        <f aca="false">IF(K31="","",K31)</f>
        <is>
          <t/>
        </is>
      </c>
      <c r="AJ31" s="46" t="inlineStr">
        <f aca="false">IF(T31="","",T31)</f>
        <is>
          <t/>
        </is>
      </c>
      <c r="AK31" s="47"/>
      <c r="AL31" s="42" t="inlineStr">
        <f aca="false">IF(W31="","",W31)</f>
        <is>
          <t/>
        </is>
      </c>
      <c r="AM31" s="48"/>
      <c r="AN31" s="49"/>
      <c r="AO31" s="50" t="inlineStr">
        <f aca="false">VLOOKUP(BD31,Dane!$Q$2:$R$90,2,0)</f>
        <is>
          <t/>
        </is>
      </c>
      <c r="AP31" s="42"/>
      <c r="AQ31" s="50" t="inlineStr">
        <f aca="false">VLOOKUP(AP31,Dane!$G$2:$H$9,2,0)</f>
        <is>
          <t/>
        </is>
      </c>
      <c r="AR31" s="42"/>
      <c r="AS31" s="50" t="inlineStr">
        <f aca="false">VLOOKUP(AR31,Dane!$A$2:$B$19,2,0)</f>
        <is>
          <t/>
        </is>
      </c>
      <c r="AT31" s="42"/>
      <c r="AU31" s="50" t="inlineStr">
        <f aca="false">VLOOKUP(AT31,Dane!$D$2:$E$25,2,0)</f>
        <is>
          <t/>
        </is>
      </c>
      <c r="AV31" s="51"/>
      <c r="AW31" s="51"/>
      <c r="AX31" s="51"/>
      <c r="AY31" s="52"/>
      <c r="AZ31" s="53" t="e">
        <f aca="false">IFERROR(VLOOKUP(AL31,['file:///e:/co cd/raporty/technicy - nr tel.xlsx']csr!$a$2:$d$700,2,0),"")</f>
        <v>#VALUE!</v>
      </c>
      <c r="BA31" s="53" t="e">
        <f aca="false">IFERROR(VLOOKUP(AL31,['file:///e:/co cd/raporty/technicy - nr tel.xlsx']csr!$a$2:$d$700,3,0),"")</f>
        <v>#VALUE!</v>
      </c>
      <c r="BB31" s="53" t="e">
        <f aca="false">IFERROR(VLOOKUP(AL31,['file:///e:/co cd/raporty/technicy - nr tel.xlsx']csr!$a$2:$d$700,4,0),"")</f>
        <v>#VALUE!</v>
      </c>
      <c r="BC31" s="6"/>
      <c r="BD31" s="54" t="inlineStr">
        <f aca="false">CONCATENATE(AM31,AN31)</f>
        <is>
          <t/>
        </is>
      </c>
      <c r="BE31" s="55" t="n">
        <f aca="false">LEN(AV31)</f>
        <v>0</v>
      </c>
      <c r="BF31" s="55" t="n">
        <f aca="false">LEN(AW31)</f>
        <v>0</v>
      </c>
      <c r="BG31" s="55" t="n">
        <f aca="false">LEN(AX31)</f>
        <v>0</v>
      </c>
      <c r="BH31" s="56" t="inlineStr">
        <f aca="false">VLOOKUP(R31,'Wielokrotne serwisy'!D$1:P$1048316,13,0)</f>
        <is>
          <t/>
        </is>
      </c>
      <c r="BI31" s="55" t="inlineStr">
        <f aca="false">IF(SEARCH("HORIZON",VLOOKUP(F31,'Dodatkowe informacje'!$A$3:$G$250,7,0)),1,0)</f>
        <is>
          <t/>
        </is>
      </c>
      <c r="BJ31" s="55" t="inlineStr">
        <f aca="false">IF(SEARCH("DCI",VLOOKUP(F31,'Dodatkowe informacje'!$A$3:$G$250,7,0)),1,0)</f>
        <is>
          <t/>
        </is>
      </c>
    </row>
    <row r="32" customFormat="false" ht="12" hidden="false" customHeight="true" outlineLevel="0" collapsed="false">
      <c r="A32" s="40"/>
      <c r="B32" s="41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2"/>
      <c r="U32" s="40"/>
      <c r="V32" s="42"/>
      <c r="W32" s="42"/>
      <c r="X32" s="40"/>
      <c r="Y32" s="40"/>
      <c r="Z32" s="40"/>
      <c r="AA32" s="43"/>
      <c r="AB32" s="44"/>
      <c r="AC32" s="44"/>
      <c r="AD32" s="45" t="inlineStr">
        <f aca="false">IF(F32="","",F32)</f>
        <is>
          <t/>
        </is>
      </c>
      <c r="AE32" s="45" t="inlineStr">
        <f aca="false">IF(R32="","",R32)</f>
        <is>
          <t/>
        </is>
      </c>
      <c r="AF32" s="45" t="inlineStr">
        <f aca="false">IF(H32="","",H32)</f>
        <is>
          <t/>
        </is>
      </c>
      <c r="AG32" s="45" t="inlineStr">
        <f aca="false">IF(I32="","",I32)</f>
        <is>
          <t/>
        </is>
      </c>
      <c r="AH32" s="45" t="inlineStr">
        <f aca="false">IF(J32="","",J32)</f>
        <is>
          <t/>
        </is>
      </c>
      <c r="AI32" s="45" t="inlineStr">
        <f aca="false">IF(K32="","",K32)</f>
        <is>
          <t/>
        </is>
      </c>
      <c r="AJ32" s="46" t="inlineStr">
        <f aca="false">IF(T32="","",T32)</f>
        <is>
          <t/>
        </is>
      </c>
      <c r="AK32" s="47"/>
      <c r="AL32" s="42" t="inlineStr">
        <f aca="false">IF(W32="","",W32)</f>
        <is>
          <t/>
        </is>
      </c>
      <c r="AM32" s="48"/>
      <c r="AN32" s="49"/>
      <c r="AO32" s="50" t="inlineStr">
        <f aca="false">VLOOKUP(BD32,Dane!$Q$2:$R$90,2,0)</f>
        <is>
          <t/>
        </is>
      </c>
      <c r="AP32" s="42"/>
      <c r="AQ32" s="50" t="inlineStr">
        <f aca="false">VLOOKUP(AP32,Dane!$G$2:$H$9,2,0)</f>
        <is>
          <t/>
        </is>
      </c>
      <c r="AR32" s="42"/>
      <c r="AS32" s="50" t="inlineStr">
        <f aca="false">VLOOKUP(AR32,Dane!$A$2:$B$19,2,0)</f>
        <is>
          <t/>
        </is>
      </c>
      <c r="AT32" s="42"/>
      <c r="AU32" s="50" t="inlineStr">
        <f aca="false">VLOOKUP(AT32,Dane!$D$2:$E$25,2,0)</f>
        <is>
          <t/>
        </is>
      </c>
      <c r="AV32" s="51"/>
      <c r="AW32" s="51"/>
      <c r="AX32" s="51"/>
      <c r="AY32" s="52"/>
      <c r="AZ32" s="53" t="e">
        <f aca="false">IFERROR(VLOOKUP(AL32,['file:///e:/co cd/raporty/technicy - nr tel.xlsx']csr!$a$2:$d$700,2,0),"")</f>
        <v>#VALUE!</v>
      </c>
      <c r="BA32" s="53" t="e">
        <f aca="false">IFERROR(VLOOKUP(AL32,['file:///e:/co cd/raporty/technicy - nr tel.xlsx']csr!$a$2:$d$700,3,0),"")</f>
        <v>#VALUE!</v>
      </c>
      <c r="BB32" s="53" t="e">
        <f aca="false">IFERROR(VLOOKUP(AL32,['file:///e:/co cd/raporty/technicy - nr tel.xlsx']csr!$a$2:$d$700,4,0),"")</f>
        <v>#VALUE!</v>
      </c>
      <c r="BC32" s="6"/>
      <c r="BD32" s="54" t="inlineStr">
        <f aca="false">CONCATENATE(AM32,AN32)</f>
        <is>
          <t/>
        </is>
      </c>
      <c r="BE32" s="55" t="n">
        <f aca="false">LEN(AV32)</f>
        <v>0</v>
      </c>
      <c r="BF32" s="55" t="n">
        <f aca="false">LEN(AW32)</f>
        <v>0</v>
      </c>
      <c r="BG32" s="55" t="n">
        <f aca="false">LEN(AX32)</f>
        <v>0</v>
      </c>
      <c r="BH32" s="56" t="inlineStr">
        <f aca="false">VLOOKUP(R32,'Wielokrotne serwisy'!D$1:P$1048316,13,0)</f>
        <is>
          <t/>
        </is>
      </c>
      <c r="BI32" s="55" t="inlineStr">
        <f aca="false">IF(SEARCH("HORIZON",VLOOKUP(F32,'Dodatkowe informacje'!$A$3:$G$250,7,0)),1,0)</f>
        <is>
          <t/>
        </is>
      </c>
      <c r="BJ32" s="55" t="inlineStr">
        <f aca="false">IF(SEARCH("DCI",VLOOKUP(F32,'Dodatkowe informacje'!$A$3:$G$250,7,0)),1,0)</f>
        <is>
          <t/>
        </is>
      </c>
    </row>
    <row r="33" customFormat="false" ht="12" hidden="false" customHeight="true" outlineLevel="0" collapsed="false">
      <c r="A33" s="40"/>
      <c r="B33" s="41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2"/>
      <c r="U33" s="40"/>
      <c r="V33" s="42"/>
      <c r="W33" s="42"/>
      <c r="X33" s="40"/>
      <c r="Y33" s="40"/>
      <c r="Z33" s="40"/>
      <c r="AA33" s="43"/>
      <c r="AB33" s="44"/>
      <c r="AC33" s="44"/>
      <c r="AD33" s="45" t="inlineStr">
        <f aca="false">IF(F33="","",F33)</f>
        <is>
          <t/>
        </is>
      </c>
      <c r="AE33" s="45" t="inlineStr">
        <f aca="false">IF(R33="","",R33)</f>
        <is>
          <t/>
        </is>
      </c>
      <c r="AF33" s="45" t="inlineStr">
        <f aca="false">IF(H33="","",H33)</f>
        <is>
          <t/>
        </is>
      </c>
      <c r="AG33" s="45" t="inlineStr">
        <f aca="false">IF(I33="","",I33)</f>
        <is>
          <t/>
        </is>
      </c>
      <c r="AH33" s="45" t="inlineStr">
        <f aca="false">IF(J33="","",J33)</f>
        <is>
          <t/>
        </is>
      </c>
      <c r="AI33" s="45" t="inlineStr">
        <f aca="false">IF(K33="","",K33)</f>
        <is>
          <t/>
        </is>
      </c>
      <c r="AJ33" s="46" t="inlineStr">
        <f aca="false">IF(T33="","",T33)</f>
        <is>
          <t/>
        </is>
      </c>
      <c r="AK33" s="47"/>
      <c r="AL33" s="42" t="inlineStr">
        <f aca="false">IF(W33="","",W33)</f>
        <is>
          <t/>
        </is>
      </c>
      <c r="AM33" s="48"/>
      <c r="AN33" s="49"/>
      <c r="AO33" s="50" t="inlineStr">
        <f aca="false">VLOOKUP(BD33,Dane!$Q$2:$R$90,2,0)</f>
        <is>
          <t/>
        </is>
      </c>
      <c r="AP33" s="42"/>
      <c r="AQ33" s="50" t="inlineStr">
        <f aca="false">VLOOKUP(AP33,Dane!$G$2:$H$9,2,0)</f>
        <is>
          <t/>
        </is>
      </c>
      <c r="AR33" s="42"/>
      <c r="AS33" s="50" t="inlineStr">
        <f aca="false">VLOOKUP(AR33,Dane!$A$2:$B$19,2,0)</f>
        <is>
          <t/>
        </is>
      </c>
      <c r="AT33" s="42"/>
      <c r="AU33" s="50" t="inlineStr">
        <f aca="false">VLOOKUP(AT33,Dane!$D$2:$E$25,2,0)</f>
        <is>
          <t/>
        </is>
      </c>
      <c r="AV33" s="51"/>
      <c r="AW33" s="51"/>
      <c r="AX33" s="51"/>
      <c r="AY33" s="52"/>
      <c r="AZ33" s="53" t="e">
        <f aca="false">IFERROR(VLOOKUP(AL33,['file:///e:/co cd/raporty/technicy - nr tel.xlsx']csr!$a$2:$d$700,2,0),"")</f>
        <v>#VALUE!</v>
      </c>
      <c r="BA33" s="53" t="e">
        <f aca="false">IFERROR(VLOOKUP(AL33,['file:///e:/co cd/raporty/technicy - nr tel.xlsx']csr!$a$2:$d$700,3,0),"")</f>
        <v>#VALUE!</v>
      </c>
      <c r="BB33" s="53" t="e">
        <f aca="false">IFERROR(VLOOKUP(AL33,['file:///e:/co cd/raporty/technicy - nr tel.xlsx']csr!$a$2:$d$700,4,0),"")</f>
        <v>#VALUE!</v>
      </c>
      <c r="BC33" s="6"/>
      <c r="BD33" s="54" t="inlineStr">
        <f aca="false">CONCATENATE(AM33,AN33)</f>
        <is>
          <t/>
        </is>
      </c>
      <c r="BE33" s="55" t="n">
        <f aca="false">LEN(AV33)</f>
        <v>0</v>
      </c>
      <c r="BF33" s="55" t="n">
        <f aca="false">LEN(AW33)</f>
        <v>0</v>
      </c>
      <c r="BG33" s="55" t="n">
        <f aca="false">LEN(AX33)</f>
        <v>0</v>
      </c>
      <c r="BH33" s="56" t="inlineStr">
        <f aca="false">VLOOKUP(R33,'Wielokrotne serwisy'!D$1:P$1048316,13,0)</f>
        <is>
          <t/>
        </is>
      </c>
      <c r="BI33" s="55" t="inlineStr">
        <f aca="false">IF(SEARCH("HORIZON",VLOOKUP(F33,'Dodatkowe informacje'!$A$3:$G$250,7,0)),1,0)</f>
        <is>
          <t/>
        </is>
      </c>
      <c r="BJ33" s="55" t="inlineStr">
        <f aca="false">IF(SEARCH("DCI",VLOOKUP(F33,'Dodatkowe informacje'!$A$3:$G$250,7,0)),1,0)</f>
        <is>
          <t/>
        </is>
      </c>
    </row>
    <row r="34" customFormat="false" ht="12" hidden="false" customHeight="true" outlineLevel="0" collapsed="false">
      <c r="A34" s="40"/>
      <c r="B34" s="41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2"/>
      <c r="U34" s="40"/>
      <c r="V34" s="42"/>
      <c r="W34" s="42"/>
      <c r="X34" s="40"/>
      <c r="Y34" s="40"/>
      <c r="Z34" s="40"/>
      <c r="AA34" s="43"/>
      <c r="AB34" s="44"/>
      <c r="AC34" s="44"/>
      <c r="AD34" s="45" t="inlineStr">
        <f aca="false">IF(F34="","",F34)</f>
        <is>
          <t/>
        </is>
      </c>
      <c r="AE34" s="45" t="inlineStr">
        <f aca="false">IF(R34="","",R34)</f>
        <is>
          <t/>
        </is>
      </c>
      <c r="AF34" s="45" t="inlineStr">
        <f aca="false">IF(H34="","",H34)</f>
        <is>
          <t/>
        </is>
      </c>
      <c r="AG34" s="45" t="inlineStr">
        <f aca="false">IF(I34="","",I34)</f>
        <is>
          <t/>
        </is>
      </c>
      <c r="AH34" s="45" t="inlineStr">
        <f aca="false">IF(J34="","",J34)</f>
        <is>
          <t/>
        </is>
      </c>
      <c r="AI34" s="45" t="inlineStr">
        <f aca="false">IF(K34="","",K34)</f>
        <is>
          <t/>
        </is>
      </c>
      <c r="AJ34" s="46" t="inlineStr">
        <f aca="false">IF(T34="","",T34)</f>
        <is>
          <t/>
        </is>
      </c>
      <c r="AK34" s="47"/>
      <c r="AL34" s="42" t="inlineStr">
        <f aca="false">IF(W34="","",W34)</f>
        <is>
          <t/>
        </is>
      </c>
      <c r="AM34" s="48"/>
      <c r="AN34" s="49"/>
      <c r="AO34" s="50" t="inlineStr">
        <f aca="false">VLOOKUP(BD34,Dane!$Q$2:$R$90,2,0)</f>
        <is>
          <t/>
        </is>
      </c>
      <c r="AP34" s="42"/>
      <c r="AQ34" s="50" t="inlineStr">
        <f aca="false">VLOOKUP(AP34,Dane!$G$2:$H$9,2,0)</f>
        <is>
          <t/>
        </is>
      </c>
      <c r="AR34" s="42"/>
      <c r="AS34" s="50" t="inlineStr">
        <f aca="false">VLOOKUP(AR34,Dane!$A$2:$B$19,2,0)</f>
        <is>
          <t/>
        </is>
      </c>
      <c r="AT34" s="42"/>
      <c r="AU34" s="50" t="inlineStr">
        <f aca="false">VLOOKUP(AT34,Dane!$D$2:$E$25,2,0)</f>
        <is>
          <t/>
        </is>
      </c>
      <c r="AV34" s="51"/>
      <c r="AW34" s="51"/>
      <c r="AX34" s="51"/>
      <c r="AY34" s="52"/>
      <c r="AZ34" s="53" t="e">
        <f aca="false">IFERROR(VLOOKUP(AL34,['file:///e:/co cd/raporty/technicy - nr tel.xlsx']csr!$a$2:$d$700,2,0),"")</f>
        <v>#VALUE!</v>
      </c>
      <c r="BA34" s="53" t="e">
        <f aca="false">IFERROR(VLOOKUP(AL34,['file:///e:/co cd/raporty/technicy - nr tel.xlsx']csr!$a$2:$d$700,3,0),"")</f>
        <v>#VALUE!</v>
      </c>
      <c r="BB34" s="53" t="e">
        <f aca="false">IFERROR(VLOOKUP(AL34,['file:///e:/co cd/raporty/technicy - nr tel.xlsx']csr!$a$2:$d$700,4,0),"")</f>
        <v>#VALUE!</v>
      </c>
      <c r="BC34" s="6"/>
      <c r="BD34" s="54" t="inlineStr">
        <f aca="false">CONCATENATE(AM34,AN34)</f>
        <is>
          <t/>
        </is>
      </c>
      <c r="BE34" s="55" t="n">
        <f aca="false">LEN(AV34)</f>
        <v>0</v>
      </c>
      <c r="BF34" s="55" t="n">
        <f aca="false">LEN(AW34)</f>
        <v>0</v>
      </c>
      <c r="BG34" s="55" t="n">
        <f aca="false">LEN(AX34)</f>
        <v>0</v>
      </c>
      <c r="BH34" s="56" t="inlineStr">
        <f aca="false">VLOOKUP(R34,'Wielokrotne serwisy'!D$1:P$1048316,13,0)</f>
        <is>
          <t/>
        </is>
      </c>
      <c r="BI34" s="55" t="inlineStr">
        <f aca="false">IF(SEARCH("HORIZON",VLOOKUP(F34,'Dodatkowe informacje'!$A$3:$G$250,7,0)),1,0)</f>
        <is>
          <t/>
        </is>
      </c>
      <c r="BJ34" s="55" t="inlineStr">
        <f aca="false">IF(SEARCH("DCI",VLOOKUP(F34,'Dodatkowe informacje'!$A$3:$G$250,7,0)),1,0)</f>
        <is>
          <t/>
        </is>
      </c>
    </row>
    <row r="35" customFormat="false" ht="12" hidden="false" customHeight="true" outlineLevel="0" collapsed="false">
      <c r="A35" s="40"/>
      <c r="B35" s="41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2"/>
      <c r="U35" s="40"/>
      <c r="V35" s="42"/>
      <c r="W35" s="42"/>
      <c r="X35" s="40"/>
      <c r="Y35" s="40"/>
      <c r="Z35" s="40"/>
      <c r="AA35" s="43"/>
      <c r="AB35" s="44"/>
      <c r="AC35" s="44"/>
      <c r="AD35" s="45" t="inlineStr">
        <f aca="false">IF(F35="","",F35)</f>
        <is>
          <t/>
        </is>
      </c>
      <c r="AE35" s="45" t="inlineStr">
        <f aca="false">IF(R35="","",R35)</f>
        <is>
          <t/>
        </is>
      </c>
      <c r="AF35" s="45" t="inlineStr">
        <f aca="false">IF(H35="","",H35)</f>
        <is>
          <t/>
        </is>
      </c>
      <c r="AG35" s="45" t="inlineStr">
        <f aca="false">IF(I35="","",I35)</f>
        <is>
          <t/>
        </is>
      </c>
      <c r="AH35" s="45" t="inlineStr">
        <f aca="false">IF(J35="","",J35)</f>
        <is>
          <t/>
        </is>
      </c>
      <c r="AI35" s="45" t="inlineStr">
        <f aca="false">IF(K35="","",K35)</f>
        <is>
          <t/>
        </is>
      </c>
      <c r="AJ35" s="46" t="inlineStr">
        <f aca="false">IF(T35="","",T35)</f>
        <is>
          <t/>
        </is>
      </c>
      <c r="AK35" s="47"/>
      <c r="AL35" s="42" t="inlineStr">
        <f aca="false">IF(W35="","",W35)</f>
        <is>
          <t/>
        </is>
      </c>
      <c r="AM35" s="48"/>
      <c r="AN35" s="49"/>
      <c r="AO35" s="50" t="inlineStr">
        <f aca="false">VLOOKUP(BD35,Dane!$Q$2:$R$90,2,0)</f>
        <is>
          <t/>
        </is>
      </c>
      <c r="AP35" s="42"/>
      <c r="AQ35" s="50" t="inlineStr">
        <f aca="false">VLOOKUP(AP35,Dane!$G$2:$H$9,2,0)</f>
        <is>
          <t/>
        </is>
      </c>
      <c r="AR35" s="42"/>
      <c r="AS35" s="50" t="inlineStr">
        <f aca="false">VLOOKUP(AR35,Dane!$A$2:$B$19,2,0)</f>
        <is>
          <t/>
        </is>
      </c>
      <c r="AT35" s="42"/>
      <c r="AU35" s="50" t="inlineStr">
        <f aca="false">VLOOKUP(AT35,Dane!$D$2:$E$25,2,0)</f>
        <is>
          <t/>
        </is>
      </c>
      <c r="AV35" s="51"/>
      <c r="AW35" s="51"/>
      <c r="AX35" s="51"/>
      <c r="AY35" s="52"/>
      <c r="AZ35" s="53" t="e">
        <f aca="false">IFERROR(VLOOKUP(AL35,['file:///e:/co cd/raporty/technicy - nr tel.xlsx']csr!$a$2:$d$700,2,0),"")</f>
        <v>#VALUE!</v>
      </c>
      <c r="BA35" s="53" t="e">
        <f aca="false">IFERROR(VLOOKUP(AL35,['file:///e:/co cd/raporty/technicy - nr tel.xlsx']csr!$a$2:$d$700,3,0),"")</f>
        <v>#VALUE!</v>
      </c>
      <c r="BB35" s="53" t="e">
        <f aca="false">IFERROR(VLOOKUP(AL35,['file:///e:/co cd/raporty/technicy - nr tel.xlsx']csr!$a$2:$d$700,4,0),"")</f>
        <v>#VALUE!</v>
      </c>
      <c r="BC35" s="6"/>
      <c r="BD35" s="54" t="inlineStr">
        <f aca="false">CONCATENATE(AM35,AN35)</f>
        <is>
          <t/>
        </is>
      </c>
      <c r="BE35" s="55" t="n">
        <f aca="false">LEN(AV35)</f>
        <v>0</v>
      </c>
      <c r="BF35" s="55" t="n">
        <f aca="false">LEN(AW35)</f>
        <v>0</v>
      </c>
      <c r="BG35" s="55" t="n">
        <f aca="false">LEN(AX35)</f>
        <v>0</v>
      </c>
      <c r="BH35" s="56" t="inlineStr">
        <f aca="false">VLOOKUP(R35,'Wielokrotne serwisy'!D$1:P$1048316,13,0)</f>
        <is>
          <t/>
        </is>
      </c>
      <c r="BI35" s="55" t="inlineStr">
        <f aca="false">IF(SEARCH("HORIZON",VLOOKUP(F35,'Dodatkowe informacje'!$A$3:$G$250,7,0)),1,0)</f>
        <is>
          <t/>
        </is>
      </c>
      <c r="BJ35" s="55" t="inlineStr">
        <f aca="false">IF(SEARCH("DCI",VLOOKUP(F35,'Dodatkowe informacje'!$A$3:$G$250,7,0)),1,0)</f>
        <is>
          <t/>
        </is>
      </c>
    </row>
    <row r="36" customFormat="false" ht="12" hidden="false" customHeight="true" outlineLevel="0" collapsed="false">
      <c r="A36" s="40"/>
      <c r="B36" s="41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2"/>
      <c r="U36" s="40"/>
      <c r="V36" s="42"/>
      <c r="W36" s="42"/>
      <c r="X36" s="40"/>
      <c r="Y36" s="40"/>
      <c r="Z36" s="40"/>
      <c r="AA36" s="43"/>
      <c r="AB36" s="44"/>
      <c r="AC36" s="44"/>
      <c r="AD36" s="45" t="inlineStr">
        <f aca="false">IF(F36="","",F36)</f>
        <is>
          <t/>
        </is>
      </c>
      <c r="AE36" s="45" t="inlineStr">
        <f aca="false">IF(R36="","",R36)</f>
        <is>
          <t/>
        </is>
      </c>
      <c r="AF36" s="45" t="inlineStr">
        <f aca="false">IF(H36="","",H36)</f>
        <is>
          <t/>
        </is>
      </c>
      <c r="AG36" s="45" t="inlineStr">
        <f aca="false">IF(I36="","",I36)</f>
        <is>
          <t/>
        </is>
      </c>
      <c r="AH36" s="45" t="inlineStr">
        <f aca="false">IF(J36="","",J36)</f>
        <is>
          <t/>
        </is>
      </c>
      <c r="AI36" s="45" t="inlineStr">
        <f aca="false">IF(K36="","",K36)</f>
        <is>
          <t/>
        </is>
      </c>
      <c r="AJ36" s="46" t="inlineStr">
        <f aca="false">IF(T36="","",T36)</f>
        <is>
          <t/>
        </is>
      </c>
      <c r="AK36" s="47"/>
      <c r="AL36" s="42" t="inlineStr">
        <f aca="false">IF(W36="","",W36)</f>
        <is>
          <t/>
        </is>
      </c>
      <c r="AM36" s="48"/>
      <c r="AN36" s="49"/>
      <c r="AO36" s="50" t="inlineStr">
        <f aca="false">VLOOKUP(BD36,Dane!$Q$2:$R$90,2,0)</f>
        <is>
          <t/>
        </is>
      </c>
      <c r="AP36" s="42"/>
      <c r="AQ36" s="50" t="inlineStr">
        <f aca="false">VLOOKUP(AP36,Dane!$G$2:$H$9,2,0)</f>
        <is>
          <t/>
        </is>
      </c>
      <c r="AR36" s="42"/>
      <c r="AS36" s="50" t="inlineStr">
        <f aca="false">VLOOKUP(AR36,Dane!$A$2:$B$19,2,0)</f>
        <is>
          <t/>
        </is>
      </c>
      <c r="AT36" s="42"/>
      <c r="AU36" s="50" t="inlineStr">
        <f aca="false">VLOOKUP(AT36,Dane!$D$2:$E$25,2,0)</f>
        <is>
          <t/>
        </is>
      </c>
      <c r="AV36" s="51"/>
      <c r="AW36" s="51"/>
      <c r="AX36" s="51"/>
      <c r="AY36" s="52"/>
      <c r="AZ36" s="53" t="e">
        <f aca="false">IFERROR(VLOOKUP(AL36,['file:///e:/co cd/raporty/technicy - nr tel.xlsx']csr!$a$2:$d$700,2,0),"")</f>
        <v>#VALUE!</v>
      </c>
      <c r="BA36" s="53" t="e">
        <f aca="false">IFERROR(VLOOKUP(AL36,['file:///e:/co cd/raporty/technicy - nr tel.xlsx']csr!$a$2:$d$700,3,0),"")</f>
        <v>#VALUE!</v>
      </c>
      <c r="BB36" s="53" t="e">
        <f aca="false">IFERROR(VLOOKUP(AL36,['file:///e:/co cd/raporty/technicy - nr tel.xlsx']csr!$a$2:$d$700,4,0),"")</f>
        <v>#VALUE!</v>
      </c>
      <c r="BC36" s="6"/>
      <c r="BD36" s="54" t="inlineStr">
        <f aca="false">CONCATENATE(AM36,AN36)</f>
        <is>
          <t/>
        </is>
      </c>
      <c r="BE36" s="55" t="n">
        <f aca="false">LEN(AV36)</f>
        <v>0</v>
      </c>
      <c r="BF36" s="55" t="n">
        <f aca="false">LEN(AW36)</f>
        <v>0</v>
      </c>
      <c r="BG36" s="55" t="n">
        <f aca="false">LEN(AX36)</f>
        <v>0</v>
      </c>
      <c r="BH36" s="56" t="inlineStr">
        <f aca="false">VLOOKUP(R36,'Wielokrotne serwisy'!D$1:P$1048316,13,0)</f>
        <is>
          <t/>
        </is>
      </c>
      <c r="BI36" s="55" t="inlineStr">
        <f aca="false">IF(SEARCH("HORIZON",VLOOKUP(F36,'Dodatkowe informacje'!$A$3:$G$250,7,0)),1,0)</f>
        <is>
          <t/>
        </is>
      </c>
      <c r="BJ36" s="55" t="inlineStr">
        <f aca="false">IF(SEARCH("DCI",VLOOKUP(F36,'Dodatkowe informacje'!$A$3:$G$250,7,0)),1,0)</f>
        <is>
          <t/>
        </is>
      </c>
    </row>
    <row r="37" customFormat="false" ht="12" hidden="false" customHeight="true" outlineLevel="0" collapsed="false">
      <c r="A37" s="40"/>
      <c r="B37" s="41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2"/>
      <c r="U37" s="40"/>
      <c r="V37" s="42"/>
      <c r="W37" s="42"/>
      <c r="X37" s="40"/>
      <c r="Y37" s="40"/>
      <c r="Z37" s="40"/>
      <c r="AA37" s="43"/>
      <c r="AB37" s="44"/>
      <c r="AC37" s="44"/>
      <c r="AD37" s="45" t="inlineStr">
        <f aca="false">IF(F37="","",F37)</f>
        <is>
          <t/>
        </is>
      </c>
      <c r="AE37" s="45" t="inlineStr">
        <f aca="false">IF(R37="","",R37)</f>
        <is>
          <t/>
        </is>
      </c>
      <c r="AF37" s="45" t="inlineStr">
        <f aca="false">IF(H37="","",H37)</f>
        <is>
          <t/>
        </is>
      </c>
      <c r="AG37" s="45" t="inlineStr">
        <f aca="false">IF(I37="","",I37)</f>
        <is>
          <t/>
        </is>
      </c>
      <c r="AH37" s="45" t="inlineStr">
        <f aca="false">IF(J37="","",J37)</f>
        <is>
          <t/>
        </is>
      </c>
      <c r="AI37" s="45" t="inlineStr">
        <f aca="false">IF(K37="","",K37)</f>
        <is>
          <t/>
        </is>
      </c>
      <c r="AJ37" s="46" t="inlineStr">
        <f aca="false">IF(T37="","",T37)</f>
        <is>
          <t/>
        </is>
      </c>
      <c r="AK37" s="47"/>
      <c r="AL37" s="42" t="inlineStr">
        <f aca="false">IF(W37="","",W37)</f>
        <is>
          <t/>
        </is>
      </c>
      <c r="AM37" s="48"/>
      <c r="AN37" s="49"/>
      <c r="AO37" s="50" t="inlineStr">
        <f aca="false">VLOOKUP(BD37,Dane!$Q$2:$R$90,2,0)</f>
        <is>
          <t/>
        </is>
      </c>
      <c r="AP37" s="42"/>
      <c r="AQ37" s="50" t="inlineStr">
        <f aca="false">VLOOKUP(AP37,Dane!$G$2:$H$9,2,0)</f>
        <is>
          <t/>
        </is>
      </c>
      <c r="AR37" s="42"/>
      <c r="AS37" s="50" t="inlineStr">
        <f aca="false">VLOOKUP(AR37,Dane!$A$2:$B$19,2,0)</f>
        <is>
          <t/>
        </is>
      </c>
      <c r="AT37" s="42"/>
      <c r="AU37" s="50" t="inlineStr">
        <f aca="false">VLOOKUP(AT37,Dane!$D$2:$E$25,2,0)</f>
        <is>
          <t/>
        </is>
      </c>
      <c r="AV37" s="51"/>
      <c r="AW37" s="51"/>
      <c r="AX37" s="51"/>
      <c r="AY37" s="52"/>
      <c r="AZ37" s="53" t="e">
        <f aca="false">IFERROR(VLOOKUP(AL37,['file:///e:/co cd/raporty/technicy - nr tel.xlsx']csr!$a$2:$d$700,2,0),"")</f>
        <v>#VALUE!</v>
      </c>
      <c r="BA37" s="53" t="e">
        <f aca="false">IFERROR(VLOOKUP(AL37,['file:///e:/co cd/raporty/technicy - nr tel.xlsx']csr!$a$2:$d$700,3,0),"")</f>
        <v>#VALUE!</v>
      </c>
      <c r="BB37" s="53" t="e">
        <f aca="false">IFERROR(VLOOKUP(AL37,['file:///e:/co cd/raporty/technicy - nr tel.xlsx']csr!$a$2:$d$700,4,0),"")</f>
        <v>#VALUE!</v>
      </c>
      <c r="BC37" s="6"/>
      <c r="BD37" s="54" t="inlineStr">
        <f aca="false">CONCATENATE(AM37,AN37)</f>
        <is>
          <t/>
        </is>
      </c>
      <c r="BE37" s="55" t="n">
        <f aca="false">LEN(AV37)</f>
        <v>0</v>
      </c>
      <c r="BF37" s="55" t="n">
        <f aca="false">LEN(AW37)</f>
        <v>0</v>
      </c>
      <c r="BG37" s="55" t="n">
        <f aca="false">LEN(AX37)</f>
        <v>0</v>
      </c>
      <c r="BH37" s="56" t="inlineStr">
        <f aca="false">VLOOKUP(R37,'Wielokrotne serwisy'!D$1:P$1048316,13,0)</f>
        <is>
          <t/>
        </is>
      </c>
      <c r="BI37" s="55" t="inlineStr">
        <f aca="false">IF(SEARCH("HORIZON",VLOOKUP(F37,'Dodatkowe informacje'!$A$3:$G$250,7,0)),1,0)</f>
        <is>
          <t/>
        </is>
      </c>
      <c r="BJ37" s="55" t="inlineStr">
        <f aca="false">IF(SEARCH("DCI",VLOOKUP(F37,'Dodatkowe informacje'!$A$3:$G$250,7,0)),1,0)</f>
        <is>
          <t/>
        </is>
      </c>
    </row>
    <row r="38" customFormat="false" ht="12" hidden="false" customHeight="true" outlineLevel="0" collapsed="false">
      <c r="A38" s="40"/>
      <c r="B38" s="41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2"/>
      <c r="U38" s="40"/>
      <c r="V38" s="42"/>
      <c r="W38" s="42"/>
      <c r="X38" s="40"/>
      <c r="Y38" s="40"/>
      <c r="Z38" s="40"/>
      <c r="AA38" s="43"/>
      <c r="AB38" s="44"/>
      <c r="AC38" s="44"/>
      <c r="AD38" s="45" t="inlineStr">
        <f aca="false">IF(F38="","",F38)</f>
        <is>
          <t/>
        </is>
      </c>
      <c r="AE38" s="45" t="inlineStr">
        <f aca="false">IF(R38="","",R38)</f>
        <is>
          <t/>
        </is>
      </c>
      <c r="AF38" s="45" t="inlineStr">
        <f aca="false">IF(H38="","",H38)</f>
        <is>
          <t/>
        </is>
      </c>
      <c r="AG38" s="45" t="inlineStr">
        <f aca="false">IF(I38="","",I38)</f>
        <is>
          <t/>
        </is>
      </c>
      <c r="AH38" s="45" t="inlineStr">
        <f aca="false">IF(J38="","",J38)</f>
        <is>
          <t/>
        </is>
      </c>
      <c r="AI38" s="45" t="inlineStr">
        <f aca="false">IF(K38="","",K38)</f>
        <is>
          <t/>
        </is>
      </c>
      <c r="AJ38" s="46" t="inlineStr">
        <f aca="false">IF(T38="","",T38)</f>
        <is>
          <t/>
        </is>
      </c>
      <c r="AK38" s="47"/>
      <c r="AL38" s="42" t="inlineStr">
        <f aca="false">IF(W38="","",W38)</f>
        <is>
          <t/>
        </is>
      </c>
      <c r="AM38" s="48"/>
      <c r="AN38" s="49"/>
      <c r="AO38" s="50" t="inlineStr">
        <f aca="false">VLOOKUP(BD38,Dane!$Q$2:$R$90,2,0)</f>
        <is>
          <t/>
        </is>
      </c>
      <c r="AP38" s="42"/>
      <c r="AQ38" s="50" t="inlineStr">
        <f aca="false">VLOOKUP(AP38,Dane!$G$2:$H$9,2,0)</f>
        <is>
          <t/>
        </is>
      </c>
      <c r="AR38" s="42"/>
      <c r="AS38" s="50" t="inlineStr">
        <f aca="false">VLOOKUP(AR38,Dane!$A$2:$B$19,2,0)</f>
        <is>
          <t/>
        </is>
      </c>
      <c r="AT38" s="42"/>
      <c r="AU38" s="50" t="inlineStr">
        <f aca="false">VLOOKUP(AT38,Dane!$D$2:$E$25,2,0)</f>
        <is>
          <t/>
        </is>
      </c>
      <c r="AV38" s="51"/>
      <c r="AW38" s="51"/>
      <c r="AX38" s="51"/>
      <c r="AY38" s="52"/>
      <c r="AZ38" s="53" t="e">
        <f aca="false">IFERROR(VLOOKUP(AL38,['file:///e:/co cd/raporty/technicy - nr tel.xlsx']csr!$a$2:$d$700,2,0),"")</f>
        <v>#VALUE!</v>
      </c>
      <c r="BA38" s="53" t="e">
        <f aca="false">IFERROR(VLOOKUP(AL38,['file:///e:/co cd/raporty/technicy - nr tel.xlsx']csr!$a$2:$d$700,3,0),"")</f>
        <v>#VALUE!</v>
      </c>
      <c r="BB38" s="53" t="e">
        <f aca="false">IFERROR(VLOOKUP(AL38,['file:///e:/co cd/raporty/technicy - nr tel.xlsx']csr!$a$2:$d$700,4,0),"")</f>
        <v>#VALUE!</v>
      </c>
      <c r="BC38" s="6"/>
      <c r="BD38" s="54" t="inlineStr">
        <f aca="false">CONCATENATE(AM38,AN38)</f>
        <is>
          <t/>
        </is>
      </c>
      <c r="BE38" s="55" t="n">
        <f aca="false">LEN(AV38)</f>
        <v>0</v>
      </c>
      <c r="BF38" s="55" t="n">
        <f aca="false">LEN(AW38)</f>
        <v>0</v>
      </c>
      <c r="BG38" s="55" t="n">
        <f aca="false">LEN(AX38)</f>
        <v>0</v>
      </c>
      <c r="BH38" s="56" t="inlineStr">
        <f aca="false">VLOOKUP(R38,'Wielokrotne serwisy'!D$1:P$1048316,13,0)</f>
        <is>
          <t/>
        </is>
      </c>
      <c r="BI38" s="55" t="inlineStr">
        <f aca="false">IF(SEARCH("HORIZON",VLOOKUP(F38,'Dodatkowe informacje'!$A$3:$G$250,7,0)),1,0)</f>
        <is>
          <t/>
        </is>
      </c>
      <c r="BJ38" s="55" t="inlineStr">
        <f aca="false">IF(SEARCH("DCI",VLOOKUP(F38,'Dodatkowe informacje'!$A$3:$G$250,7,0)),1,0)</f>
        <is>
          <t/>
        </is>
      </c>
    </row>
    <row r="39" customFormat="false" ht="12" hidden="false" customHeight="true" outlineLevel="0" collapsed="false">
      <c r="A39" s="40"/>
      <c r="B39" s="41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2"/>
      <c r="U39" s="40"/>
      <c r="V39" s="42"/>
      <c r="W39" s="42"/>
      <c r="X39" s="40"/>
      <c r="Y39" s="40"/>
      <c r="Z39" s="40"/>
      <c r="AA39" s="43"/>
      <c r="AB39" s="44"/>
      <c r="AC39" s="44"/>
      <c r="AD39" s="45" t="inlineStr">
        <f aca="false">IF(F39="","",F39)</f>
        <is>
          <t/>
        </is>
      </c>
      <c r="AE39" s="45" t="inlineStr">
        <f aca="false">IF(R39="","",R39)</f>
        <is>
          <t/>
        </is>
      </c>
      <c r="AF39" s="45" t="inlineStr">
        <f aca="false">IF(H39="","",H39)</f>
        <is>
          <t/>
        </is>
      </c>
      <c r="AG39" s="45" t="inlineStr">
        <f aca="false">IF(I39="","",I39)</f>
        <is>
          <t/>
        </is>
      </c>
      <c r="AH39" s="45" t="inlineStr">
        <f aca="false">IF(J39="","",J39)</f>
        <is>
          <t/>
        </is>
      </c>
      <c r="AI39" s="45" t="inlineStr">
        <f aca="false">IF(K39="","",K39)</f>
        <is>
          <t/>
        </is>
      </c>
      <c r="AJ39" s="46" t="inlineStr">
        <f aca="false">IF(T39="","",T39)</f>
        <is>
          <t/>
        </is>
      </c>
      <c r="AK39" s="47"/>
      <c r="AL39" s="42" t="inlineStr">
        <f aca="false">IF(W39="","",W39)</f>
        <is>
          <t/>
        </is>
      </c>
      <c r="AM39" s="48"/>
      <c r="AN39" s="49"/>
      <c r="AO39" s="50" t="inlineStr">
        <f aca="false">VLOOKUP(BD39,Dane!$Q$2:$R$90,2,0)</f>
        <is>
          <t/>
        </is>
      </c>
      <c r="AP39" s="42"/>
      <c r="AQ39" s="50" t="inlineStr">
        <f aca="false">VLOOKUP(AP39,Dane!$G$2:$H$9,2,0)</f>
        <is>
          <t/>
        </is>
      </c>
      <c r="AR39" s="42"/>
      <c r="AS39" s="50" t="inlineStr">
        <f aca="false">VLOOKUP(AR39,Dane!$A$2:$B$19,2,0)</f>
        <is>
          <t/>
        </is>
      </c>
      <c r="AT39" s="42"/>
      <c r="AU39" s="50" t="inlineStr">
        <f aca="false">VLOOKUP(AT39,Dane!$D$2:$E$25,2,0)</f>
        <is>
          <t/>
        </is>
      </c>
      <c r="AV39" s="51"/>
      <c r="AW39" s="51"/>
      <c r="AX39" s="51"/>
      <c r="AY39" s="52"/>
      <c r="AZ39" s="53" t="e">
        <f aca="false">IFERROR(VLOOKUP(AL39,['file:///e:/co cd/raporty/technicy - nr tel.xlsx']csr!$a$2:$d$700,2,0),"")</f>
        <v>#VALUE!</v>
      </c>
      <c r="BA39" s="53" t="e">
        <f aca="false">IFERROR(VLOOKUP(AL39,['file:///e:/co cd/raporty/technicy - nr tel.xlsx']csr!$a$2:$d$700,3,0),"")</f>
        <v>#VALUE!</v>
      </c>
      <c r="BB39" s="53" t="e">
        <f aca="false">IFERROR(VLOOKUP(AL39,['file:///e:/co cd/raporty/technicy - nr tel.xlsx']csr!$a$2:$d$700,4,0),"")</f>
        <v>#VALUE!</v>
      </c>
      <c r="BC39" s="6"/>
      <c r="BD39" s="54" t="inlineStr">
        <f aca="false">CONCATENATE(AM39,AN39)</f>
        <is>
          <t/>
        </is>
      </c>
      <c r="BE39" s="55" t="n">
        <f aca="false">LEN(AV39)</f>
        <v>0</v>
      </c>
      <c r="BF39" s="55" t="n">
        <f aca="false">LEN(AW39)</f>
        <v>0</v>
      </c>
      <c r="BG39" s="55" t="n">
        <f aca="false">LEN(AX39)</f>
        <v>0</v>
      </c>
      <c r="BH39" s="56" t="inlineStr">
        <f aca="false">VLOOKUP(R39,'Wielokrotne serwisy'!D$1:P$1048316,13,0)</f>
        <is>
          <t/>
        </is>
      </c>
      <c r="BI39" s="55" t="inlineStr">
        <f aca="false">IF(SEARCH("HORIZON",VLOOKUP(F39,'Dodatkowe informacje'!$A$3:$G$250,7,0)),1,0)</f>
        <is>
          <t/>
        </is>
      </c>
      <c r="BJ39" s="55" t="inlineStr">
        <f aca="false">IF(SEARCH("DCI",VLOOKUP(F39,'Dodatkowe informacje'!$A$3:$G$250,7,0)),1,0)</f>
        <is>
          <t/>
        </is>
      </c>
    </row>
    <row r="40" customFormat="false" ht="12" hidden="false" customHeight="true" outlineLevel="0" collapsed="false">
      <c r="A40" s="40"/>
      <c r="B40" s="41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2"/>
      <c r="U40" s="40"/>
      <c r="V40" s="42"/>
      <c r="W40" s="42"/>
      <c r="X40" s="40"/>
      <c r="Y40" s="40"/>
      <c r="Z40" s="40"/>
      <c r="AA40" s="43"/>
      <c r="AB40" s="44"/>
      <c r="AC40" s="44"/>
      <c r="AD40" s="45" t="inlineStr">
        <f aca="false">IF(F40="","",F40)</f>
        <is>
          <t/>
        </is>
      </c>
      <c r="AE40" s="45" t="inlineStr">
        <f aca="false">IF(R40="","",R40)</f>
        <is>
          <t/>
        </is>
      </c>
      <c r="AF40" s="45" t="inlineStr">
        <f aca="false">IF(H40="","",H40)</f>
        <is>
          <t/>
        </is>
      </c>
      <c r="AG40" s="45" t="inlineStr">
        <f aca="false">IF(I40="","",I40)</f>
        <is>
          <t/>
        </is>
      </c>
      <c r="AH40" s="45" t="inlineStr">
        <f aca="false">IF(J40="","",J40)</f>
        <is>
          <t/>
        </is>
      </c>
      <c r="AI40" s="45" t="inlineStr">
        <f aca="false">IF(K40="","",K40)</f>
        <is>
          <t/>
        </is>
      </c>
      <c r="AJ40" s="46" t="inlineStr">
        <f aca="false">IF(T40="","",T40)</f>
        <is>
          <t/>
        </is>
      </c>
      <c r="AK40" s="47"/>
      <c r="AL40" s="42" t="inlineStr">
        <f aca="false">IF(W40="","",W40)</f>
        <is>
          <t/>
        </is>
      </c>
      <c r="AM40" s="48"/>
      <c r="AN40" s="49"/>
      <c r="AO40" s="50" t="inlineStr">
        <f aca="false">VLOOKUP(BD40,Dane!$Q$2:$R$90,2,0)</f>
        <is>
          <t/>
        </is>
      </c>
      <c r="AP40" s="42"/>
      <c r="AQ40" s="50" t="inlineStr">
        <f aca="false">VLOOKUP(AP40,Dane!$G$2:$H$9,2,0)</f>
        <is>
          <t/>
        </is>
      </c>
      <c r="AR40" s="42"/>
      <c r="AS40" s="50" t="inlineStr">
        <f aca="false">VLOOKUP(AR40,Dane!$A$2:$B$19,2,0)</f>
        <is>
          <t/>
        </is>
      </c>
      <c r="AT40" s="42"/>
      <c r="AU40" s="50" t="inlineStr">
        <f aca="false">VLOOKUP(AT40,Dane!$D$2:$E$25,2,0)</f>
        <is>
          <t/>
        </is>
      </c>
      <c r="AV40" s="51"/>
      <c r="AW40" s="51"/>
      <c r="AX40" s="51"/>
      <c r="AY40" s="52"/>
      <c r="AZ40" s="53" t="e">
        <f aca="false">IFERROR(VLOOKUP(AL40,['file:///e:/co cd/raporty/technicy - nr tel.xlsx']csr!$a$2:$d$700,2,0),"")</f>
        <v>#VALUE!</v>
      </c>
      <c r="BA40" s="53" t="e">
        <f aca="false">IFERROR(VLOOKUP(AL40,['file:///e:/co cd/raporty/technicy - nr tel.xlsx']csr!$a$2:$d$700,3,0),"")</f>
        <v>#VALUE!</v>
      </c>
      <c r="BB40" s="53" t="e">
        <f aca="false">IFERROR(VLOOKUP(AL40,['file:///e:/co cd/raporty/technicy - nr tel.xlsx']csr!$a$2:$d$700,4,0),"")</f>
        <v>#VALUE!</v>
      </c>
      <c r="BC40" s="6"/>
      <c r="BD40" s="54" t="inlineStr">
        <f aca="false">CONCATENATE(AM40,AN40)</f>
        <is>
          <t/>
        </is>
      </c>
      <c r="BE40" s="55" t="n">
        <f aca="false">LEN(AV40)</f>
        <v>0</v>
      </c>
      <c r="BF40" s="55" t="n">
        <f aca="false">LEN(AW40)</f>
        <v>0</v>
      </c>
      <c r="BG40" s="55" t="n">
        <f aca="false">LEN(AX40)</f>
        <v>0</v>
      </c>
      <c r="BH40" s="56" t="inlineStr">
        <f aca="false">VLOOKUP(R40,'Wielokrotne serwisy'!D$1:P$1048316,13,0)</f>
        <is>
          <t/>
        </is>
      </c>
      <c r="BI40" s="55" t="inlineStr">
        <f aca="false">IF(SEARCH("HORIZON",VLOOKUP(F40,'Dodatkowe informacje'!$A$3:$G$250,7,0)),1,0)</f>
        <is>
          <t/>
        </is>
      </c>
      <c r="BJ40" s="55" t="inlineStr">
        <f aca="false">IF(SEARCH("DCI",VLOOKUP(F40,'Dodatkowe informacje'!$A$3:$G$250,7,0)),1,0)</f>
        <is>
          <t/>
        </is>
      </c>
    </row>
    <row r="41" customFormat="false" ht="12" hidden="false" customHeight="true" outlineLevel="0" collapsed="false">
      <c r="A41" s="40"/>
      <c r="B41" s="41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2"/>
      <c r="U41" s="40"/>
      <c r="V41" s="42"/>
      <c r="W41" s="42"/>
      <c r="X41" s="40"/>
      <c r="Y41" s="40"/>
      <c r="Z41" s="40"/>
      <c r="AA41" s="43"/>
      <c r="AB41" s="44"/>
      <c r="AC41" s="44"/>
      <c r="AD41" s="45" t="inlineStr">
        <f aca="false">IF(F41="","",F41)</f>
        <is>
          <t/>
        </is>
      </c>
      <c r="AE41" s="45" t="inlineStr">
        <f aca="false">IF(R41="","",R41)</f>
        <is>
          <t/>
        </is>
      </c>
      <c r="AF41" s="45" t="inlineStr">
        <f aca="false">IF(H41="","",H41)</f>
        <is>
          <t/>
        </is>
      </c>
      <c r="AG41" s="45" t="inlineStr">
        <f aca="false">IF(I41="","",I41)</f>
        <is>
          <t/>
        </is>
      </c>
      <c r="AH41" s="45" t="inlineStr">
        <f aca="false">IF(J41="","",J41)</f>
        <is>
          <t/>
        </is>
      </c>
      <c r="AI41" s="45" t="inlineStr">
        <f aca="false">IF(K41="","",K41)</f>
        <is>
          <t/>
        </is>
      </c>
      <c r="AJ41" s="46" t="inlineStr">
        <f aca="false">IF(T41="","",T41)</f>
        <is>
          <t/>
        </is>
      </c>
      <c r="AK41" s="47"/>
      <c r="AL41" s="42" t="inlineStr">
        <f aca="false">IF(W41="","",W41)</f>
        <is>
          <t/>
        </is>
      </c>
      <c r="AM41" s="48"/>
      <c r="AN41" s="49"/>
      <c r="AO41" s="50" t="inlineStr">
        <f aca="false">VLOOKUP(BD41,Dane!$Q$2:$R$90,2,0)</f>
        <is>
          <t/>
        </is>
      </c>
      <c r="AP41" s="42"/>
      <c r="AQ41" s="50" t="inlineStr">
        <f aca="false">VLOOKUP(AP41,Dane!$G$2:$H$9,2,0)</f>
        <is>
          <t/>
        </is>
      </c>
      <c r="AR41" s="42"/>
      <c r="AS41" s="50" t="inlineStr">
        <f aca="false">VLOOKUP(AR41,Dane!$A$2:$B$19,2,0)</f>
        <is>
          <t/>
        </is>
      </c>
      <c r="AT41" s="42"/>
      <c r="AU41" s="50" t="inlineStr">
        <f aca="false">VLOOKUP(AT41,Dane!$D$2:$E$25,2,0)</f>
        <is>
          <t/>
        </is>
      </c>
      <c r="AV41" s="51"/>
      <c r="AW41" s="51"/>
      <c r="AX41" s="51"/>
      <c r="AY41" s="52"/>
      <c r="AZ41" s="53" t="e">
        <f aca="false">IFERROR(VLOOKUP(AL41,['file:///e:/co cd/raporty/technicy - nr tel.xlsx']csr!$a$2:$d$700,2,0),"")</f>
        <v>#VALUE!</v>
      </c>
      <c r="BA41" s="53" t="e">
        <f aca="false">IFERROR(VLOOKUP(AL41,['file:///e:/co cd/raporty/technicy - nr tel.xlsx']csr!$a$2:$d$700,3,0),"")</f>
        <v>#VALUE!</v>
      </c>
      <c r="BB41" s="53" t="e">
        <f aca="false">IFERROR(VLOOKUP(AL41,['file:///e:/co cd/raporty/technicy - nr tel.xlsx']csr!$a$2:$d$700,4,0),"")</f>
        <v>#VALUE!</v>
      </c>
      <c r="BC41" s="6"/>
      <c r="BD41" s="54" t="inlineStr">
        <f aca="false">CONCATENATE(AM41,AN41)</f>
        <is>
          <t/>
        </is>
      </c>
      <c r="BE41" s="55" t="n">
        <f aca="false">LEN(AV41)</f>
        <v>0</v>
      </c>
      <c r="BF41" s="55" t="n">
        <f aca="false">LEN(AW41)</f>
        <v>0</v>
      </c>
      <c r="BG41" s="55" t="n">
        <f aca="false">LEN(AX41)</f>
        <v>0</v>
      </c>
      <c r="BH41" s="56" t="inlineStr">
        <f aca="false">VLOOKUP(R41,'Wielokrotne serwisy'!D$1:P$1048316,13,0)</f>
        <is>
          <t/>
        </is>
      </c>
      <c r="BI41" s="55" t="inlineStr">
        <f aca="false">IF(SEARCH("HORIZON",VLOOKUP(F41,'Dodatkowe informacje'!$A$3:$G$250,7,0)),1,0)</f>
        <is>
          <t/>
        </is>
      </c>
      <c r="BJ41" s="55" t="inlineStr">
        <f aca="false">IF(SEARCH("DCI",VLOOKUP(F41,'Dodatkowe informacje'!$A$3:$G$250,7,0)),1,0)</f>
        <is>
          <t/>
        </is>
      </c>
    </row>
    <row r="42" customFormat="false" ht="12" hidden="false" customHeight="true" outlineLevel="0" collapsed="false">
      <c r="A42" s="40"/>
      <c r="B42" s="41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2"/>
      <c r="U42" s="40"/>
      <c r="V42" s="42"/>
      <c r="W42" s="42"/>
      <c r="X42" s="40"/>
      <c r="Y42" s="40"/>
      <c r="Z42" s="40"/>
      <c r="AA42" s="43"/>
      <c r="AB42" s="44"/>
      <c r="AC42" s="44"/>
      <c r="AD42" s="45" t="inlineStr">
        <f aca="false">IF(F42="","",F42)</f>
        <is>
          <t/>
        </is>
      </c>
      <c r="AE42" s="45" t="inlineStr">
        <f aca="false">IF(R42="","",R42)</f>
        <is>
          <t/>
        </is>
      </c>
      <c r="AF42" s="45" t="inlineStr">
        <f aca="false">IF(H42="","",H42)</f>
        <is>
          <t/>
        </is>
      </c>
      <c r="AG42" s="45" t="inlineStr">
        <f aca="false">IF(I42="","",I42)</f>
        <is>
          <t/>
        </is>
      </c>
      <c r="AH42" s="45" t="inlineStr">
        <f aca="false">IF(J42="","",J42)</f>
        <is>
          <t/>
        </is>
      </c>
      <c r="AI42" s="45" t="inlineStr">
        <f aca="false">IF(K42="","",K42)</f>
        <is>
          <t/>
        </is>
      </c>
      <c r="AJ42" s="46" t="inlineStr">
        <f aca="false">IF(T42="","",T42)</f>
        <is>
          <t/>
        </is>
      </c>
      <c r="AK42" s="47"/>
      <c r="AL42" s="42" t="inlineStr">
        <f aca="false">IF(W42="","",W42)</f>
        <is>
          <t/>
        </is>
      </c>
      <c r="AM42" s="48"/>
      <c r="AN42" s="49"/>
      <c r="AO42" s="50" t="inlineStr">
        <f aca="false">VLOOKUP(BD42,Dane!$Q$2:$R$90,2,0)</f>
        <is>
          <t/>
        </is>
      </c>
      <c r="AP42" s="42"/>
      <c r="AQ42" s="50" t="inlineStr">
        <f aca="false">VLOOKUP(AP42,Dane!$G$2:$H$9,2,0)</f>
        <is>
          <t/>
        </is>
      </c>
      <c r="AR42" s="42"/>
      <c r="AS42" s="50" t="inlineStr">
        <f aca="false">VLOOKUP(AR42,Dane!$A$2:$B$19,2,0)</f>
        <is>
          <t/>
        </is>
      </c>
      <c r="AT42" s="42"/>
      <c r="AU42" s="50" t="inlineStr">
        <f aca="false">VLOOKUP(AT42,Dane!$D$2:$E$25,2,0)</f>
        <is>
          <t/>
        </is>
      </c>
      <c r="AV42" s="51"/>
      <c r="AW42" s="51"/>
      <c r="AX42" s="51"/>
      <c r="AY42" s="52"/>
      <c r="AZ42" s="53" t="e">
        <f aca="false">IFERROR(VLOOKUP(AL42,['file:///e:/co cd/raporty/technicy - nr tel.xlsx']csr!$a$2:$d$700,2,0),"")</f>
        <v>#VALUE!</v>
      </c>
      <c r="BA42" s="53" t="e">
        <f aca="false">IFERROR(VLOOKUP(AL42,['file:///e:/co cd/raporty/technicy - nr tel.xlsx']csr!$a$2:$d$700,3,0),"")</f>
        <v>#VALUE!</v>
      </c>
      <c r="BB42" s="53" t="e">
        <f aca="false">IFERROR(VLOOKUP(AL42,['file:///e:/co cd/raporty/technicy - nr tel.xlsx']csr!$a$2:$d$700,4,0),"")</f>
        <v>#VALUE!</v>
      </c>
      <c r="BC42" s="6"/>
      <c r="BD42" s="54" t="inlineStr">
        <f aca="false">CONCATENATE(AM42,AN42)</f>
        <is>
          <t/>
        </is>
      </c>
      <c r="BE42" s="55" t="n">
        <f aca="false">LEN(AV42)</f>
        <v>0</v>
      </c>
      <c r="BF42" s="55" t="n">
        <f aca="false">LEN(AW42)</f>
        <v>0</v>
      </c>
      <c r="BG42" s="55" t="n">
        <f aca="false">LEN(AX42)</f>
        <v>0</v>
      </c>
      <c r="BH42" s="56" t="inlineStr">
        <f aca="false">VLOOKUP(R42,'Wielokrotne serwisy'!D$1:P$1048316,13,0)</f>
        <is>
          <t/>
        </is>
      </c>
      <c r="BI42" s="55" t="inlineStr">
        <f aca="false">IF(SEARCH("HORIZON",VLOOKUP(F42,'Dodatkowe informacje'!$A$3:$G$250,7,0)),1,0)</f>
        <is>
          <t/>
        </is>
      </c>
      <c r="BJ42" s="55" t="inlineStr">
        <f aca="false">IF(SEARCH("DCI",VLOOKUP(F42,'Dodatkowe informacje'!$A$3:$G$250,7,0)),1,0)</f>
        <is>
          <t/>
        </is>
      </c>
    </row>
    <row r="43" customFormat="false" ht="12" hidden="false" customHeight="true" outlineLevel="0" collapsed="false">
      <c r="A43" s="40"/>
      <c r="B43" s="41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2"/>
      <c r="U43" s="40"/>
      <c r="V43" s="42"/>
      <c r="W43" s="42"/>
      <c r="X43" s="40"/>
      <c r="Y43" s="40"/>
      <c r="Z43" s="40"/>
      <c r="AA43" s="43"/>
      <c r="AB43" s="44"/>
      <c r="AC43" s="44"/>
      <c r="AD43" s="45" t="inlineStr">
        <f aca="false">IF(F43="","",F43)</f>
        <is>
          <t/>
        </is>
      </c>
      <c r="AE43" s="45" t="inlineStr">
        <f aca="false">IF(R43="","",R43)</f>
        <is>
          <t/>
        </is>
      </c>
      <c r="AF43" s="45" t="inlineStr">
        <f aca="false">IF(H43="","",H43)</f>
        <is>
          <t/>
        </is>
      </c>
      <c r="AG43" s="45" t="inlineStr">
        <f aca="false">IF(I43="","",I43)</f>
        <is>
          <t/>
        </is>
      </c>
      <c r="AH43" s="45" t="inlineStr">
        <f aca="false">IF(J43="","",J43)</f>
        <is>
          <t/>
        </is>
      </c>
      <c r="AI43" s="45" t="inlineStr">
        <f aca="false">IF(K43="","",K43)</f>
        <is>
          <t/>
        </is>
      </c>
      <c r="AJ43" s="46" t="inlineStr">
        <f aca="false">IF(T43="","",T43)</f>
        <is>
          <t/>
        </is>
      </c>
      <c r="AK43" s="47"/>
      <c r="AL43" s="42" t="inlineStr">
        <f aca="false">IF(W43="","",W43)</f>
        <is>
          <t/>
        </is>
      </c>
      <c r="AM43" s="48"/>
      <c r="AN43" s="49"/>
      <c r="AO43" s="50" t="inlineStr">
        <f aca="false">VLOOKUP(BD43,Dane!$Q$2:$R$90,2,0)</f>
        <is>
          <t/>
        </is>
      </c>
      <c r="AP43" s="42"/>
      <c r="AQ43" s="50" t="inlineStr">
        <f aca="false">VLOOKUP(AP43,Dane!$G$2:$H$9,2,0)</f>
        <is>
          <t/>
        </is>
      </c>
      <c r="AR43" s="42"/>
      <c r="AS43" s="50" t="inlineStr">
        <f aca="false">VLOOKUP(AR43,Dane!$A$2:$B$19,2,0)</f>
        <is>
          <t/>
        </is>
      </c>
      <c r="AT43" s="42"/>
      <c r="AU43" s="50" t="inlineStr">
        <f aca="false">VLOOKUP(AT43,Dane!$D$2:$E$25,2,0)</f>
        <is>
          <t/>
        </is>
      </c>
      <c r="AV43" s="51"/>
      <c r="AW43" s="51"/>
      <c r="AX43" s="51"/>
      <c r="AY43" s="52"/>
      <c r="AZ43" s="53" t="e">
        <f aca="false">IFERROR(VLOOKUP(AL43,['file:///e:/co cd/raporty/technicy - nr tel.xlsx']csr!$a$2:$d$700,2,0),"")</f>
        <v>#VALUE!</v>
      </c>
      <c r="BA43" s="53" t="e">
        <f aca="false">IFERROR(VLOOKUP(AL43,['file:///e:/co cd/raporty/technicy - nr tel.xlsx']csr!$a$2:$d$700,3,0),"")</f>
        <v>#VALUE!</v>
      </c>
      <c r="BB43" s="53" t="e">
        <f aca="false">IFERROR(VLOOKUP(AL43,['file:///e:/co cd/raporty/technicy - nr tel.xlsx']csr!$a$2:$d$700,4,0),"")</f>
        <v>#VALUE!</v>
      </c>
      <c r="BC43" s="6"/>
      <c r="BD43" s="54" t="inlineStr">
        <f aca="false">CONCATENATE(AM43,AN43)</f>
        <is>
          <t/>
        </is>
      </c>
      <c r="BE43" s="55" t="n">
        <f aca="false">LEN(AV43)</f>
        <v>0</v>
      </c>
      <c r="BF43" s="55" t="n">
        <f aca="false">LEN(AW43)</f>
        <v>0</v>
      </c>
      <c r="BG43" s="55" t="n">
        <f aca="false">LEN(AX43)</f>
        <v>0</v>
      </c>
      <c r="BH43" s="56" t="inlineStr">
        <f aca="false">VLOOKUP(R43,'Wielokrotne serwisy'!D$1:P$1048316,13,0)</f>
        <is>
          <t/>
        </is>
      </c>
      <c r="BI43" s="55" t="inlineStr">
        <f aca="false">IF(SEARCH("HORIZON",VLOOKUP(F43,'Dodatkowe informacje'!$A$3:$G$250,7,0)),1,0)</f>
        <is>
          <t/>
        </is>
      </c>
      <c r="BJ43" s="55" t="inlineStr">
        <f aca="false">IF(SEARCH("DCI",VLOOKUP(F43,'Dodatkowe informacje'!$A$3:$G$250,7,0)),1,0)</f>
        <is>
          <t/>
        </is>
      </c>
    </row>
    <row r="44" customFormat="false" ht="12" hidden="false" customHeight="true" outlineLevel="0" collapsed="false">
      <c r="A44" s="40"/>
      <c r="B44" s="41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2"/>
      <c r="U44" s="40"/>
      <c r="V44" s="42"/>
      <c r="W44" s="42"/>
      <c r="X44" s="40"/>
      <c r="Y44" s="40"/>
      <c r="Z44" s="40"/>
      <c r="AA44" s="43"/>
      <c r="AB44" s="44"/>
      <c r="AC44" s="44"/>
      <c r="AD44" s="45" t="inlineStr">
        <f aca="false">IF(F44="","",F44)</f>
        <is>
          <t/>
        </is>
      </c>
      <c r="AE44" s="45" t="inlineStr">
        <f aca="false">IF(R44="","",R44)</f>
        <is>
          <t/>
        </is>
      </c>
      <c r="AF44" s="45" t="inlineStr">
        <f aca="false">IF(H44="","",H44)</f>
        <is>
          <t/>
        </is>
      </c>
      <c r="AG44" s="45" t="inlineStr">
        <f aca="false">IF(I44="","",I44)</f>
        <is>
          <t/>
        </is>
      </c>
      <c r="AH44" s="45" t="inlineStr">
        <f aca="false">IF(J44="","",J44)</f>
        <is>
          <t/>
        </is>
      </c>
      <c r="AI44" s="45" t="inlineStr">
        <f aca="false">IF(K44="","",K44)</f>
        <is>
          <t/>
        </is>
      </c>
      <c r="AJ44" s="46" t="inlineStr">
        <f aca="false">IF(T44="","",T44)</f>
        <is>
          <t/>
        </is>
      </c>
      <c r="AK44" s="47"/>
      <c r="AL44" s="42" t="inlineStr">
        <f aca="false">IF(W44="","",W44)</f>
        <is>
          <t/>
        </is>
      </c>
      <c r="AM44" s="48"/>
      <c r="AN44" s="49"/>
      <c r="AO44" s="50" t="inlineStr">
        <f aca="false">VLOOKUP(BD44,Dane!$Q$2:$R$90,2,0)</f>
        <is>
          <t/>
        </is>
      </c>
      <c r="AP44" s="42"/>
      <c r="AQ44" s="50" t="inlineStr">
        <f aca="false">VLOOKUP(AP44,Dane!$G$2:$H$9,2,0)</f>
        <is>
          <t/>
        </is>
      </c>
      <c r="AR44" s="42"/>
      <c r="AS44" s="50" t="inlineStr">
        <f aca="false">VLOOKUP(AR44,Dane!$A$2:$B$19,2,0)</f>
        <is>
          <t/>
        </is>
      </c>
      <c r="AT44" s="42"/>
      <c r="AU44" s="50" t="inlineStr">
        <f aca="false">VLOOKUP(AT44,Dane!$D$2:$E$25,2,0)</f>
        <is>
          <t/>
        </is>
      </c>
      <c r="AV44" s="51"/>
      <c r="AW44" s="51"/>
      <c r="AX44" s="51"/>
      <c r="AY44" s="52"/>
      <c r="AZ44" s="53" t="e">
        <f aca="false">IFERROR(VLOOKUP(AL44,['file:///e:/co cd/raporty/technicy - nr tel.xlsx']csr!$a$2:$d$700,2,0),"")</f>
        <v>#VALUE!</v>
      </c>
      <c r="BA44" s="53" t="e">
        <f aca="false">IFERROR(VLOOKUP(AL44,['file:///e:/co cd/raporty/technicy - nr tel.xlsx']csr!$a$2:$d$700,3,0),"")</f>
        <v>#VALUE!</v>
      </c>
      <c r="BB44" s="53" t="e">
        <f aca="false">IFERROR(VLOOKUP(AL44,['file:///e:/co cd/raporty/technicy - nr tel.xlsx']csr!$a$2:$d$700,4,0),"")</f>
        <v>#VALUE!</v>
      </c>
      <c r="BC44" s="6"/>
      <c r="BD44" s="54" t="inlineStr">
        <f aca="false">CONCATENATE(AM44,AN44)</f>
        <is>
          <t/>
        </is>
      </c>
      <c r="BE44" s="55" t="n">
        <f aca="false">LEN(AV44)</f>
        <v>0</v>
      </c>
      <c r="BF44" s="55" t="n">
        <f aca="false">LEN(AW44)</f>
        <v>0</v>
      </c>
      <c r="BG44" s="55" t="n">
        <f aca="false">LEN(AX44)</f>
        <v>0</v>
      </c>
      <c r="BH44" s="56" t="inlineStr">
        <f aca="false">VLOOKUP(R44,'Wielokrotne serwisy'!D$1:P$1048316,13,0)</f>
        <is>
          <t/>
        </is>
      </c>
      <c r="BI44" s="55" t="inlineStr">
        <f aca="false">IF(SEARCH("HORIZON",VLOOKUP(F44,'Dodatkowe informacje'!$A$3:$G$250,7,0)),1,0)</f>
        <is>
          <t/>
        </is>
      </c>
      <c r="BJ44" s="55" t="inlineStr">
        <f aca="false">IF(SEARCH("DCI",VLOOKUP(F44,'Dodatkowe informacje'!$A$3:$G$250,7,0)),1,0)</f>
        <is>
          <t/>
        </is>
      </c>
    </row>
    <row r="45" customFormat="false" ht="12" hidden="false" customHeight="true" outlineLevel="0" collapsed="false">
      <c r="A45" s="40"/>
      <c r="B45" s="41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2"/>
      <c r="U45" s="40"/>
      <c r="V45" s="42"/>
      <c r="W45" s="42"/>
      <c r="X45" s="40"/>
      <c r="Y45" s="40"/>
      <c r="Z45" s="40"/>
      <c r="AA45" s="43"/>
      <c r="AB45" s="44"/>
      <c r="AC45" s="44"/>
      <c r="AD45" s="45" t="inlineStr">
        <f aca="false">IF(F45="","",F45)</f>
        <is>
          <t/>
        </is>
      </c>
      <c r="AE45" s="45" t="inlineStr">
        <f aca="false">IF(R45="","",R45)</f>
        <is>
          <t/>
        </is>
      </c>
      <c r="AF45" s="45" t="inlineStr">
        <f aca="false">IF(H45="","",H45)</f>
        <is>
          <t/>
        </is>
      </c>
      <c r="AG45" s="45" t="inlineStr">
        <f aca="false">IF(I45="","",I45)</f>
        <is>
          <t/>
        </is>
      </c>
      <c r="AH45" s="45" t="inlineStr">
        <f aca="false">IF(J45="","",J45)</f>
        <is>
          <t/>
        </is>
      </c>
      <c r="AI45" s="45" t="inlineStr">
        <f aca="false">IF(K45="","",K45)</f>
        <is>
          <t/>
        </is>
      </c>
      <c r="AJ45" s="46" t="inlineStr">
        <f aca="false">IF(T45="","",T45)</f>
        <is>
          <t/>
        </is>
      </c>
      <c r="AK45" s="47"/>
      <c r="AL45" s="42" t="inlineStr">
        <f aca="false">IF(W45="","",W45)</f>
        <is>
          <t/>
        </is>
      </c>
      <c r="AM45" s="48"/>
      <c r="AN45" s="49"/>
      <c r="AO45" s="50" t="inlineStr">
        <f aca="false">VLOOKUP(BD45,Dane!$Q$2:$R$90,2,0)</f>
        <is>
          <t/>
        </is>
      </c>
      <c r="AP45" s="42"/>
      <c r="AQ45" s="50" t="inlineStr">
        <f aca="false">VLOOKUP(AP45,Dane!$G$2:$H$9,2,0)</f>
        <is>
          <t/>
        </is>
      </c>
      <c r="AR45" s="42"/>
      <c r="AS45" s="50" t="inlineStr">
        <f aca="false">VLOOKUP(AR45,Dane!$A$2:$B$19,2,0)</f>
        <is>
          <t/>
        </is>
      </c>
      <c r="AT45" s="42"/>
      <c r="AU45" s="50" t="inlineStr">
        <f aca="false">VLOOKUP(AT45,Dane!$D$2:$E$25,2,0)</f>
        <is>
          <t/>
        </is>
      </c>
      <c r="AV45" s="51"/>
      <c r="AW45" s="51"/>
      <c r="AX45" s="51"/>
      <c r="AY45" s="52"/>
      <c r="AZ45" s="53" t="e">
        <f aca="false">IFERROR(VLOOKUP(AL45,['file:///e:/co cd/raporty/technicy - nr tel.xlsx']csr!$a$2:$d$700,2,0),"")</f>
        <v>#VALUE!</v>
      </c>
      <c r="BA45" s="53" t="e">
        <f aca="false">IFERROR(VLOOKUP(AL45,['file:///e:/co cd/raporty/technicy - nr tel.xlsx']csr!$a$2:$d$700,3,0),"")</f>
        <v>#VALUE!</v>
      </c>
      <c r="BB45" s="53" t="e">
        <f aca="false">IFERROR(VLOOKUP(AL45,['file:///e:/co cd/raporty/technicy - nr tel.xlsx']csr!$a$2:$d$700,4,0),"")</f>
        <v>#VALUE!</v>
      </c>
      <c r="BC45" s="6"/>
      <c r="BD45" s="54" t="inlineStr">
        <f aca="false">CONCATENATE(AM45,AN45)</f>
        <is>
          <t/>
        </is>
      </c>
      <c r="BE45" s="55" t="n">
        <f aca="false">LEN(AV45)</f>
        <v>0</v>
      </c>
      <c r="BF45" s="55" t="n">
        <f aca="false">LEN(AW45)</f>
        <v>0</v>
      </c>
      <c r="BG45" s="55" t="n">
        <f aca="false">LEN(AX45)</f>
        <v>0</v>
      </c>
      <c r="BH45" s="56" t="inlineStr">
        <f aca="false">VLOOKUP(R45,'Wielokrotne serwisy'!D$1:P$1048316,13,0)</f>
        <is>
          <t/>
        </is>
      </c>
      <c r="BI45" s="55" t="inlineStr">
        <f aca="false">IF(SEARCH("HORIZON",VLOOKUP(F45,'Dodatkowe informacje'!$A$3:$G$250,7,0)),1,0)</f>
        <is>
          <t/>
        </is>
      </c>
      <c r="BJ45" s="55" t="inlineStr">
        <f aca="false">IF(SEARCH("DCI",VLOOKUP(F45,'Dodatkowe informacje'!$A$3:$G$250,7,0)),1,0)</f>
        <is>
          <t/>
        </is>
      </c>
    </row>
    <row r="46" customFormat="false" ht="12" hidden="false" customHeight="true" outlineLevel="0" collapsed="false">
      <c r="A46" s="40"/>
      <c r="B46" s="41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2"/>
      <c r="U46" s="40"/>
      <c r="V46" s="42"/>
      <c r="W46" s="42"/>
      <c r="X46" s="40"/>
      <c r="Y46" s="40"/>
      <c r="Z46" s="40"/>
      <c r="AA46" s="43"/>
      <c r="AB46" s="44"/>
      <c r="AC46" s="44"/>
      <c r="AD46" s="45" t="inlineStr">
        <f aca="false">IF(F46="","",F46)</f>
        <is>
          <t/>
        </is>
      </c>
      <c r="AE46" s="45" t="inlineStr">
        <f aca="false">IF(R46="","",R46)</f>
        <is>
          <t/>
        </is>
      </c>
      <c r="AF46" s="45" t="inlineStr">
        <f aca="false">IF(H46="","",H46)</f>
        <is>
          <t/>
        </is>
      </c>
      <c r="AG46" s="45" t="inlineStr">
        <f aca="false">IF(I46="","",I46)</f>
        <is>
          <t/>
        </is>
      </c>
      <c r="AH46" s="45" t="inlineStr">
        <f aca="false">IF(J46="","",J46)</f>
        <is>
          <t/>
        </is>
      </c>
      <c r="AI46" s="45" t="inlineStr">
        <f aca="false">IF(K46="","",K46)</f>
        <is>
          <t/>
        </is>
      </c>
      <c r="AJ46" s="46" t="inlineStr">
        <f aca="false">IF(T46="","",T46)</f>
        <is>
          <t/>
        </is>
      </c>
      <c r="AK46" s="47"/>
      <c r="AL46" s="42" t="inlineStr">
        <f aca="false">IF(W46="","",W46)</f>
        <is>
          <t/>
        </is>
      </c>
      <c r="AM46" s="48"/>
      <c r="AN46" s="49"/>
      <c r="AO46" s="50" t="inlineStr">
        <f aca="false">VLOOKUP(BD46,Dane!$Q$2:$R$90,2,0)</f>
        <is>
          <t/>
        </is>
      </c>
      <c r="AP46" s="42"/>
      <c r="AQ46" s="50" t="inlineStr">
        <f aca="false">VLOOKUP(AP46,Dane!$G$2:$H$9,2,0)</f>
        <is>
          <t/>
        </is>
      </c>
      <c r="AR46" s="42"/>
      <c r="AS46" s="50" t="inlineStr">
        <f aca="false">VLOOKUP(AR46,Dane!$A$2:$B$19,2,0)</f>
        <is>
          <t/>
        </is>
      </c>
      <c r="AT46" s="42"/>
      <c r="AU46" s="50" t="inlineStr">
        <f aca="false">VLOOKUP(AT46,Dane!$D$2:$E$25,2,0)</f>
        <is>
          <t/>
        </is>
      </c>
      <c r="AV46" s="51"/>
      <c r="AW46" s="51"/>
      <c r="AX46" s="51"/>
      <c r="AY46" s="52"/>
      <c r="AZ46" s="53" t="e">
        <f aca="false">IFERROR(VLOOKUP(AL46,['file:///e:/co cd/raporty/technicy - nr tel.xlsx']csr!$a$2:$d$700,2,0),"")</f>
        <v>#VALUE!</v>
      </c>
      <c r="BA46" s="53" t="e">
        <f aca="false">IFERROR(VLOOKUP(AL46,['file:///e:/co cd/raporty/technicy - nr tel.xlsx']csr!$a$2:$d$700,3,0),"")</f>
        <v>#VALUE!</v>
      </c>
      <c r="BB46" s="53" t="e">
        <f aca="false">IFERROR(VLOOKUP(AL46,['file:///e:/co cd/raporty/technicy - nr tel.xlsx']csr!$a$2:$d$700,4,0),"")</f>
        <v>#VALUE!</v>
      </c>
      <c r="BC46" s="6"/>
      <c r="BD46" s="54" t="inlineStr">
        <f aca="false">CONCATENATE(AM46,AN46)</f>
        <is>
          <t/>
        </is>
      </c>
      <c r="BE46" s="55" t="n">
        <f aca="false">LEN(AV46)</f>
        <v>0</v>
      </c>
      <c r="BF46" s="55" t="n">
        <f aca="false">LEN(AW46)</f>
        <v>0</v>
      </c>
      <c r="BG46" s="55" t="n">
        <f aca="false">LEN(AX46)</f>
        <v>0</v>
      </c>
      <c r="BH46" s="56" t="inlineStr">
        <f aca="false">VLOOKUP(R46,'Wielokrotne serwisy'!D$1:P$1048316,13,0)</f>
        <is>
          <t/>
        </is>
      </c>
      <c r="BI46" s="55" t="inlineStr">
        <f aca="false">IF(SEARCH("HORIZON",VLOOKUP(F46,'Dodatkowe informacje'!$A$3:$G$250,7,0)),1,0)</f>
        <is>
          <t/>
        </is>
      </c>
      <c r="BJ46" s="55" t="inlineStr">
        <f aca="false">IF(SEARCH("DCI",VLOOKUP(F46,'Dodatkowe informacje'!$A$3:$G$250,7,0)),1,0)</f>
        <is>
          <t/>
        </is>
      </c>
    </row>
    <row r="47" customFormat="false" ht="12" hidden="false" customHeight="true" outlineLevel="0" collapsed="false">
      <c r="A47" s="40"/>
      <c r="B47" s="41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2"/>
      <c r="U47" s="40"/>
      <c r="V47" s="42"/>
      <c r="W47" s="42"/>
      <c r="X47" s="40"/>
      <c r="Y47" s="40"/>
      <c r="Z47" s="40"/>
      <c r="AA47" s="43"/>
      <c r="AB47" s="44"/>
      <c r="AC47" s="44"/>
      <c r="AD47" s="45" t="inlineStr">
        <f aca="false">IF(F47="","",F47)</f>
        <is>
          <t/>
        </is>
      </c>
      <c r="AE47" s="45" t="inlineStr">
        <f aca="false">IF(R47="","",R47)</f>
        <is>
          <t/>
        </is>
      </c>
      <c r="AF47" s="45" t="inlineStr">
        <f aca="false">IF(H47="","",H47)</f>
        <is>
          <t/>
        </is>
      </c>
      <c r="AG47" s="45" t="inlineStr">
        <f aca="false">IF(I47="","",I47)</f>
        <is>
          <t/>
        </is>
      </c>
      <c r="AH47" s="45" t="inlineStr">
        <f aca="false">IF(J47="","",J47)</f>
        <is>
          <t/>
        </is>
      </c>
      <c r="AI47" s="45" t="inlineStr">
        <f aca="false">IF(K47="","",K47)</f>
        <is>
          <t/>
        </is>
      </c>
      <c r="AJ47" s="46" t="inlineStr">
        <f aca="false">IF(T47="","",T47)</f>
        <is>
          <t/>
        </is>
      </c>
      <c r="AK47" s="47"/>
      <c r="AL47" s="42" t="inlineStr">
        <f aca="false">IF(W47="","",W47)</f>
        <is>
          <t/>
        </is>
      </c>
      <c r="AM47" s="48"/>
      <c r="AN47" s="49"/>
      <c r="AO47" s="50" t="inlineStr">
        <f aca="false">VLOOKUP(BD47,Dane!$Q$2:$R$90,2,0)</f>
        <is>
          <t/>
        </is>
      </c>
      <c r="AP47" s="42"/>
      <c r="AQ47" s="50" t="inlineStr">
        <f aca="false">VLOOKUP(AP47,Dane!$G$2:$H$9,2,0)</f>
        <is>
          <t/>
        </is>
      </c>
      <c r="AR47" s="42"/>
      <c r="AS47" s="50" t="inlineStr">
        <f aca="false">VLOOKUP(AR47,Dane!$A$2:$B$19,2,0)</f>
        <is>
          <t/>
        </is>
      </c>
      <c r="AT47" s="42"/>
      <c r="AU47" s="50" t="inlineStr">
        <f aca="false">VLOOKUP(AT47,Dane!$D$2:$E$25,2,0)</f>
        <is>
          <t/>
        </is>
      </c>
      <c r="AV47" s="51"/>
      <c r="AW47" s="51"/>
      <c r="AX47" s="51"/>
      <c r="AY47" s="52"/>
      <c r="AZ47" s="53" t="e">
        <f aca="false">IFERROR(VLOOKUP(AL47,['file:///e:/co cd/raporty/technicy - nr tel.xlsx']csr!$a$2:$d$700,2,0),"")</f>
        <v>#VALUE!</v>
      </c>
      <c r="BA47" s="53" t="e">
        <f aca="false">IFERROR(VLOOKUP(AL47,['file:///e:/co cd/raporty/technicy - nr tel.xlsx']csr!$a$2:$d$700,3,0),"")</f>
        <v>#VALUE!</v>
      </c>
      <c r="BB47" s="53" t="e">
        <f aca="false">IFERROR(VLOOKUP(AL47,['file:///e:/co cd/raporty/technicy - nr tel.xlsx']csr!$a$2:$d$700,4,0),"")</f>
        <v>#VALUE!</v>
      </c>
      <c r="BC47" s="6"/>
      <c r="BD47" s="54" t="inlineStr">
        <f aca="false">CONCATENATE(AM47,AN47)</f>
        <is>
          <t/>
        </is>
      </c>
      <c r="BE47" s="55" t="n">
        <f aca="false">LEN(AV47)</f>
        <v>0</v>
      </c>
      <c r="BF47" s="55" t="n">
        <f aca="false">LEN(AW47)</f>
        <v>0</v>
      </c>
      <c r="BG47" s="55" t="n">
        <f aca="false">LEN(AX47)</f>
        <v>0</v>
      </c>
      <c r="BH47" s="56" t="inlineStr">
        <f aca="false">VLOOKUP(R47,'Wielokrotne serwisy'!D$1:P$1048316,13,0)</f>
        <is>
          <t/>
        </is>
      </c>
      <c r="BI47" s="55" t="inlineStr">
        <f aca="false">IF(SEARCH("HORIZON",VLOOKUP(F47,'Dodatkowe informacje'!$A$3:$G$250,7,0)),1,0)</f>
        <is>
          <t/>
        </is>
      </c>
      <c r="BJ47" s="55" t="inlineStr">
        <f aca="false">IF(SEARCH("DCI",VLOOKUP(F47,'Dodatkowe informacje'!$A$3:$G$250,7,0)),1,0)</f>
        <is>
          <t/>
        </is>
      </c>
    </row>
    <row r="48" customFormat="false" ht="12" hidden="false" customHeight="true" outlineLevel="0" collapsed="false">
      <c r="A48" s="40"/>
      <c r="B48" s="41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2"/>
      <c r="U48" s="40"/>
      <c r="V48" s="42"/>
      <c r="W48" s="42"/>
      <c r="X48" s="40"/>
      <c r="Y48" s="40"/>
      <c r="Z48" s="40"/>
      <c r="AA48" s="43"/>
      <c r="AB48" s="44"/>
      <c r="AC48" s="44"/>
      <c r="AD48" s="45" t="inlineStr">
        <f aca="false">IF(F48="","",F48)</f>
        <is>
          <t/>
        </is>
      </c>
      <c r="AE48" s="45" t="inlineStr">
        <f aca="false">IF(R48="","",R48)</f>
        <is>
          <t/>
        </is>
      </c>
      <c r="AF48" s="45" t="inlineStr">
        <f aca="false">IF(H48="","",H48)</f>
        <is>
          <t/>
        </is>
      </c>
      <c r="AG48" s="45" t="inlineStr">
        <f aca="false">IF(I48="","",I48)</f>
        <is>
          <t/>
        </is>
      </c>
      <c r="AH48" s="45" t="inlineStr">
        <f aca="false">IF(J48="","",J48)</f>
        <is>
          <t/>
        </is>
      </c>
      <c r="AI48" s="45" t="inlineStr">
        <f aca="false">IF(K48="","",K48)</f>
        <is>
          <t/>
        </is>
      </c>
      <c r="AJ48" s="46" t="inlineStr">
        <f aca="false">IF(T48="","",T48)</f>
        <is>
          <t/>
        </is>
      </c>
      <c r="AK48" s="47"/>
      <c r="AL48" s="42" t="inlineStr">
        <f aca="false">IF(W48="","",W48)</f>
        <is>
          <t/>
        </is>
      </c>
      <c r="AM48" s="48"/>
      <c r="AN48" s="49"/>
      <c r="AO48" s="50" t="inlineStr">
        <f aca="false">VLOOKUP(BD48,Dane!$Q$2:$R$90,2,0)</f>
        <is>
          <t/>
        </is>
      </c>
      <c r="AP48" s="42"/>
      <c r="AQ48" s="50" t="inlineStr">
        <f aca="false">VLOOKUP(AP48,Dane!$G$2:$H$9,2,0)</f>
        <is>
          <t/>
        </is>
      </c>
      <c r="AR48" s="42"/>
      <c r="AS48" s="50" t="inlineStr">
        <f aca="false">VLOOKUP(AR48,Dane!$A$2:$B$19,2,0)</f>
        <is>
          <t/>
        </is>
      </c>
      <c r="AT48" s="42"/>
      <c r="AU48" s="50" t="inlineStr">
        <f aca="false">VLOOKUP(AT48,Dane!$D$2:$E$25,2,0)</f>
        <is>
          <t/>
        </is>
      </c>
      <c r="AV48" s="51"/>
      <c r="AW48" s="51"/>
      <c r="AX48" s="51"/>
      <c r="AY48" s="52"/>
      <c r="AZ48" s="53" t="e">
        <f aca="false">IFERROR(VLOOKUP(AL48,['file:///e:/co cd/raporty/technicy - nr tel.xlsx']csr!$a$2:$d$700,2,0),"")</f>
        <v>#VALUE!</v>
      </c>
      <c r="BA48" s="53" t="e">
        <f aca="false">IFERROR(VLOOKUP(AL48,['file:///e:/co cd/raporty/technicy - nr tel.xlsx']csr!$a$2:$d$700,3,0),"")</f>
        <v>#VALUE!</v>
      </c>
      <c r="BB48" s="53" t="e">
        <f aca="false">IFERROR(VLOOKUP(AL48,['file:///e:/co cd/raporty/technicy - nr tel.xlsx']csr!$a$2:$d$700,4,0),"")</f>
        <v>#VALUE!</v>
      </c>
      <c r="BC48" s="6"/>
      <c r="BD48" s="54" t="inlineStr">
        <f aca="false">CONCATENATE(AM48,AN48)</f>
        <is>
          <t/>
        </is>
      </c>
      <c r="BE48" s="55" t="n">
        <f aca="false">LEN(AV48)</f>
        <v>0</v>
      </c>
      <c r="BF48" s="55" t="n">
        <f aca="false">LEN(AW48)</f>
        <v>0</v>
      </c>
      <c r="BG48" s="55" t="n">
        <f aca="false">LEN(AX48)</f>
        <v>0</v>
      </c>
      <c r="BH48" s="56" t="inlineStr">
        <f aca="false">VLOOKUP(R48,'Wielokrotne serwisy'!D$1:P$1048316,13,0)</f>
        <is>
          <t/>
        </is>
      </c>
      <c r="BI48" s="55" t="inlineStr">
        <f aca="false">IF(SEARCH("HORIZON",VLOOKUP(F48,'Dodatkowe informacje'!$A$3:$G$250,7,0)),1,0)</f>
        <is>
          <t/>
        </is>
      </c>
      <c r="BJ48" s="55" t="inlineStr">
        <f aca="false">IF(SEARCH("DCI",VLOOKUP(F48,'Dodatkowe informacje'!$A$3:$G$250,7,0)),1,0)</f>
        <is>
          <t/>
        </is>
      </c>
    </row>
    <row r="49" customFormat="false" ht="12" hidden="false" customHeight="true" outlineLevel="0" collapsed="false">
      <c r="A49" s="40"/>
      <c r="B49" s="41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2"/>
      <c r="U49" s="40"/>
      <c r="V49" s="42"/>
      <c r="W49" s="42"/>
      <c r="X49" s="40"/>
      <c r="Y49" s="40"/>
      <c r="Z49" s="40"/>
      <c r="AA49" s="43"/>
      <c r="AB49" s="44"/>
      <c r="AC49" s="44"/>
      <c r="AD49" s="45" t="inlineStr">
        <f aca="false">IF(F49="","",F49)</f>
        <is>
          <t/>
        </is>
      </c>
      <c r="AE49" s="45" t="inlineStr">
        <f aca="false">IF(R49="","",R49)</f>
        <is>
          <t/>
        </is>
      </c>
      <c r="AF49" s="45" t="inlineStr">
        <f aca="false">IF(H49="","",H49)</f>
        <is>
          <t/>
        </is>
      </c>
      <c r="AG49" s="45" t="inlineStr">
        <f aca="false">IF(I49="","",I49)</f>
        <is>
          <t/>
        </is>
      </c>
      <c r="AH49" s="45" t="inlineStr">
        <f aca="false">IF(J49="","",J49)</f>
        <is>
          <t/>
        </is>
      </c>
      <c r="AI49" s="45" t="inlineStr">
        <f aca="false">IF(K49="","",K49)</f>
        <is>
          <t/>
        </is>
      </c>
      <c r="AJ49" s="46" t="inlineStr">
        <f aca="false">IF(T49="","",T49)</f>
        <is>
          <t/>
        </is>
      </c>
      <c r="AK49" s="47"/>
      <c r="AL49" s="42" t="inlineStr">
        <f aca="false">IF(W49="","",W49)</f>
        <is>
          <t/>
        </is>
      </c>
      <c r="AM49" s="48"/>
      <c r="AN49" s="49"/>
      <c r="AO49" s="50" t="inlineStr">
        <f aca="false">VLOOKUP(BD49,Dane!$Q$2:$R$90,2,0)</f>
        <is>
          <t/>
        </is>
      </c>
      <c r="AP49" s="42"/>
      <c r="AQ49" s="50" t="inlineStr">
        <f aca="false">VLOOKUP(AP49,Dane!$G$2:$H$9,2,0)</f>
        <is>
          <t/>
        </is>
      </c>
      <c r="AR49" s="42"/>
      <c r="AS49" s="50" t="inlineStr">
        <f aca="false">VLOOKUP(AR49,Dane!$A$2:$B$19,2,0)</f>
        <is>
          <t/>
        </is>
      </c>
      <c r="AT49" s="42"/>
      <c r="AU49" s="50" t="inlineStr">
        <f aca="false">VLOOKUP(AT49,Dane!$D$2:$E$25,2,0)</f>
        <is>
          <t/>
        </is>
      </c>
      <c r="AV49" s="51"/>
      <c r="AW49" s="51"/>
      <c r="AX49" s="51"/>
      <c r="AZ49" s="53" t="e">
        <f aca="false">IFERROR(VLOOKUP(AL49,['file:///e:/co cd/raporty/technicy - nr tel.xlsx']csr!$a$2:$d$700,2,0),"")</f>
        <v>#VALUE!</v>
      </c>
      <c r="BA49" s="53" t="e">
        <f aca="false">IFERROR(VLOOKUP(AL49,['file:///e:/co cd/raporty/technicy - nr tel.xlsx']csr!$a$2:$d$700,3,0),"")</f>
        <v>#VALUE!</v>
      </c>
      <c r="BB49" s="53" t="e">
        <f aca="false">IFERROR(VLOOKUP(AL49,['file:///e:/co cd/raporty/technicy - nr tel.xlsx']csr!$a$2:$d$700,4,0),"")</f>
        <v>#VALUE!</v>
      </c>
      <c r="BC49" s="6"/>
      <c r="BD49" s="54" t="inlineStr">
        <f aca="false">CONCATENATE(AM49,AN49)</f>
        <is>
          <t/>
        </is>
      </c>
      <c r="BE49" s="55" t="n">
        <f aca="false">LEN(AV49)</f>
        <v>0</v>
      </c>
      <c r="BF49" s="55" t="n">
        <f aca="false">LEN(AW49)</f>
        <v>0</v>
      </c>
      <c r="BG49" s="55" t="n">
        <f aca="false">LEN(AX49)</f>
        <v>0</v>
      </c>
      <c r="BH49" s="56" t="inlineStr">
        <f aca="false">VLOOKUP(R49,'Wielokrotne serwisy'!D$1:P$1048316,13,0)</f>
        <is>
          <t/>
        </is>
      </c>
      <c r="BI49" s="55" t="inlineStr">
        <f aca="false">IF(SEARCH("HORIZON",VLOOKUP(F49,'Dodatkowe informacje'!$A$3:$G$250,7,0)),1,0)</f>
        <is>
          <t/>
        </is>
      </c>
      <c r="BJ49" s="55" t="inlineStr">
        <f aca="false">IF(SEARCH("DCI",VLOOKUP(F49,'Dodatkowe informacje'!$A$3:$G$250,7,0)),1,0)</f>
        <is>
          <t/>
        </is>
      </c>
    </row>
    <row r="50" customFormat="false" ht="12" hidden="false" customHeight="true" outlineLevel="0" collapsed="false">
      <c r="A50" s="40"/>
      <c r="B50" s="41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2"/>
      <c r="U50" s="40"/>
      <c r="V50" s="42"/>
      <c r="W50" s="42"/>
      <c r="X50" s="40"/>
      <c r="Y50" s="40"/>
      <c r="Z50" s="40"/>
      <c r="AA50" s="43"/>
      <c r="AB50" s="44"/>
      <c r="AC50" s="44"/>
      <c r="AD50" s="45" t="inlineStr">
        <f aca="false">IF(F50="","",F50)</f>
        <is>
          <t/>
        </is>
      </c>
      <c r="AE50" s="45" t="inlineStr">
        <f aca="false">IF(R50="","",R50)</f>
        <is>
          <t/>
        </is>
      </c>
      <c r="AF50" s="45" t="inlineStr">
        <f aca="false">IF(H50="","",H50)</f>
        <is>
          <t/>
        </is>
      </c>
      <c r="AG50" s="45" t="inlineStr">
        <f aca="false">IF(I50="","",I50)</f>
        <is>
          <t/>
        </is>
      </c>
      <c r="AH50" s="45" t="inlineStr">
        <f aca="false">IF(J50="","",J50)</f>
        <is>
          <t/>
        </is>
      </c>
      <c r="AI50" s="45" t="inlineStr">
        <f aca="false">IF(K50="","",K50)</f>
        <is>
          <t/>
        </is>
      </c>
      <c r="AJ50" s="46" t="inlineStr">
        <f aca="false">IF(T50="","",T50)</f>
        <is>
          <t/>
        </is>
      </c>
      <c r="AK50" s="47"/>
      <c r="AL50" s="42" t="inlineStr">
        <f aca="false">IF(W50="","",W50)</f>
        <is>
          <t/>
        </is>
      </c>
      <c r="AM50" s="48"/>
      <c r="AN50" s="49"/>
      <c r="AO50" s="50" t="inlineStr">
        <f aca="false">VLOOKUP(BD50,Dane!$Q$2:$R$90,2,0)</f>
        <is>
          <t/>
        </is>
      </c>
      <c r="AP50" s="42"/>
      <c r="AQ50" s="50" t="inlineStr">
        <f aca="false">VLOOKUP(AP50,Dane!$G$2:$H$9,2,0)</f>
        <is>
          <t/>
        </is>
      </c>
      <c r="AR50" s="42"/>
      <c r="AS50" s="50" t="inlineStr">
        <f aca="false">VLOOKUP(AR50,Dane!$A$2:$B$19,2,0)</f>
        <is>
          <t/>
        </is>
      </c>
      <c r="AT50" s="42"/>
      <c r="AU50" s="50" t="inlineStr">
        <f aca="false">VLOOKUP(AT50,Dane!$D$2:$E$25,2,0)</f>
        <is>
          <t/>
        </is>
      </c>
      <c r="AV50" s="51"/>
      <c r="AW50" s="51"/>
      <c r="AX50" s="51"/>
      <c r="AZ50" s="53" t="e">
        <f aca="false">IFERROR(VLOOKUP(AL50,['file:///e:/co cd/raporty/technicy - nr tel.xlsx']csr!$a$2:$d$700,2,0),"")</f>
        <v>#VALUE!</v>
      </c>
      <c r="BA50" s="53" t="e">
        <f aca="false">IFERROR(VLOOKUP(AL50,['file:///e:/co cd/raporty/technicy - nr tel.xlsx']csr!$a$2:$d$700,3,0),"")</f>
        <v>#VALUE!</v>
      </c>
      <c r="BB50" s="53" t="e">
        <f aca="false">IFERROR(VLOOKUP(AL50,['file:///e:/co cd/raporty/technicy - nr tel.xlsx']csr!$a$2:$d$700,4,0),"")</f>
        <v>#VALUE!</v>
      </c>
      <c r="BC50" s="6"/>
      <c r="BD50" s="54" t="inlineStr">
        <f aca="false">CONCATENATE(AM50,AN50)</f>
        <is>
          <t/>
        </is>
      </c>
      <c r="BE50" s="55" t="n">
        <f aca="false">LEN(AV50)</f>
        <v>0</v>
      </c>
      <c r="BF50" s="55" t="n">
        <f aca="false">LEN(AW50)</f>
        <v>0</v>
      </c>
      <c r="BG50" s="55" t="n">
        <f aca="false">LEN(AX50)</f>
        <v>0</v>
      </c>
      <c r="BH50" s="56" t="inlineStr">
        <f aca="false">VLOOKUP(R50,'Wielokrotne serwisy'!D$1:P$1048316,13,0)</f>
        <is>
          <t/>
        </is>
      </c>
      <c r="BI50" s="55" t="inlineStr">
        <f aca="false">IF(SEARCH("HORIZON",VLOOKUP(F50,'Dodatkowe informacje'!$A$3:$G$250,7,0)),1,0)</f>
        <is>
          <t/>
        </is>
      </c>
      <c r="BJ50" s="55" t="inlineStr">
        <f aca="false">IF(SEARCH("DCI",VLOOKUP(F50,'Dodatkowe informacje'!$A$3:$G$250,7,0)),1,0)</f>
        <is>
          <t/>
        </is>
      </c>
    </row>
    <row r="51" customFormat="false" ht="13.8" hidden="false" customHeight="false" outlineLevel="0" collapsed="false"/>
    <row r="102" customFormat="false" ht="13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D2:BJ102"/>
  <mergeCells count="7">
    <mergeCell ref="A1:AC1"/>
    <mergeCell ref="AD1:AJ1"/>
    <mergeCell ref="AL1:AX1"/>
    <mergeCell ref="AZ1:BB1"/>
    <mergeCell ref="BD1:BI1"/>
    <mergeCell ref="C2:D2"/>
    <mergeCell ref="BR2:BS2"/>
  </mergeCells>
  <conditionalFormatting sqref="AR3:AR50">
    <cfRule type="expression" priority="2" aboveAverage="0" equalAverage="0" bottom="0" percent="0" rank="0" text="" dxfId="0">
      <formula>AND(ISBLANK($AR3),OR($BD3="UMDWKW",$BD3="UMDWKX",$BD3="WIFWKW"))</formula>
    </cfRule>
  </conditionalFormatting>
  <conditionalFormatting sqref="AT3:AT50">
    <cfRule type="expression" priority="3" aboveAverage="0" equalAverage="0" bottom="0" percent="0" rank="0" text="" dxfId="1">
      <formula>AND(ISBLANK($AT3),OR($BD3="ST1WKW", $BD3="ST1WKX", $BD3="SCIWKW", $BD3="SCIWKX", $BD3="HZ1WKW", $BD3="HZ1WKX"))</formula>
    </cfRule>
  </conditionalFormatting>
  <conditionalFormatting sqref="AV3:AV50">
    <cfRule type="expression" priority="4" aboveAverage="0" equalAverage="0" bottom="0" percent="0" rank="0" text="" dxfId="2">
      <formula>AND(ISBLANK($AV3),OR($AN3="WKW",$AN3="WKX"))</formula>
    </cfRule>
  </conditionalFormatting>
  <conditionalFormatting sqref="AW3:AW50">
    <cfRule type="expression" priority="5" aboveAverage="0" equalAverage="0" bottom="0" percent="0" rank="0" text="" dxfId="3">
      <formula>AND(ISBLANK($AW3),OR($AN3="WKW",$AN3="WKX"))</formula>
    </cfRule>
  </conditionalFormatting>
  <conditionalFormatting sqref="AX3:AX50">
    <cfRule type="expression" priority="6" aboveAverage="0" equalAverage="0" bottom="0" percent="0" rank="0" text="" dxfId="4">
      <formula>AND(ISBLANK($AX3), OR($AM3="WOK",$AM3="PAY",$BD3="LINPLI",$AM3="SOW",$AP3="PRT",$AM3="ZMT",$AP3="PO1",$AM3="WOK",$AR3="MW0", $AR3="MW1", $AT3="WKI", $AT3="WKK", $AT3="WK1"))</formula>
    </cfRule>
  </conditionalFormatting>
  <conditionalFormatting sqref="AK2">
    <cfRule type="expression" priority="7" aboveAverage="0" equalAverage="0" bottom="0" percent="0" rank="0" text="" dxfId="5">
      <formula>AND(ISTEXT(AM2),ISBLANK(AK2))</formula>
    </cfRule>
  </conditionalFormatting>
  <conditionalFormatting sqref="AK3:AK50">
    <cfRule type="expression" priority="8" aboveAverage="0" equalAverage="0" bottom="0" percent="0" rank="0" text="" dxfId="6">
      <formula>AND(ISBLANK($AK3), ISTEXT($AM3))</formula>
    </cfRule>
  </conditionalFormatting>
  <conditionalFormatting sqref="AL3:AL50">
    <cfRule type="expression" priority="9" aboveAverage="0" equalAverage="0" bottom="0" percent="0" rank="0" text="" dxfId="7">
      <formula>OR(AL3=$BP$3, AL3=$BP$4, AL3=$BP$5, AL3=$BP$6, AL3=$BP$7, AL3=$BP$8, AL3=$BP$9, AL3=$BP$10, AL3=$BP$11, AL3=$BP$12, AL3=$BP$13, AL3=$BP$14, AL3=$BP$15, AL3=$BP$16, AL3=$BP$17, AL3=$BP$18, AL3=$BP$19, AL3=$BP$20, AL3=$BP$21, AL3=$BP$22, AL3=$BP$23, AL3=$BP$24, AL3=$BP$25, AL3=$BP$26, AL3=$BP$27, AL3=$BP$28, AL3=$BP$29, AL3=$BP$30)</formula>
    </cfRule>
  </conditionalFormatting>
  <dataValidations count="8">
    <dataValidation allowBlank="true" error="Podany kod odwołania jest nieprawidłowy." errorTitle="UWAGA!" operator="between" showDropDown="false" showErrorMessage="true" showInputMessage="true" sqref="AQ3:AQ50 AS3:AS50 AU3:AW50 AZ3:BC50" type="none">
      <formula1>0</formula1>
      <formula2>0</formula2>
    </dataValidation>
    <dataValidation allowBlank="true" error="Podana komcinacja kodów nie istnieje!" errorTitle="UWAGA!" operator="between" showDropDown="false" showErrorMessage="true" showInputMessage="false" sqref="AO3:AO50" type="none">
      <formula1>0</formula1>
      <formula2>0</formula2>
    </dataValidation>
    <dataValidation allowBlank="true" error="Podany kod odwołania jest nieprawidłowy." errorTitle="UWAGA!" operator="between" showDropDown="false" showErrorMessage="true" showInputMessage="true" sqref="AM1:AN1" type="list">
      <formula1>#ref!</formula1>
      <formula2>0</formula2>
    </dataValidation>
    <dataValidation allowBlank="true" error="Podany kod odwołania jest nieprawidłowy." errorTitle="UWAGA!" operator="between" showDropDown="false" showErrorMessage="true" showInputMessage="true" sqref="AP3:AP50" type="list">
      <formula1>$BN$3:$BN$10</formula1>
      <formula2>0</formula2>
    </dataValidation>
    <dataValidation allowBlank="true" operator="between" showDropDown="false" showErrorMessage="true" showInputMessage="true" sqref="AR3:AR50" type="list">
      <formula1>#adr!</formula1>
      <formula2>0</formula2>
    </dataValidation>
    <dataValidation allowBlank="true" operator="between" showDropDown="false" showErrorMessage="true" showInputMessage="true" sqref="AT3:AT50" type="list">
      <formula1>#adr!</formula1>
      <formula2>0</formula2>
    </dataValidation>
    <dataValidation allowBlank="true" error="Podany kod odwołania jest nieprawidłowy." errorTitle="UWAGA!" operator="between" showDropDown="false" showErrorMessage="true" showInputMessage="true" sqref="AM3:AM50" type="list">
      <formula1>#adr!</formula1>
      <formula2>0</formula2>
    </dataValidation>
    <dataValidation allowBlank="true" error="Podany kod odwołania jest nieprawidłowy." errorTitle="UWAGA!" operator="between" showDropDown="false" showErrorMessage="true" showInputMessage="true" sqref="AN3:AN50" type="list">
      <formula1>OFFSET($BS$2,MATCH(AM3,#adr!,0),0,COUNTIF(#adr!,AM3),1)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1.25"/>
  <cols>
    <col collapsed="false" hidden="false" max="1" min="1" style="57" width="6.61860465116279"/>
    <col collapsed="false" hidden="false" max="2" min="2" style="58" width="15.6186046511628"/>
    <col collapsed="false" hidden="false" max="3" min="3" style="59" width="25.6232558139535"/>
    <col collapsed="false" hidden="false" max="5" min="4" style="58" width="5.61860465116279"/>
    <col collapsed="false" hidden="false" max="6" min="6" style="58" width="7.62325581395349"/>
    <col collapsed="false" hidden="false" max="7" min="7" style="59" width="50.6186046511628"/>
    <col collapsed="false" hidden="false" max="8" min="8" style="58" width="10.6232558139535"/>
    <col collapsed="false" hidden="false" max="9" min="9" style="60" width="150.618604651163"/>
    <col collapsed="false" hidden="false" max="10" min="10" style="61" width="65.6232558139535"/>
    <col collapsed="false" hidden="false" max="1025" min="11" style="62" width="9"/>
  </cols>
  <sheetData>
    <row r="1" customFormat="false" ht="15" hidden="false" customHeight="true" outlineLevel="0" collapsed="false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customFormat="false" ht="68.25" hidden="false" customHeight="true" outlineLevel="0" collapsed="false">
      <c r="A2" s="20" t="s">
        <v>8</v>
      </c>
      <c r="B2" s="20" t="s">
        <v>10</v>
      </c>
      <c r="C2" s="20" t="s">
        <v>11</v>
      </c>
      <c r="D2" s="22" t="s">
        <v>12</v>
      </c>
      <c r="E2" s="22" t="s">
        <v>13</v>
      </c>
      <c r="F2" s="64" t="s">
        <v>58</v>
      </c>
      <c r="G2" s="23" t="s">
        <v>59</v>
      </c>
      <c r="H2" s="23" t="s">
        <v>60</v>
      </c>
      <c r="I2" s="24" t="s">
        <v>61</v>
      </c>
      <c r="J2" s="65" t="s">
        <v>62</v>
      </c>
    </row>
    <row r="3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I70"/>
  <mergeCells count="1">
    <mergeCell ref="A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66" width="13.2511627906977"/>
    <col collapsed="false" hidden="false" max="2" min="2" style="66" width="9"/>
    <col collapsed="false" hidden="false" max="3" min="3" style="66" width="11"/>
    <col collapsed="false" hidden="false" max="4" min="4" style="66" width="14.7488372093023"/>
    <col collapsed="false" hidden="false" max="5" min="5" style="66" width="13.0046511627907"/>
    <col collapsed="false" hidden="false" max="6" min="6" style="66" width="9"/>
    <col collapsed="false" hidden="false" max="7" min="7" style="66" width="15.3767441860465"/>
    <col collapsed="false" hidden="false" max="8" min="8" style="66" width="13.0046511627907"/>
    <col collapsed="false" hidden="false" max="9" min="9" style="66" width="9"/>
    <col collapsed="false" hidden="false" max="10" min="10" style="66" width="11.3813953488372"/>
    <col collapsed="false" hidden="false" max="11" min="11" style="66" width="13.6279069767442"/>
    <col collapsed="false" hidden="false" max="12" min="12" style="66" width="18.3767441860465"/>
    <col collapsed="false" hidden="false" max="13" min="13" style="66" width="11.8697674418605"/>
    <col collapsed="false" hidden="false" max="14" min="14" style="66" width="12.8744186046512"/>
    <col collapsed="false" hidden="false" max="15" min="15" style="66" width="9"/>
    <col collapsed="false" hidden="false" max="16" min="16" style="67" width="9"/>
    <col collapsed="false" hidden="false" max="1025" min="17" style="66" width="9"/>
  </cols>
  <sheetData>
    <row r="1" customFormat="false" ht="13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9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N31" activeCellId="0" sqref="N31"/>
    </sheetView>
  </sheetViews>
  <sheetFormatPr defaultRowHeight="11.25"/>
  <cols>
    <col collapsed="false" hidden="false" max="1" min="1" style="68" width="9"/>
    <col collapsed="false" hidden="false" max="2" min="2" style="68" width="47.6232558139535"/>
    <col collapsed="false" hidden="false" max="4" min="3" style="68" width="9"/>
    <col collapsed="false" hidden="false" max="5" min="5" style="68" width="50.1255813953488"/>
    <col collapsed="false" hidden="false" max="7" min="6" style="68" width="9"/>
    <col collapsed="false" hidden="false" max="8" min="8" style="68" width="16.753488372093"/>
    <col collapsed="false" hidden="false" max="9" min="9" style="68" width="9"/>
    <col collapsed="false" hidden="false" max="11" min="10" style="69" width="9"/>
    <col collapsed="false" hidden="false" max="12" min="12" style="68" width="4.0046511627907"/>
    <col collapsed="false" hidden="false" max="13" min="13" style="62" width="9"/>
    <col collapsed="false" hidden="false" max="14" min="14" style="62" width="27.7441860465116"/>
    <col collapsed="false" hidden="false" max="15" min="15" style="62" width="9"/>
    <col collapsed="false" hidden="false" max="16" min="16" style="62" width="41.3720930232558"/>
    <col collapsed="false" hidden="false" max="17" min="17" style="68" width="9"/>
    <col collapsed="false" hidden="false" max="18" min="18" style="68" width="50.1255813953488"/>
    <col collapsed="false" hidden="false" max="19" min="19" style="68" width="9"/>
    <col collapsed="false" hidden="false" max="20" min="20" style="68" width="5.37209302325581"/>
    <col collapsed="false" hidden="false" max="1025" min="21" style="68" width="9"/>
  </cols>
  <sheetData>
    <row r="1" s="72" customFormat="true" ht="22.5" hidden="false" customHeight="false" outlineLevel="0" collapsed="false">
      <c r="A1" s="70" t="s">
        <v>63</v>
      </c>
      <c r="B1" s="71" t="s">
        <v>64</v>
      </c>
      <c r="C1" s="58"/>
      <c r="D1" s="70" t="s">
        <v>65</v>
      </c>
      <c r="E1" s="71" t="s">
        <v>64</v>
      </c>
      <c r="G1" s="70" t="s">
        <v>66</v>
      </c>
      <c r="H1" s="73" t="s">
        <v>67</v>
      </c>
      <c r="J1" s="74" t="s">
        <v>34</v>
      </c>
      <c r="K1" s="75" t="s">
        <v>35</v>
      </c>
      <c r="M1" s="76" t="s">
        <v>57</v>
      </c>
      <c r="N1" s="76" t="s">
        <v>64</v>
      </c>
      <c r="O1" s="76" t="s">
        <v>35</v>
      </c>
      <c r="P1" s="76" t="s">
        <v>64</v>
      </c>
      <c r="Q1" s="77" t="s">
        <v>68</v>
      </c>
      <c r="R1" s="77" t="s">
        <v>64</v>
      </c>
    </row>
    <row r="2" customFormat="false" ht="12.75" hidden="false" customHeight="false" outlineLevel="0" collapsed="false">
      <c r="A2" s="78" t="s">
        <v>69</v>
      </c>
      <c r="B2" s="78" t="s">
        <v>70</v>
      </c>
      <c r="C2" s="69"/>
      <c r="D2" s="78" t="s">
        <v>71</v>
      </c>
      <c r="E2" s="78" t="s">
        <v>72</v>
      </c>
      <c r="G2" s="79" t="s">
        <v>73</v>
      </c>
      <c r="H2" s="79" t="s">
        <v>74</v>
      </c>
      <c r="J2" s="80" t="s">
        <v>75</v>
      </c>
      <c r="K2" s="81" t="s">
        <v>76</v>
      </c>
      <c r="L2" s="80" t="s">
        <v>75</v>
      </c>
      <c r="M2" s="82" t="s">
        <v>77</v>
      </c>
      <c r="N2" s="82" t="s">
        <v>78</v>
      </c>
      <c r="O2" s="82" t="s">
        <v>79</v>
      </c>
      <c r="P2" s="82" t="s">
        <v>80</v>
      </c>
      <c r="Q2" s="83" t="s">
        <v>81</v>
      </c>
      <c r="R2" s="83" t="s">
        <v>82</v>
      </c>
      <c r="T2" s="84"/>
    </row>
    <row r="3" customFormat="false" ht="12.75" hidden="false" customHeight="false" outlineLevel="0" collapsed="false">
      <c r="A3" s="78" t="s">
        <v>83</v>
      </c>
      <c r="B3" s="78" t="s">
        <v>84</v>
      </c>
      <c r="C3" s="69"/>
      <c r="D3" s="78" t="s">
        <v>85</v>
      </c>
      <c r="E3" s="78" t="s">
        <v>86</v>
      </c>
      <c r="G3" s="79" t="s">
        <v>87</v>
      </c>
      <c r="H3" s="79" t="s">
        <v>80</v>
      </c>
      <c r="J3" s="80" t="s">
        <v>75</v>
      </c>
      <c r="K3" s="81" t="s">
        <v>88</v>
      </c>
      <c r="L3" s="80" t="s">
        <v>89</v>
      </c>
      <c r="M3" s="82" t="s">
        <v>90</v>
      </c>
      <c r="N3" s="82" t="s">
        <v>91</v>
      </c>
      <c r="O3" s="82" t="s">
        <v>92</v>
      </c>
      <c r="P3" s="82" t="s">
        <v>93</v>
      </c>
      <c r="Q3" s="83" t="s">
        <v>94</v>
      </c>
      <c r="R3" s="83" t="s">
        <v>95</v>
      </c>
      <c r="T3" s="84"/>
    </row>
    <row r="4" customFormat="false" ht="12.75" hidden="false" customHeight="false" outlineLevel="0" collapsed="false">
      <c r="A4" s="78" t="s">
        <v>96</v>
      </c>
      <c r="B4" s="78" t="s">
        <v>97</v>
      </c>
      <c r="C4" s="69"/>
      <c r="D4" s="78" t="s">
        <v>98</v>
      </c>
      <c r="E4" s="78" t="s">
        <v>99</v>
      </c>
      <c r="G4" s="79" t="s">
        <v>100</v>
      </c>
      <c r="H4" s="79" t="s">
        <v>101</v>
      </c>
      <c r="J4" s="80" t="s">
        <v>75</v>
      </c>
      <c r="K4" s="81" t="s">
        <v>102</v>
      </c>
      <c r="L4" s="80" t="s">
        <v>103</v>
      </c>
      <c r="M4" s="82" t="s">
        <v>75</v>
      </c>
      <c r="N4" s="82" t="s">
        <v>104</v>
      </c>
      <c r="O4" s="82" t="s">
        <v>105</v>
      </c>
      <c r="P4" s="82" t="s">
        <v>106</v>
      </c>
      <c r="Q4" s="83" t="s">
        <v>107</v>
      </c>
      <c r="R4" s="83" t="s">
        <v>108</v>
      </c>
      <c r="T4" s="84"/>
    </row>
    <row r="5" customFormat="false" ht="12.75" hidden="false" customHeight="false" outlineLevel="0" collapsed="false">
      <c r="A5" s="78" t="s">
        <v>109</v>
      </c>
      <c r="B5" s="78" t="s">
        <v>110</v>
      </c>
      <c r="C5" s="69"/>
      <c r="D5" s="78" t="s">
        <v>111</v>
      </c>
      <c r="E5" s="78" t="s">
        <v>112</v>
      </c>
      <c r="G5" s="79" t="s">
        <v>113</v>
      </c>
      <c r="H5" s="79" t="s">
        <v>114</v>
      </c>
      <c r="J5" s="80" t="s">
        <v>75</v>
      </c>
      <c r="K5" s="81" t="s">
        <v>115</v>
      </c>
      <c r="L5" s="80" t="s">
        <v>116</v>
      </c>
      <c r="M5" s="82" t="s">
        <v>117</v>
      </c>
      <c r="N5" s="82" t="s">
        <v>118</v>
      </c>
      <c r="O5" s="82" t="s">
        <v>119</v>
      </c>
      <c r="P5" s="82" t="s">
        <v>120</v>
      </c>
      <c r="Q5" s="83" t="s">
        <v>121</v>
      </c>
      <c r="R5" s="83" t="s">
        <v>122</v>
      </c>
      <c r="T5" s="84"/>
    </row>
    <row r="6" customFormat="false" ht="12.75" hidden="false" customHeight="false" outlineLevel="0" collapsed="false">
      <c r="A6" s="78" t="s">
        <v>123</v>
      </c>
      <c r="B6" s="78" t="s">
        <v>124</v>
      </c>
      <c r="C6" s="69"/>
      <c r="D6" s="78" t="s">
        <v>125</v>
      </c>
      <c r="E6" s="78" t="s">
        <v>126</v>
      </c>
      <c r="G6" s="79" t="s">
        <v>127</v>
      </c>
      <c r="H6" s="79" t="s">
        <v>128</v>
      </c>
      <c r="J6" s="80" t="s">
        <v>75</v>
      </c>
      <c r="K6" s="81" t="s">
        <v>129</v>
      </c>
      <c r="L6" s="80" t="s">
        <v>130</v>
      </c>
      <c r="M6" s="82" t="s">
        <v>89</v>
      </c>
      <c r="N6" s="82" t="s">
        <v>131</v>
      </c>
      <c r="O6" s="82" t="s">
        <v>132</v>
      </c>
      <c r="P6" s="82" t="s">
        <v>133</v>
      </c>
      <c r="Q6" s="83" t="s">
        <v>134</v>
      </c>
      <c r="R6" s="83" t="s">
        <v>135</v>
      </c>
      <c r="T6" s="84"/>
    </row>
    <row r="7" customFormat="false" ht="12.75" hidden="false" customHeight="false" outlineLevel="0" collapsed="false">
      <c r="A7" s="78" t="s">
        <v>136</v>
      </c>
      <c r="B7" s="78" t="s">
        <v>137</v>
      </c>
      <c r="C7" s="69"/>
      <c r="D7" s="78" t="s">
        <v>138</v>
      </c>
      <c r="E7" s="78" t="s">
        <v>139</v>
      </c>
      <c r="G7" s="79" t="s">
        <v>140</v>
      </c>
      <c r="H7" s="79" t="s">
        <v>141</v>
      </c>
      <c r="J7" s="80" t="s">
        <v>75</v>
      </c>
      <c r="K7" s="81" t="s">
        <v>142</v>
      </c>
      <c r="L7" s="80" t="s">
        <v>143</v>
      </c>
      <c r="M7" s="82" t="s">
        <v>103</v>
      </c>
      <c r="N7" s="82" t="s">
        <v>144</v>
      </c>
      <c r="O7" s="82" t="s">
        <v>145</v>
      </c>
      <c r="P7" s="82" t="s">
        <v>146</v>
      </c>
      <c r="Q7" s="83" t="s">
        <v>147</v>
      </c>
      <c r="R7" s="83" t="s">
        <v>148</v>
      </c>
      <c r="T7" s="84"/>
    </row>
    <row r="8" customFormat="false" ht="12.75" hidden="false" customHeight="false" outlineLevel="0" collapsed="false">
      <c r="A8" s="78" t="s">
        <v>149</v>
      </c>
      <c r="B8" s="78" t="s">
        <v>150</v>
      </c>
      <c r="C8" s="69"/>
      <c r="D8" s="78" t="s">
        <v>151</v>
      </c>
      <c r="E8" s="78" t="s">
        <v>152</v>
      </c>
      <c r="G8" s="79" t="s">
        <v>153</v>
      </c>
      <c r="H8" s="79" t="s">
        <v>154</v>
      </c>
      <c r="J8" s="80" t="s">
        <v>89</v>
      </c>
      <c r="K8" s="81" t="s">
        <v>79</v>
      </c>
      <c r="L8" s="80" t="s">
        <v>155</v>
      </c>
      <c r="M8" s="82" t="s">
        <v>116</v>
      </c>
      <c r="N8" s="82" t="s">
        <v>156</v>
      </c>
      <c r="O8" s="82" t="s">
        <v>157</v>
      </c>
      <c r="P8" s="82" t="s">
        <v>158</v>
      </c>
      <c r="Q8" s="83" t="s">
        <v>159</v>
      </c>
      <c r="R8" s="83" t="s">
        <v>160</v>
      </c>
      <c r="T8" s="84"/>
    </row>
    <row r="9" customFormat="false" ht="12.75" hidden="false" customHeight="false" outlineLevel="0" collapsed="false">
      <c r="A9" s="78" t="s">
        <v>161</v>
      </c>
      <c r="B9" s="78" t="s">
        <v>162</v>
      </c>
      <c r="C9" s="69"/>
      <c r="D9" s="78" t="s">
        <v>163</v>
      </c>
      <c r="E9" s="78" t="s">
        <v>164</v>
      </c>
      <c r="G9" s="79" t="s">
        <v>165</v>
      </c>
      <c r="H9" s="79" t="s">
        <v>166</v>
      </c>
      <c r="J9" s="80" t="s">
        <v>89</v>
      </c>
      <c r="K9" s="81" t="s">
        <v>167</v>
      </c>
      <c r="L9" s="80" t="s">
        <v>168</v>
      </c>
      <c r="M9" s="82" t="s">
        <v>130</v>
      </c>
      <c r="N9" s="82" t="s">
        <v>169</v>
      </c>
      <c r="O9" s="82" t="s">
        <v>170</v>
      </c>
      <c r="P9" s="82" t="s">
        <v>171</v>
      </c>
      <c r="Q9" s="83" t="s">
        <v>172</v>
      </c>
      <c r="R9" s="83" t="s">
        <v>173</v>
      </c>
      <c r="T9" s="84"/>
    </row>
    <row r="10" customFormat="false" ht="12.75" hidden="false" customHeight="false" outlineLevel="0" collapsed="false">
      <c r="A10" s="78" t="s">
        <v>174</v>
      </c>
      <c r="B10" s="78" t="s">
        <v>175</v>
      </c>
      <c r="C10" s="69"/>
      <c r="D10" s="78" t="s">
        <v>176</v>
      </c>
      <c r="E10" s="78" t="s">
        <v>177</v>
      </c>
      <c r="J10" s="80" t="s">
        <v>89</v>
      </c>
      <c r="K10" s="81" t="s">
        <v>178</v>
      </c>
      <c r="L10" s="80" t="s">
        <v>179</v>
      </c>
      <c r="M10" s="82" t="s">
        <v>143</v>
      </c>
      <c r="N10" s="82" t="s">
        <v>180</v>
      </c>
      <c r="O10" s="82" t="s">
        <v>181</v>
      </c>
      <c r="P10" s="82" t="s">
        <v>182</v>
      </c>
      <c r="Q10" s="83" t="s">
        <v>183</v>
      </c>
      <c r="R10" s="83" t="s">
        <v>184</v>
      </c>
      <c r="T10" s="84"/>
    </row>
    <row r="11" customFormat="false" ht="12.75" hidden="false" customHeight="false" outlineLevel="0" collapsed="false">
      <c r="A11" s="78" t="s">
        <v>185</v>
      </c>
      <c r="B11" s="78" t="s">
        <v>186</v>
      </c>
      <c r="C11" s="69"/>
      <c r="D11" s="78" t="s">
        <v>187</v>
      </c>
      <c r="E11" s="78" t="s">
        <v>188</v>
      </c>
      <c r="J11" s="80" t="s">
        <v>89</v>
      </c>
      <c r="K11" s="81" t="s">
        <v>189</v>
      </c>
      <c r="L11" s="80" t="s">
        <v>190</v>
      </c>
      <c r="M11" s="82" t="s">
        <v>155</v>
      </c>
      <c r="N11" s="82" t="s">
        <v>191</v>
      </c>
      <c r="O11" s="82" t="s">
        <v>192</v>
      </c>
      <c r="P11" s="82" t="s">
        <v>193</v>
      </c>
      <c r="Q11" s="83" t="s">
        <v>194</v>
      </c>
      <c r="R11" s="83" t="s">
        <v>195</v>
      </c>
      <c r="T11" s="84"/>
    </row>
    <row r="12" customFormat="false" ht="12.75" hidden="false" customHeight="false" outlineLevel="0" collapsed="false">
      <c r="A12" s="78" t="s">
        <v>196</v>
      </c>
      <c r="B12" s="78" t="s">
        <v>197</v>
      </c>
      <c r="C12" s="69"/>
      <c r="D12" s="78" t="s">
        <v>198</v>
      </c>
      <c r="E12" s="78" t="s">
        <v>199</v>
      </c>
      <c r="J12" s="80" t="s">
        <v>89</v>
      </c>
      <c r="K12" s="81" t="s">
        <v>200</v>
      </c>
      <c r="L12" s="80" t="s">
        <v>201</v>
      </c>
      <c r="M12" s="82" t="s">
        <v>168</v>
      </c>
      <c r="N12" s="82" t="s">
        <v>202</v>
      </c>
      <c r="O12" s="82" t="s">
        <v>203</v>
      </c>
      <c r="P12" s="82" t="s">
        <v>204</v>
      </c>
      <c r="Q12" s="83" t="s">
        <v>205</v>
      </c>
      <c r="R12" s="83" t="s">
        <v>206</v>
      </c>
      <c r="T12" s="84"/>
    </row>
    <row r="13" customFormat="false" ht="12.75" hidden="false" customHeight="false" outlineLevel="0" collapsed="false">
      <c r="A13" s="78" t="s">
        <v>207</v>
      </c>
      <c r="B13" s="78" t="s">
        <v>208</v>
      </c>
      <c r="C13" s="69"/>
      <c r="D13" s="78" t="s">
        <v>209</v>
      </c>
      <c r="E13" s="78" t="s">
        <v>124</v>
      </c>
      <c r="J13" s="80" t="s">
        <v>89</v>
      </c>
      <c r="K13" s="81" t="s">
        <v>129</v>
      </c>
      <c r="L13" s="80" t="s">
        <v>210</v>
      </c>
      <c r="M13" s="82" t="s">
        <v>179</v>
      </c>
      <c r="N13" s="82" t="s">
        <v>211</v>
      </c>
      <c r="O13" s="82" t="s">
        <v>212</v>
      </c>
      <c r="P13" s="82" t="s">
        <v>213</v>
      </c>
      <c r="Q13" s="83" t="s">
        <v>214</v>
      </c>
      <c r="R13" s="83" t="s">
        <v>215</v>
      </c>
      <c r="T13" s="84"/>
    </row>
    <row r="14" customFormat="false" ht="12.75" hidden="false" customHeight="false" outlineLevel="0" collapsed="false">
      <c r="A14" s="78" t="s">
        <v>216</v>
      </c>
      <c r="B14" s="78" t="s">
        <v>217</v>
      </c>
      <c r="C14" s="69"/>
      <c r="D14" s="78" t="s">
        <v>218</v>
      </c>
      <c r="E14" s="78" t="s">
        <v>219</v>
      </c>
      <c r="J14" s="80" t="s">
        <v>103</v>
      </c>
      <c r="K14" s="81" t="s">
        <v>220</v>
      </c>
      <c r="L14" s="80" t="s">
        <v>221</v>
      </c>
      <c r="M14" s="82" t="s">
        <v>190</v>
      </c>
      <c r="N14" s="82" t="s">
        <v>222</v>
      </c>
      <c r="O14" s="82" t="s">
        <v>167</v>
      </c>
      <c r="P14" s="82" t="s">
        <v>223</v>
      </c>
      <c r="Q14" s="83" t="s">
        <v>224</v>
      </c>
      <c r="R14" s="83" t="s">
        <v>225</v>
      </c>
      <c r="T14" s="84"/>
    </row>
    <row r="15" customFormat="false" ht="12.75" hidden="false" customHeight="false" outlineLevel="0" collapsed="false">
      <c r="A15" s="78" t="s">
        <v>226</v>
      </c>
      <c r="B15" s="78" t="s">
        <v>227</v>
      </c>
      <c r="C15" s="69"/>
      <c r="D15" s="78" t="s">
        <v>228</v>
      </c>
      <c r="E15" s="78" t="s">
        <v>229</v>
      </c>
      <c r="J15" s="80" t="s">
        <v>103</v>
      </c>
      <c r="K15" s="81" t="s">
        <v>230</v>
      </c>
      <c r="L15" s="80" t="s">
        <v>231</v>
      </c>
      <c r="M15" s="82" t="s">
        <v>201</v>
      </c>
      <c r="N15" s="82" t="s">
        <v>114</v>
      </c>
      <c r="O15" s="82" t="s">
        <v>220</v>
      </c>
      <c r="P15" s="82" t="s">
        <v>232</v>
      </c>
      <c r="Q15" s="83" t="s">
        <v>233</v>
      </c>
      <c r="R15" s="83" t="s">
        <v>234</v>
      </c>
      <c r="T15" s="84"/>
    </row>
    <row r="16" customFormat="false" ht="12.75" hidden="false" customHeight="false" outlineLevel="0" collapsed="false">
      <c r="A16" s="78" t="s">
        <v>235</v>
      </c>
      <c r="B16" s="78" t="s">
        <v>236</v>
      </c>
      <c r="C16" s="69"/>
      <c r="D16" s="78" t="s">
        <v>237</v>
      </c>
      <c r="E16" s="78" t="s">
        <v>238</v>
      </c>
      <c r="J16" s="80" t="s">
        <v>103</v>
      </c>
      <c r="K16" s="81" t="s">
        <v>239</v>
      </c>
      <c r="L16" s="80" t="s">
        <v>240</v>
      </c>
      <c r="M16" s="82" t="s">
        <v>210</v>
      </c>
      <c r="N16" s="82" t="s">
        <v>241</v>
      </c>
      <c r="O16" s="82" t="s">
        <v>242</v>
      </c>
      <c r="P16" s="82" t="s">
        <v>243</v>
      </c>
      <c r="Q16" s="83" t="s">
        <v>244</v>
      </c>
      <c r="R16" s="83" t="s">
        <v>245</v>
      </c>
      <c r="T16" s="84"/>
    </row>
    <row r="17" customFormat="false" ht="12.75" hidden="false" customHeight="false" outlineLevel="0" collapsed="false">
      <c r="A17" s="78" t="s">
        <v>246</v>
      </c>
      <c r="B17" s="78" t="s">
        <v>247</v>
      </c>
      <c r="C17" s="69"/>
      <c r="D17" s="78" t="s">
        <v>248</v>
      </c>
      <c r="E17" s="78" t="s">
        <v>249</v>
      </c>
      <c r="J17" s="80" t="s">
        <v>103</v>
      </c>
      <c r="K17" s="81" t="s">
        <v>250</v>
      </c>
      <c r="L17" s="80" t="s">
        <v>251</v>
      </c>
      <c r="M17" s="82" t="s">
        <v>221</v>
      </c>
      <c r="N17" s="82" t="s">
        <v>252</v>
      </c>
      <c r="O17" s="82" t="s">
        <v>76</v>
      </c>
      <c r="P17" s="82" t="s">
        <v>253</v>
      </c>
      <c r="Q17" s="83" t="s">
        <v>254</v>
      </c>
      <c r="R17" s="83" t="s">
        <v>255</v>
      </c>
      <c r="T17" s="84"/>
    </row>
    <row r="18" customFormat="false" ht="12.75" hidden="false" customHeight="false" outlineLevel="0" collapsed="false">
      <c r="A18" s="78" t="s">
        <v>256</v>
      </c>
      <c r="B18" s="78" t="s">
        <v>257</v>
      </c>
      <c r="C18" s="69"/>
      <c r="D18" s="78" t="s">
        <v>258</v>
      </c>
      <c r="E18" s="78" t="s">
        <v>259</v>
      </c>
      <c r="J18" s="80" t="s">
        <v>103</v>
      </c>
      <c r="K18" s="81" t="s">
        <v>260</v>
      </c>
      <c r="L18" s="80" t="s">
        <v>261</v>
      </c>
      <c r="M18" s="82" t="s">
        <v>231</v>
      </c>
      <c r="N18" s="82" t="s">
        <v>262</v>
      </c>
      <c r="O18" s="82" t="s">
        <v>263</v>
      </c>
      <c r="P18" s="82" t="s">
        <v>264</v>
      </c>
      <c r="Q18" s="83" t="s">
        <v>265</v>
      </c>
      <c r="R18" s="83" t="s">
        <v>266</v>
      </c>
      <c r="T18" s="84"/>
    </row>
    <row r="19" customFormat="false" ht="12.75" hidden="false" customHeight="false" outlineLevel="0" collapsed="false">
      <c r="A19" s="78" t="s">
        <v>267</v>
      </c>
      <c r="B19" s="78" t="s">
        <v>268</v>
      </c>
      <c r="C19" s="69"/>
      <c r="D19" s="78" t="s">
        <v>269</v>
      </c>
      <c r="E19" s="78" t="s">
        <v>270</v>
      </c>
      <c r="J19" s="80" t="s">
        <v>103</v>
      </c>
      <c r="K19" s="81" t="s">
        <v>142</v>
      </c>
      <c r="L19" s="80" t="s">
        <v>271</v>
      </c>
      <c r="M19" s="82" t="s">
        <v>240</v>
      </c>
      <c r="N19" s="82" t="s">
        <v>272</v>
      </c>
      <c r="O19" s="82" t="s">
        <v>273</v>
      </c>
      <c r="P19" s="82" t="s">
        <v>274</v>
      </c>
      <c r="Q19" s="83" t="s">
        <v>275</v>
      </c>
      <c r="R19" s="83" t="s">
        <v>276</v>
      </c>
      <c r="T19" s="84"/>
    </row>
    <row r="20" customFormat="false" ht="12.75" hidden="false" customHeight="false" outlineLevel="0" collapsed="false">
      <c r="A20" s="69"/>
      <c r="B20" s="69"/>
      <c r="C20" s="69"/>
      <c r="D20" s="78" t="s">
        <v>277</v>
      </c>
      <c r="E20" s="78" t="s">
        <v>278</v>
      </c>
      <c r="J20" s="80" t="s">
        <v>116</v>
      </c>
      <c r="K20" s="81" t="s">
        <v>239</v>
      </c>
      <c r="L20" s="80" t="s">
        <v>279</v>
      </c>
      <c r="M20" s="82" t="s">
        <v>251</v>
      </c>
      <c r="N20" s="82" t="s">
        <v>280</v>
      </c>
      <c r="O20" s="82" t="s">
        <v>281</v>
      </c>
      <c r="P20" s="82" t="s">
        <v>282</v>
      </c>
      <c r="Q20" s="83" t="s">
        <v>283</v>
      </c>
      <c r="R20" s="83" t="s">
        <v>284</v>
      </c>
      <c r="T20" s="84"/>
    </row>
    <row r="21" customFormat="false" ht="12.75" hidden="false" customHeight="false" outlineLevel="0" collapsed="false">
      <c r="A21" s="69"/>
      <c r="B21" s="69"/>
      <c r="C21" s="69"/>
      <c r="D21" s="78" t="s">
        <v>285</v>
      </c>
      <c r="E21" s="78" t="s">
        <v>286</v>
      </c>
      <c r="J21" s="80" t="s">
        <v>116</v>
      </c>
      <c r="K21" s="81" t="s">
        <v>250</v>
      </c>
      <c r="L21" s="83" t="s">
        <v>287</v>
      </c>
      <c r="M21" s="82" t="s">
        <v>261</v>
      </c>
      <c r="N21" s="82" t="s">
        <v>288</v>
      </c>
      <c r="O21" s="82" t="s">
        <v>289</v>
      </c>
      <c r="P21" s="82" t="s">
        <v>290</v>
      </c>
      <c r="Q21" s="83" t="s">
        <v>291</v>
      </c>
      <c r="R21" s="83" t="s">
        <v>292</v>
      </c>
      <c r="T21" s="84"/>
    </row>
    <row r="22" customFormat="false" ht="12.75" hidden="false" customHeight="false" outlineLevel="0" collapsed="false">
      <c r="A22" s="69"/>
      <c r="B22" s="69"/>
      <c r="C22" s="69"/>
      <c r="D22" s="78" t="s">
        <v>293</v>
      </c>
      <c r="E22" s="78" t="s">
        <v>294</v>
      </c>
      <c r="J22" s="80" t="s">
        <v>116</v>
      </c>
      <c r="K22" s="81" t="s">
        <v>260</v>
      </c>
      <c r="M22" s="82" t="s">
        <v>271</v>
      </c>
      <c r="N22" s="82" t="s">
        <v>295</v>
      </c>
      <c r="O22" s="82" t="s">
        <v>178</v>
      </c>
      <c r="P22" s="82" t="s">
        <v>296</v>
      </c>
      <c r="Q22" s="83" t="s">
        <v>297</v>
      </c>
      <c r="R22" s="83" t="s">
        <v>298</v>
      </c>
      <c r="T22" s="84"/>
    </row>
    <row r="23" customFormat="false" ht="12.75" hidden="false" customHeight="false" outlineLevel="0" collapsed="false">
      <c r="A23" s="69"/>
      <c r="B23" s="69"/>
      <c r="C23" s="69"/>
      <c r="D23" s="78" t="s">
        <v>299</v>
      </c>
      <c r="E23" s="78" t="s">
        <v>300</v>
      </c>
      <c r="J23" s="80" t="s">
        <v>130</v>
      </c>
      <c r="K23" s="81" t="s">
        <v>242</v>
      </c>
      <c r="M23" s="82" t="s">
        <v>279</v>
      </c>
      <c r="N23" s="82" t="s">
        <v>301</v>
      </c>
      <c r="O23" s="82" t="s">
        <v>302</v>
      </c>
      <c r="P23" s="82" t="s">
        <v>274</v>
      </c>
      <c r="Q23" s="83" t="s">
        <v>303</v>
      </c>
      <c r="R23" s="83" t="s">
        <v>304</v>
      </c>
      <c r="T23" s="84"/>
    </row>
    <row r="24" customFormat="false" ht="12.75" hidden="false" customHeight="false" outlineLevel="0" collapsed="false">
      <c r="A24" s="69"/>
      <c r="B24" s="69"/>
      <c r="C24" s="69"/>
      <c r="D24" s="78" t="s">
        <v>305</v>
      </c>
      <c r="E24" s="78" t="s">
        <v>306</v>
      </c>
      <c r="J24" s="80" t="s">
        <v>130</v>
      </c>
      <c r="K24" s="81" t="s">
        <v>307</v>
      </c>
      <c r="O24" s="82" t="s">
        <v>308</v>
      </c>
      <c r="P24" s="82" t="s">
        <v>309</v>
      </c>
      <c r="Q24" s="83" t="s">
        <v>310</v>
      </c>
      <c r="R24" s="83" t="s">
        <v>311</v>
      </c>
      <c r="T24" s="84"/>
    </row>
    <row r="25" customFormat="false" ht="12.75" hidden="false" customHeight="false" outlineLevel="0" collapsed="false">
      <c r="A25" s="69"/>
      <c r="B25" s="69"/>
      <c r="C25" s="69"/>
      <c r="D25" s="78" t="s">
        <v>312</v>
      </c>
      <c r="E25" s="78" t="s">
        <v>313</v>
      </c>
      <c r="J25" s="80" t="s">
        <v>143</v>
      </c>
      <c r="K25" s="81" t="s">
        <v>105</v>
      </c>
      <c r="O25" s="82" t="s">
        <v>314</v>
      </c>
      <c r="P25" s="82" t="s">
        <v>204</v>
      </c>
      <c r="Q25" s="83" t="s">
        <v>315</v>
      </c>
      <c r="R25" s="83" t="s">
        <v>316</v>
      </c>
      <c r="T25" s="84"/>
    </row>
    <row r="26" customFormat="false" ht="12.75" hidden="false" customHeight="false" outlineLevel="0" collapsed="false">
      <c r="J26" s="80" t="s">
        <v>143</v>
      </c>
      <c r="K26" s="81" t="s">
        <v>119</v>
      </c>
      <c r="O26" s="82" t="s">
        <v>314</v>
      </c>
      <c r="P26" s="82" t="s">
        <v>282</v>
      </c>
      <c r="Q26" s="83" t="s">
        <v>317</v>
      </c>
      <c r="R26" s="83" t="s">
        <v>318</v>
      </c>
      <c r="T26" s="84"/>
    </row>
    <row r="27" customFormat="false" ht="12.75" hidden="false" customHeight="false" outlineLevel="0" collapsed="false">
      <c r="J27" s="80" t="s">
        <v>143</v>
      </c>
      <c r="K27" s="81" t="s">
        <v>132</v>
      </c>
      <c r="O27" s="82" t="s">
        <v>319</v>
      </c>
      <c r="P27" s="82" t="s">
        <v>320</v>
      </c>
      <c r="Q27" s="83" t="s">
        <v>321</v>
      </c>
      <c r="R27" s="83" t="s">
        <v>322</v>
      </c>
      <c r="T27" s="84"/>
    </row>
    <row r="28" customFormat="false" ht="12.75" hidden="false" customHeight="false" outlineLevel="0" collapsed="false">
      <c r="J28" s="80" t="s">
        <v>143</v>
      </c>
      <c r="K28" s="81" t="s">
        <v>145</v>
      </c>
      <c r="O28" s="82" t="s">
        <v>323</v>
      </c>
      <c r="P28" s="82" t="s">
        <v>324</v>
      </c>
      <c r="Q28" s="83" t="s">
        <v>325</v>
      </c>
      <c r="R28" s="83" t="s">
        <v>326</v>
      </c>
      <c r="T28" s="84"/>
    </row>
    <row r="29" customFormat="false" ht="12.75" hidden="false" customHeight="false" outlineLevel="0" collapsed="false">
      <c r="J29" s="80" t="s">
        <v>143</v>
      </c>
      <c r="K29" s="81" t="s">
        <v>157</v>
      </c>
      <c r="O29" s="82" t="s">
        <v>327</v>
      </c>
      <c r="P29" s="82" t="s">
        <v>328</v>
      </c>
      <c r="Q29" s="83" t="s">
        <v>329</v>
      </c>
      <c r="R29" s="83" t="s">
        <v>330</v>
      </c>
      <c r="T29" s="84"/>
    </row>
    <row r="30" customFormat="false" ht="11.25" hidden="false" customHeight="false" outlineLevel="0" collapsed="false">
      <c r="J30" s="80" t="s">
        <v>143</v>
      </c>
      <c r="K30" s="81" t="s">
        <v>327</v>
      </c>
      <c r="O30" s="82" t="s">
        <v>230</v>
      </c>
      <c r="P30" s="82" t="s">
        <v>331</v>
      </c>
      <c r="Q30" s="83" t="s">
        <v>332</v>
      </c>
      <c r="R30" s="83" t="s">
        <v>333</v>
      </c>
    </row>
    <row r="31" customFormat="false" ht="11.25" hidden="false" customHeight="false" outlineLevel="0" collapsed="false">
      <c r="J31" s="80" t="s">
        <v>143</v>
      </c>
      <c r="K31" s="81" t="s">
        <v>88</v>
      </c>
      <c r="O31" s="82" t="s">
        <v>88</v>
      </c>
      <c r="P31" s="82" t="s">
        <v>334</v>
      </c>
      <c r="Q31" s="83" t="s">
        <v>335</v>
      </c>
      <c r="R31" s="83" t="s">
        <v>336</v>
      </c>
    </row>
    <row r="32" customFormat="false" ht="11.25" hidden="false" customHeight="false" outlineLevel="0" collapsed="false">
      <c r="J32" s="80" t="s">
        <v>143</v>
      </c>
      <c r="K32" s="81" t="s">
        <v>239</v>
      </c>
      <c r="O32" s="82" t="s">
        <v>102</v>
      </c>
      <c r="P32" s="82" t="s">
        <v>337</v>
      </c>
      <c r="Q32" s="83" t="s">
        <v>338</v>
      </c>
      <c r="R32" s="83" t="s">
        <v>339</v>
      </c>
    </row>
    <row r="33" customFormat="false" ht="11.25" hidden="false" customHeight="false" outlineLevel="0" collapsed="false">
      <c r="J33" s="80" t="s">
        <v>143</v>
      </c>
      <c r="K33" s="81" t="s">
        <v>340</v>
      </c>
      <c r="O33" s="82" t="s">
        <v>239</v>
      </c>
      <c r="P33" s="82" t="s">
        <v>341</v>
      </c>
      <c r="Q33" s="83" t="s">
        <v>342</v>
      </c>
      <c r="R33" s="83" t="s">
        <v>343</v>
      </c>
    </row>
    <row r="34" customFormat="false" ht="11.25" hidden="false" customHeight="false" outlineLevel="0" collapsed="false">
      <c r="J34" s="80" t="s">
        <v>143</v>
      </c>
      <c r="K34" s="81" t="s">
        <v>344</v>
      </c>
      <c r="O34" s="82" t="s">
        <v>239</v>
      </c>
      <c r="P34" s="82" t="s">
        <v>341</v>
      </c>
      <c r="Q34" s="83" t="s">
        <v>345</v>
      </c>
      <c r="R34" s="83" t="s">
        <v>346</v>
      </c>
    </row>
    <row r="35" customFormat="false" ht="11.25" hidden="false" customHeight="false" outlineLevel="0" collapsed="false">
      <c r="J35" s="80" t="s">
        <v>143</v>
      </c>
      <c r="K35" s="81" t="s">
        <v>115</v>
      </c>
      <c r="O35" s="82" t="s">
        <v>250</v>
      </c>
      <c r="P35" s="82" t="s">
        <v>347</v>
      </c>
      <c r="Q35" s="83" t="s">
        <v>348</v>
      </c>
      <c r="R35" s="83" t="s">
        <v>349</v>
      </c>
    </row>
    <row r="36" customFormat="false" ht="11.25" hidden="false" customHeight="false" outlineLevel="0" collapsed="false">
      <c r="J36" s="80" t="s">
        <v>143</v>
      </c>
      <c r="K36" s="81" t="s">
        <v>142</v>
      </c>
      <c r="O36" s="82" t="s">
        <v>260</v>
      </c>
      <c r="P36" s="82" t="s">
        <v>350</v>
      </c>
      <c r="Q36" s="83" t="s">
        <v>351</v>
      </c>
      <c r="R36" s="83" t="s">
        <v>352</v>
      </c>
    </row>
    <row r="37" customFormat="false" ht="11.25" hidden="false" customHeight="false" outlineLevel="0" collapsed="false">
      <c r="J37" s="80" t="s">
        <v>155</v>
      </c>
      <c r="K37" s="81" t="s">
        <v>353</v>
      </c>
      <c r="O37" s="82" t="s">
        <v>340</v>
      </c>
      <c r="P37" s="82" t="s">
        <v>354</v>
      </c>
      <c r="Q37" s="83" t="s">
        <v>355</v>
      </c>
      <c r="R37" s="83" t="s">
        <v>356</v>
      </c>
    </row>
    <row r="38" customFormat="false" ht="11.25" hidden="false" customHeight="false" outlineLevel="0" collapsed="false">
      <c r="J38" s="80" t="s">
        <v>168</v>
      </c>
      <c r="K38" s="81" t="s">
        <v>76</v>
      </c>
      <c r="O38" s="82" t="s">
        <v>344</v>
      </c>
      <c r="P38" s="82" t="s">
        <v>357</v>
      </c>
      <c r="Q38" s="83" t="s">
        <v>358</v>
      </c>
      <c r="R38" s="83" t="s">
        <v>359</v>
      </c>
    </row>
    <row r="39" customFormat="false" ht="11.25" hidden="false" customHeight="false" outlineLevel="0" collapsed="false">
      <c r="J39" s="80" t="s">
        <v>168</v>
      </c>
      <c r="K39" s="81" t="s">
        <v>88</v>
      </c>
      <c r="O39" s="82" t="s">
        <v>189</v>
      </c>
      <c r="P39" s="82" t="s">
        <v>360</v>
      </c>
      <c r="Q39" s="83" t="s">
        <v>361</v>
      </c>
      <c r="R39" s="83" t="s">
        <v>362</v>
      </c>
    </row>
    <row r="40" customFormat="false" ht="11.25" hidden="false" customHeight="false" outlineLevel="0" collapsed="false">
      <c r="J40" s="80" t="s">
        <v>168</v>
      </c>
      <c r="K40" s="81" t="s">
        <v>142</v>
      </c>
      <c r="O40" s="82" t="s">
        <v>363</v>
      </c>
      <c r="P40" s="82" t="s">
        <v>364</v>
      </c>
      <c r="Q40" s="83" t="s">
        <v>365</v>
      </c>
      <c r="R40" s="83" t="s">
        <v>366</v>
      </c>
    </row>
    <row r="41" customFormat="false" ht="11.25" hidden="false" customHeight="false" outlineLevel="0" collapsed="false">
      <c r="J41" s="80" t="s">
        <v>179</v>
      </c>
      <c r="K41" s="81" t="s">
        <v>76</v>
      </c>
      <c r="O41" s="82" t="s">
        <v>200</v>
      </c>
      <c r="P41" s="82" t="s">
        <v>367</v>
      </c>
      <c r="Q41" s="83" t="s">
        <v>368</v>
      </c>
      <c r="R41" s="83" t="s">
        <v>369</v>
      </c>
    </row>
    <row r="42" customFormat="false" ht="11.25" hidden="false" customHeight="false" outlineLevel="0" collapsed="false">
      <c r="J42" s="80" t="s">
        <v>179</v>
      </c>
      <c r="K42" s="81" t="s">
        <v>88</v>
      </c>
      <c r="O42" s="82" t="s">
        <v>200</v>
      </c>
      <c r="P42" s="82" t="s">
        <v>370</v>
      </c>
      <c r="Q42" s="83" t="s">
        <v>371</v>
      </c>
      <c r="R42" s="83" t="s">
        <v>372</v>
      </c>
    </row>
    <row r="43" customFormat="false" ht="11.25" hidden="false" customHeight="false" outlineLevel="0" collapsed="false">
      <c r="J43" s="80" t="s">
        <v>179</v>
      </c>
      <c r="K43" s="81" t="s">
        <v>260</v>
      </c>
      <c r="O43" s="82" t="s">
        <v>115</v>
      </c>
      <c r="P43" s="82" t="s">
        <v>373</v>
      </c>
      <c r="Q43" s="83" t="s">
        <v>374</v>
      </c>
      <c r="R43" s="83" t="s">
        <v>375</v>
      </c>
    </row>
    <row r="44" customFormat="false" ht="11.25" hidden="false" customHeight="false" outlineLevel="0" collapsed="false">
      <c r="J44" s="80" t="s">
        <v>179</v>
      </c>
      <c r="K44" s="81" t="s">
        <v>129</v>
      </c>
      <c r="O44" s="82" t="s">
        <v>115</v>
      </c>
      <c r="P44" s="82" t="s">
        <v>373</v>
      </c>
      <c r="Q44" s="83" t="s">
        <v>376</v>
      </c>
      <c r="R44" s="83" t="s">
        <v>377</v>
      </c>
    </row>
    <row r="45" customFormat="false" ht="11.25" hidden="false" customHeight="false" outlineLevel="0" collapsed="false">
      <c r="J45" s="80" t="s">
        <v>179</v>
      </c>
      <c r="K45" s="81" t="s">
        <v>142</v>
      </c>
      <c r="O45" s="82" t="s">
        <v>307</v>
      </c>
      <c r="P45" s="82" t="s">
        <v>378</v>
      </c>
      <c r="Q45" s="83" t="s">
        <v>379</v>
      </c>
      <c r="R45" s="83" t="s">
        <v>380</v>
      </c>
    </row>
    <row r="46" customFormat="false" ht="11.25" hidden="false" customHeight="false" outlineLevel="0" collapsed="false">
      <c r="J46" s="80" t="s">
        <v>190</v>
      </c>
      <c r="K46" s="81" t="s">
        <v>181</v>
      </c>
      <c r="O46" s="82" t="s">
        <v>129</v>
      </c>
      <c r="P46" s="82" t="s">
        <v>381</v>
      </c>
      <c r="Q46" s="83" t="s">
        <v>382</v>
      </c>
      <c r="R46" s="83" t="s">
        <v>383</v>
      </c>
    </row>
    <row r="47" customFormat="false" ht="11.25" hidden="false" customHeight="false" outlineLevel="0" collapsed="false">
      <c r="J47" s="80" t="s">
        <v>201</v>
      </c>
      <c r="K47" s="81" t="s">
        <v>92</v>
      </c>
      <c r="O47" s="82" t="s">
        <v>129</v>
      </c>
      <c r="P47" s="82" t="s">
        <v>381</v>
      </c>
      <c r="Q47" s="83" t="s">
        <v>384</v>
      </c>
      <c r="R47" s="83" t="s">
        <v>385</v>
      </c>
    </row>
    <row r="48" customFormat="false" ht="11.25" hidden="false" customHeight="false" outlineLevel="0" collapsed="false">
      <c r="J48" s="80" t="s">
        <v>210</v>
      </c>
      <c r="K48" s="81" t="s">
        <v>76</v>
      </c>
      <c r="O48" s="82" t="s">
        <v>353</v>
      </c>
      <c r="P48" s="82" t="s">
        <v>386</v>
      </c>
      <c r="Q48" s="83" t="s">
        <v>387</v>
      </c>
      <c r="R48" s="83" t="s">
        <v>388</v>
      </c>
    </row>
    <row r="49" customFormat="false" ht="11.25" hidden="false" customHeight="false" outlineLevel="0" collapsed="false">
      <c r="J49" s="80" t="s">
        <v>210</v>
      </c>
      <c r="K49" s="81" t="s">
        <v>88</v>
      </c>
      <c r="O49" s="82" t="s">
        <v>142</v>
      </c>
      <c r="P49" s="82" t="s">
        <v>389</v>
      </c>
      <c r="Q49" s="83" t="s">
        <v>390</v>
      </c>
      <c r="R49" s="83" t="s">
        <v>391</v>
      </c>
    </row>
    <row r="50" customFormat="false" ht="11.25" hidden="false" customHeight="false" outlineLevel="0" collapsed="false">
      <c r="J50" s="80" t="s">
        <v>210</v>
      </c>
      <c r="K50" s="81" t="s">
        <v>102</v>
      </c>
      <c r="Q50" s="83" t="s">
        <v>392</v>
      </c>
      <c r="R50" s="83" t="s">
        <v>393</v>
      </c>
    </row>
    <row r="51" customFormat="false" ht="11.25" hidden="false" customHeight="false" outlineLevel="0" collapsed="false">
      <c r="J51" s="80" t="s">
        <v>210</v>
      </c>
      <c r="K51" s="81" t="s">
        <v>115</v>
      </c>
      <c r="Q51" s="83" t="s">
        <v>394</v>
      </c>
      <c r="R51" s="83" t="s">
        <v>395</v>
      </c>
    </row>
    <row r="52" customFormat="false" ht="11.25" hidden="false" customHeight="false" outlineLevel="0" collapsed="false">
      <c r="J52" s="80" t="s">
        <v>210</v>
      </c>
      <c r="K52" s="81" t="s">
        <v>142</v>
      </c>
      <c r="Q52" s="83" t="s">
        <v>396</v>
      </c>
      <c r="R52" s="83" t="s">
        <v>397</v>
      </c>
    </row>
    <row r="53" customFormat="false" ht="11.25" hidden="false" customHeight="false" outlineLevel="0" collapsed="false">
      <c r="J53" s="80" t="s">
        <v>221</v>
      </c>
      <c r="K53" s="81" t="s">
        <v>319</v>
      </c>
      <c r="Q53" s="83" t="s">
        <v>398</v>
      </c>
      <c r="R53" s="83" t="s">
        <v>399</v>
      </c>
    </row>
    <row r="54" customFormat="false" ht="11.25" hidden="false" customHeight="false" outlineLevel="0" collapsed="false">
      <c r="J54" s="80" t="s">
        <v>231</v>
      </c>
      <c r="K54" s="81" t="s">
        <v>76</v>
      </c>
      <c r="Q54" s="83" t="s">
        <v>400</v>
      </c>
      <c r="R54" s="83" t="s">
        <v>401</v>
      </c>
    </row>
    <row r="55" customFormat="false" ht="11.25" hidden="false" customHeight="false" outlineLevel="0" collapsed="false">
      <c r="J55" s="80" t="s">
        <v>231</v>
      </c>
      <c r="K55" s="81" t="s">
        <v>88</v>
      </c>
      <c r="Q55" s="83" t="s">
        <v>402</v>
      </c>
      <c r="R55" s="83" t="s">
        <v>403</v>
      </c>
    </row>
    <row r="56" customFormat="false" ht="11.25" hidden="false" customHeight="false" outlineLevel="0" collapsed="false">
      <c r="J56" s="80" t="s">
        <v>231</v>
      </c>
      <c r="K56" s="81" t="s">
        <v>102</v>
      </c>
      <c r="Q56" s="83" t="s">
        <v>404</v>
      </c>
      <c r="R56" s="83" t="s">
        <v>405</v>
      </c>
    </row>
    <row r="57" customFormat="false" ht="11.25" hidden="false" customHeight="false" outlineLevel="0" collapsed="false">
      <c r="J57" s="80" t="s">
        <v>231</v>
      </c>
      <c r="K57" s="81" t="s">
        <v>260</v>
      </c>
      <c r="Q57" s="83" t="s">
        <v>406</v>
      </c>
      <c r="R57" s="83" t="s">
        <v>407</v>
      </c>
    </row>
    <row r="58" customFormat="false" ht="11.25" hidden="false" customHeight="false" outlineLevel="0" collapsed="false">
      <c r="J58" s="80" t="s">
        <v>231</v>
      </c>
      <c r="K58" s="81" t="s">
        <v>129</v>
      </c>
      <c r="Q58" s="83" t="s">
        <v>408</v>
      </c>
      <c r="R58" s="83" t="s">
        <v>409</v>
      </c>
    </row>
    <row r="59" customFormat="false" ht="11.25" hidden="false" customHeight="false" outlineLevel="0" collapsed="false">
      <c r="J59" s="80" t="s">
        <v>231</v>
      </c>
      <c r="K59" s="81" t="s">
        <v>142</v>
      </c>
      <c r="Q59" s="83" t="s">
        <v>410</v>
      </c>
      <c r="R59" s="83" t="s">
        <v>411</v>
      </c>
    </row>
    <row r="60" customFormat="false" ht="11.25" hidden="false" customHeight="false" outlineLevel="0" collapsed="false">
      <c r="J60" s="80" t="s">
        <v>240</v>
      </c>
      <c r="K60" s="81" t="s">
        <v>220</v>
      </c>
      <c r="Q60" s="83" t="s">
        <v>412</v>
      </c>
      <c r="R60" s="83" t="s">
        <v>413</v>
      </c>
    </row>
    <row r="61" customFormat="false" ht="11.25" hidden="false" customHeight="false" outlineLevel="0" collapsed="false">
      <c r="J61" s="80" t="s">
        <v>240</v>
      </c>
      <c r="K61" s="81" t="s">
        <v>239</v>
      </c>
      <c r="Q61" s="83" t="s">
        <v>414</v>
      </c>
      <c r="R61" s="83" t="s">
        <v>415</v>
      </c>
    </row>
    <row r="62" customFormat="false" ht="11.25" hidden="false" customHeight="false" outlineLevel="0" collapsed="false">
      <c r="J62" s="80" t="s">
        <v>240</v>
      </c>
      <c r="K62" s="81" t="s">
        <v>260</v>
      </c>
      <c r="Q62" s="83" t="s">
        <v>416</v>
      </c>
      <c r="R62" s="83" t="s">
        <v>417</v>
      </c>
    </row>
    <row r="63" customFormat="false" ht="11.25" hidden="false" customHeight="false" outlineLevel="0" collapsed="false">
      <c r="J63" s="80" t="s">
        <v>251</v>
      </c>
      <c r="K63" s="81" t="s">
        <v>105</v>
      </c>
      <c r="Q63" s="83" t="s">
        <v>418</v>
      </c>
      <c r="R63" s="83" t="s">
        <v>419</v>
      </c>
    </row>
    <row r="64" customFormat="false" ht="11.25" hidden="false" customHeight="false" outlineLevel="0" collapsed="false">
      <c r="J64" s="80" t="s">
        <v>251</v>
      </c>
      <c r="K64" s="81" t="s">
        <v>212</v>
      </c>
      <c r="Q64" s="83" t="s">
        <v>420</v>
      </c>
      <c r="R64" s="83" t="s">
        <v>421</v>
      </c>
    </row>
    <row r="65" customFormat="false" ht="11.25" hidden="false" customHeight="false" outlineLevel="0" collapsed="false">
      <c r="J65" s="80" t="s">
        <v>251</v>
      </c>
      <c r="K65" s="81" t="s">
        <v>200</v>
      </c>
      <c r="Q65" s="83" t="s">
        <v>422</v>
      </c>
      <c r="R65" s="83" t="s">
        <v>423</v>
      </c>
    </row>
    <row r="66" customFormat="false" ht="11.25" hidden="false" customHeight="false" outlineLevel="0" collapsed="false">
      <c r="J66" s="80" t="s">
        <v>261</v>
      </c>
      <c r="K66" s="81" t="s">
        <v>239</v>
      </c>
      <c r="Q66" s="83" t="s">
        <v>424</v>
      </c>
      <c r="R66" s="83" t="s">
        <v>425</v>
      </c>
    </row>
    <row r="67" customFormat="false" ht="11.25" hidden="false" customHeight="false" outlineLevel="0" collapsed="false">
      <c r="J67" s="80" t="s">
        <v>261</v>
      </c>
      <c r="K67" s="81" t="s">
        <v>250</v>
      </c>
      <c r="Q67" s="83" t="s">
        <v>426</v>
      </c>
      <c r="R67" s="83" t="s">
        <v>427</v>
      </c>
    </row>
    <row r="68" customFormat="false" ht="11.25" hidden="false" customHeight="false" outlineLevel="0" collapsed="false">
      <c r="J68" s="80" t="s">
        <v>261</v>
      </c>
      <c r="K68" s="81" t="s">
        <v>260</v>
      </c>
      <c r="Q68" s="83" t="s">
        <v>428</v>
      </c>
      <c r="R68" s="83" t="s">
        <v>429</v>
      </c>
    </row>
    <row r="69" customFormat="false" ht="11.25" hidden="false" customHeight="false" outlineLevel="0" collapsed="false">
      <c r="J69" s="80" t="s">
        <v>271</v>
      </c>
      <c r="K69" s="81" t="s">
        <v>76</v>
      </c>
      <c r="Q69" s="83" t="s">
        <v>430</v>
      </c>
      <c r="R69" s="83" t="s">
        <v>431</v>
      </c>
    </row>
    <row r="70" customFormat="false" ht="11.25" hidden="false" customHeight="false" outlineLevel="0" collapsed="false">
      <c r="J70" s="80" t="s">
        <v>271</v>
      </c>
      <c r="K70" s="81" t="s">
        <v>88</v>
      </c>
      <c r="Q70" s="83" t="s">
        <v>432</v>
      </c>
      <c r="R70" s="83" t="s">
        <v>433</v>
      </c>
    </row>
    <row r="71" customFormat="false" ht="11.25" hidden="false" customHeight="false" outlineLevel="0" collapsed="false">
      <c r="J71" s="80" t="s">
        <v>271</v>
      </c>
      <c r="K71" s="81" t="s">
        <v>260</v>
      </c>
      <c r="Q71" s="83" t="s">
        <v>434</v>
      </c>
      <c r="R71" s="83" t="s">
        <v>435</v>
      </c>
    </row>
    <row r="72" customFormat="false" ht="11.25" hidden="false" customHeight="false" outlineLevel="0" collapsed="false">
      <c r="J72" s="80" t="s">
        <v>271</v>
      </c>
      <c r="K72" s="81" t="s">
        <v>363</v>
      </c>
      <c r="Q72" s="83" t="s">
        <v>436</v>
      </c>
      <c r="R72" s="83" t="s">
        <v>437</v>
      </c>
    </row>
    <row r="73" customFormat="false" ht="11.25" hidden="false" customHeight="false" outlineLevel="0" collapsed="false">
      <c r="J73" s="80" t="s">
        <v>271</v>
      </c>
      <c r="K73" s="81" t="s">
        <v>129</v>
      </c>
      <c r="Q73" s="83" t="s">
        <v>438</v>
      </c>
      <c r="R73" s="83" t="s">
        <v>439</v>
      </c>
    </row>
    <row r="74" customFormat="false" ht="11.25" hidden="false" customHeight="false" outlineLevel="0" collapsed="false">
      <c r="J74" s="80" t="s">
        <v>279</v>
      </c>
      <c r="K74" s="81" t="s">
        <v>92</v>
      </c>
      <c r="Q74" s="83" t="s">
        <v>440</v>
      </c>
      <c r="R74" s="83" t="s">
        <v>441</v>
      </c>
    </row>
    <row r="75" customFormat="false" ht="11.25" hidden="false" customHeight="false" outlineLevel="0" collapsed="false">
      <c r="J75" s="85"/>
      <c r="Q75" s="83" t="s">
        <v>442</v>
      </c>
      <c r="R75" s="83" t="s">
        <v>443</v>
      </c>
    </row>
    <row r="76" customFormat="false" ht="11.25" hidden="false" customHeight="false" outlineLevel="0" collapsed="false">
      <c r="J76" s="85"/>
      <c r="Q76" s="83" t="s">
        <v>444</v>
      </c>
      <c r="R76" s="83" t="s">
        <v>445</v>
      </c>
    </row>
    <row r="77" customFormat="false" ht="11.25" hidden="false" customHeight="false" outlineLevel="0" collapsed="false">
      <c r="J77" s="85"/>
      <c r="Q77" s="83" t="s">
        <v>446</v>
      </c>
      <c r="R77" s="83" t="s">
        <v>447</v>
      </c>
    </row>
    <row r="78" customFormat="false" ht="11.25" hidden="false" customHeight="false" outlineLevel="0" collapsed="false">
      <c r="J78" s="85"/>
      <c r="Q78" s="83" t="s">
        <v>448</v>
      </c>
      <c r="R78" s="83" t="s">
        <v>449</v>
      </c>
    </row>
    <row r="79" customFormat="false" ht="11.25" hidden="false" customHeight="false" outlineLevel="0" collapsed="false">
      <c r="J79" s="85"/>
      <c r="Q79" s="83" t="s">
        <v>450</v>
      </c>
      <c r="R79" s="83" t="s">
        <v>451</v>
      </c>
    </row>
    <row r="80" customFormat="false" ht="11.25" hidden="false" customHeight="false" outlineLevel="0" collapsed="false">
      <c r="J80" s="85"/>
      <c r="Q80" s="83" t="s">
        <v>452</v>
      </c>
      <c r="R80" s="83" t="s">
        <v>453</v>
      </c>
    </row>
    <row r="81" customFormat="false" ht="11.25" hidden="false" customHeight="false" outlineLevel="0" collapsed="false">
      <c r="J81" s="85"/>
      <c r="Q81" s="83" t="s">
        <v>454</v>
      </c>
      <c r="R81" s="83" t="s">
        <v>455</v>
      </c>
    </row>
    <row r="82" customFormat="false" ht="11.25" hidden="false" customHeight="false" outlineLevel="0" collapsed="false">
      <c r="J82" s="85"/>
      <c r="Q82" s="83" t="s">
        <v>456</v>
      </c>
      <c r="R82" s="83" t="s">
        <v>457</v>
      </c>
    </row>
    <row r="83" customFormat="false" ht="11.25" hidden="false" customHeight="false" outlineLevel="0" collapsed="false">
      <c r="J83" s="85"/>
      <c r="Q83" s="83" t="s">
        <v>458</v>
      </c>
      <c r="R83" s="83" t="s">
        <v>459</v>
      </c>
    </row>
    <row r="84" customFormat="false" ht="11.25" hidden="false" customHeight="false" outlineLevel="0" collapsed="false">
      <c r="J84" s="85"/>
      <c r="Q84" s="83" t="s">
        <v>460</v>
      </c>
      <c r="R84" s="83" t="s">
        <v>461</v>
      </c>
    </row>
    <row r="85" customFormat="false" ht="11.25" hidden="false" customHeight="false" outlineLevel="0" collapsed="false">
      <c r="J85" s="85"/>
      <c r="Q85" s="83" t="s">
        <v>462</v>
      </c>
      <c r="R85" s="83" t="s">
        <v>463</v>
      </c>
    </row>
    <row r="86" customFormat="false" ht="11.25" hidden="false" customHeight="false" outlineLevel="0" collapsed="false">
      <c r="J86" s="85"/>
      <c r="Q86" s="83" t="s">
        <v>464</v>
      </c>
      <c r="R86" s="83" t="s">
        <v>465</v>
      </c>
    </row>
    <row r="87" customFormat="false" ht="11.25" hidden="false" customHeight="false" outlineLevel="0" collapsed="false">
      <c r="J87" s="85"/>
      <c r="Q87" s="83" t="s">
        <v>466</v>
      </c>
      <c r="R87" s="83" t="s">
        <v>467</v>
      </c>
    </row>
    <row r="88" customFormat="false" ht="11.25" hidden="false" customHeight="false" outlineLevel="0" collapsed="false">
      <c r="J88" s="85"/>
      <c r="Q88" s="83" t="s">
        <v>468</v>
      </c>
      <c r="R88" s="83" t="s">
        <v>469</v>
      </c>
    </row>
    <row r="89" customFormat="false" ht="11.25" hidden="false" customHeight="false" outlineLevel="0" collapsed="false">
      <c r="J89" s="85"/>
      <c r="Q89" s="83" t="s">
        <v>470</v>
      </c>
      <c r="R89" s="83" t="s">
        <v>471</v>
      </c>
    </row>
    <row r="90" customFormat="false" ht="11.25" hidden="false" customHeight="false" outlineLevel="0" collapsed="false">
      <c r="J90" s="85"/>
      <c r="Q90" s="83" t="s">
        <v>472</v>
      </c>
      <c r="R90" s="83" t="s">
        <v>473</v>
      </c>
    </row>
    <row r="91" customFormat="false" ht="11.25" hidden="false" customHeight="false" outlineLevel="0" collapsed="false">
      <c r="J91" s="85"/>
      <c r="Q91" s="83" t="s">
        <v>287</v>
      </c>
      <c r="R91" s="83" t="s">
        <v>474</v>
      </c>
    </row>
    <row r="92" customFormat="false" ht="14.25" hidden="false" customHeight="false" outlineLevel="0" collapsed="false"/>
    <row r="93" customFormat="false" ht="14.25" hidden="false" customHeight="false" outlineLevel="0" collapsed="false"/>
    <row r="94" customFormat="false" ht="14.25" hidden="false" customHeight="false" outlineLevel="0" collapsed="false"/>
    <row r="95" customFormat="false" ht="14.25" hidden="false" customHeight="false" outlineLevel="0" collapsed="false"/>
    <row r="96" customFormat="false" ht="14.25" hidden="false" customHeight="false" outlineLevel="0" collapsed="false"/>
    <row r="97" customFormat="false" ht="14.25" hidden="false" customHeight="false" outlineLevel="0" collapsed="false"/>
    <row r="98" customFormat="false" ht="14.25" hidden="false" customHeight="false" outlineLevel="0" collapsed="false"/>
    <row r="99" customFormat="false" ht="14.25" hidden="false" customHeight="false" outlineLevel="0" collapsed="false"/>
    <row r="100" customFormat="false" ht="14.25" hidden="false" customHeight="false" outlineLevel="0" collapsed="false"/>
    <row r="101" customFormat="false" ht="14.25" hidden="false" customHeight="false" outlineLevel="0" collapsed="false"/>
    <row r="102" customFormat="false" ht="14.25" hidden="false" customHeight="false" outlineLevel="0" collapsed="false"/>
    <row r="103" customFormat="false" ht="14.25" hidden="false" customHeight="false" outlineLevel="0" collapsed="false"/>
    <row r="104" customFormat="false" ht="14.25" hidden="false" customHeight="false" outlineLevel="0" collapsed="false"/>
    <row r="105" customFormat="false" ht="14.25" hidden="false" customHeight="false" outlineLevel="0" collapsed="false"/>
    <row r="106" customFormat="false" ht="14.25" hidden="false" customHeight="false" outlineLevel="0" collapsed="false"/>
    <row r="107" customFormat="false" ht="14.25" hidden="false" customHeight="false" outlineLevel="0" collapsed="false"/>
    <row r="108" customFormat="false" ht="14.25" hidden="false" customHeight="false" outlineLevel="0" collapsed="false"/>
    <row r="109" customFormat="false" ht="14.25" hidden="false" customHeight="false" outlineLevel="0" collapsed="false"/>
    <row r="110" customFormat="false" ht="14.25" hidden="false" customHeight="false" outlineLevel="0" collapsed="false"/>
    <row r="111" customFormat="false" ht="14.25" hidden="false" customHeight="false" outlineLevel="0" collapsed="false"/>
    <row r="112" customFormat="false" ht="14.25" hidden="false" customHeight="false" outlineLevel="0" collapsed="false"/>
    <row r="113" customFormat="false" ht="14.25" hidden="false" customHeight="false" outlineLevel="0" collapsed="false"/>
    <row r="114" customFormat="false" ht="14.25" hidden="false" customHeight="false" outlineLevel="0" collapsed="false"/>
    <row r="115" customFormat="false" ht="14.25" hidden="false" customHeight="false" outlineLevel="0" collapsed="false"/>
    <row r="116" customFormat="false" ht="14.25" hidden="false" customHeight="false" outlineLevel="0" collapsed="false"/>
    <row r="117" customFormat="false" ht="14.25" hidden="false" customHeight="false" outlineLevel="0" collapsed="false"/>
    <row r="118" customFormat="false" ht="14.25" hidden="false" customHeight="false" outlineLevel="0" collapsed="false"/>
    <row r="119" customFormat="false" ht="14.25" hidden="false" customHeight="false" outlineLevel="0" collapsed="false"/>
    <row r="120" customFormat="false" ht="14.25" hidden="false" customHeight="false" outlineLevel="0" collapsed="false"/>
    <row r="121" customFormat="false" ht="14.25" hidden="false" customHeight="false" outlineLevel="0" collapsed="false"/>
    <row r="122" customFormat="false" ht="14.25" hidden="false" customHeight="false" outlineLevel="0" collapsed="false"/>
    <row r="123" customFormat="false" ht="14.25" hidden="false" customHeight="false" outlineLevel="0" collapsed="false"/>
    <row r="124" customFormat="false" ht="14.25" hidden="false" customHeight="false" outlineLevel="0" collapsed="false"/>
    <row r="125" customFormat="false" ht="14.25" hidden="false" customHeight="false" outlineLevel="0" collapsed="false"/>
    <row r="126" customFormat="false" ht="14.25" hidden="false" customHeight="false" outlineLevel="0" collapsed="false"/>
    <row r="127" customFormat="false" ht="14.25" hidden="false" customHeight="false" outlineLevel="0" collapsed="false"/>
    <row r="128" customFormat="false" ht="14.25" hidden="false" customHeight="false" outlineLevel="0" collapsed="false"/>
    <row r="129" customFormat="false" ht="14.25" hidden="false" customHeight="false" outlineLevel="0" collapsed="false"/>
    <row r="130" customFormat="false" ht="14.25" hidden="false" customHeight="false" outlineLevel="0" collapsed="false"/>
    <row r="131" customFormat="false" ht="14.25" hidden="false" customHeight="false" outlineLevel="0" collapsed="false"/>
    <row r="132" customFormat="false" ht="14.25" hidden="false" customHeight="false" outlineLevel="0" collapsed="false"/>
    <row r="133" customFormat="false" ht="14.25" hidden="false" customHeight="false" outlineLevel="0" collapsed="false"/>
    <row r="134" customFormat="false" ht="14.25" hidden="false" customHeight="false" outlineLevel="0" collapsed="false"/>
    <row r="135" customFormat="false" ht="14.25" hidden="false" customHeight="false" outlineLevel="0" collapsed="false"/>
    <row r="136" customFormat="false" ht="14.25" hidden="false" customHeight="false" outlineLevel="0" collapsed="false"/>
    <row r="137" customFormat="false" ht="14.25" hidden="false" customHeight="false" outlineLevel="0" collapsed="false"/>
    <row r="138" customFormat="false" ht="14.25" hidden="false" customHeight="false" outlineLevel="0" collapsed="false"/>
    <row r="139" customFormat="false" ht="14.25" hidden="false" customHeight="false" outlineLevel="0" collapsed="false"/>
    <row r="140" customFormat="false" ht="14.25" hidden="false" customHeight="false" outlineLevel="0" collapsed="false"/>
    <row r="141" customFormat="false" ht="14.25" hidden="false" customHeight="false" outlineLevel="0" collapsed="false"/>
    <row r="142" customFormat="false" ht="14.25" hidden="false" customHeight="false" outlineLevel="0" collapsed="false"/>
    <row r="143" customFormat="false" ht="14.25" hidden="false" customHeight="false" outlineLevel="0" collapsed="false"/>
    <row r="144" customFormat="false" ht="14.25" hidden="false" customHeight="false" outlineLevel="0" collapsed="false"/>
    <row r="145" customFormat="false" ht="14.25" hidden="false" customHeight="false" outlineLevel="0" collapsed="false"/>
    <row r="146" customFormat="false" ht="14.25" hidden="false" customHeight="false" outlineLevel="0" collapsed="false"/>
    <row r="147" customFormat="false" ht="14.25" hidden="false" customHeight="false" outlineLevel="0" collapsed="false"/>
    <row r="148" customFormat="false" ht="14.25" hidden="false" customHeight="false" outlineLevel="0" collapsed="false"/>
    <row r="149" customFormat="false" ht="14.25" hidden="false" customHeight="false" outlineLevel="0" collapsed="false"/>
    <row r="150" customFormat="false" ht="14.25" hidden="false" customHeight="false" outlineLevel="0" collapsed="false"/>
    <row r="151" customFormat="false" ht="14.25" hidden="false" customHeight="false" outlineLevel="0" collapsed="false"/>
    <row r="152" customFormat="false" ht="14.25" hidden="false" customHeight="false" outlineLevel="0" collapsed="false"/>
    <row r="153" customFormat="false" ht="14.25" hidden="false" customHeight="false" outlineLevel="0" collapsed="false"/>
    <row r="154" customFormat="false" ht="14.25" hidden="false" customHeight="false" outlineLevel="0" collapsed="false"/>
    <row r="155" customFormat="false" ht="14.25" hidden="false" customHeight="false" outlineLevel="0" collapsed="false"/>
    <row r="156" customFormat="false" ht="14.25" hidden="false" customHeight="false" outlineLevel="0" collapsed="false"/>
    <row r="157" customFormat="false" ht="14.25" hidden="false" customHeight="false" outlineLevel="0" collapsed="false"/>
    <row r="158" customFormat="false" ht="14.25" hidden="false" customHeight="false" outlineLevel="0" collapsed="false"/>
    <row r="159" customFormat="false" ht="14.25" hidden="false" customHeight="false" outlineLevel="0" collapsed="false"/>
    <row r="160" customFormat="false" ht="14.25" hidden="false" customHeight="false" outlineLevel="0" collapsed="false"/>
    <row r="161" customFormat="false" ht="14.25" hidden="false" customHeight="false" outlineLevel="0" collapsed="false"/>
    <row r="162" customFormat="false" ht="14.25" hidden="false" customHeight="false" outlineLevel="0" collapsed="false"/>
    <row r="163" customFormat="false" ht="14.25" hidden="false" customHeight="false" outlineLevel="0" collapsed="false"/>
    <row r="164" customFormat="false" ht="14.25" hidden="false" customHeight="false" outlineLevel="0" collapsed="false"/>
    <row r="165" customFormat="false" ht="14.25" hidden="false" customHeight="false" outlineLevel="0" collapsed="false"/>
    <row r="166" customFormat="false" ht="14.25" hidden="false" customHeight="false" outlineLevel="0" collapsed="false"/>
    <row r="167" customFormat="false" ht="14.25" hidden="false" customHeight="false" outlineLevel="0" collapsed="false"/>
    <row r="168" customFormat="false" ht="14.25" hidden="false" customHeight="false" outlineLevel="0" collapsed="false"/>
    <row r="169" customFormat="false" ht="14.25" hidden="false" customHeight="false" outlineLevel="0" collapsed="false"/>
    <row r="170" customFormat="false" ht="14.25" hidden="false" customHeight="false" outlineLevel="0" collapsed="false"/>
    <row r="171" customFormat="false" ht="14.25" hidden="false" customHeight="false" outlineLevel="0" collapsed="false"/>
    <row r="172" customFormat="false" ht="14.25" hidden="false" customHeight="false" outlineLevel="0" collapsed="false"/>
    <row r="173" customFormat="false" ht="14.25" hidden="false" customHeight="false" outlineLevel="0" collapsed="false"/>
    <row r="174" customFormat="false" ht="14.25" hidden="false" customHeight="false" outlineLevel="0" collapsed="false"/>
    <row r="175" customFormat="false" ht="14.25" hidden="false" customHeight="false" outlineLevel="0" collapsed="false"/>
    <row r="176" customFormat="false" ht="14.25" hidden="false" customHeight="false" outlineLevel="0" collapsed="false"/>
    <row r="177" customFormat="false" ht="14.25" hidden="false" customHeight="false" outlineLevel="0" collapsed="false"/>
    <row r="178" customFormat="false" ht="14.25" hidden="false" customHeight="false" outlineLevel="0" collapsed="false"/>
    <row r="179" customFormat="false" ht="14.25" hidden="false" customHeight="false" outlineLevel="0" collapsed="false"/>
    <row r="180" customFormat="false" ht="14.25" hidden="false" customHeight="false" outlineLevel="0" collapsed="false"/>
    <row r="181" customFormat="false" ht="14.25" hidden="false" customHeight="false" outlineLevel="0" collapsed="false"/>
    <row r="182" customFormat="false" ht="14.25" hidden="false" customHeight="false" outlineLevel="0" collapsed="false"/>
    <row r="183" customFormat="false" ht="14.25" hidden="false" customHeight="false" outlineLevel="0" collapsed="false"/>
    <row r="184" customFormat="false" ht="14.25" hidden="false" customHeight="false" outlineLevel="0" collapsed="false"/>
    <row r="185" customFormat="false" ht="14.25" hidden="false" customHeight="false" outlineLevel="0" collapsed="false"/>
    <row r="186" customFormat="false" ht="14.25" hidden="false" customHeight="false" outlineLevel="0" collapsed="false"/>
    <row r="187" customFormat="false" ht="14.25" hidden="false" customHeight="false" outlineLevel="0" collapsed="false"/>
    <row r="188" customFormat="false" ht="14.25" hidden="false" customHeight="false" outlineLevel="0" collapsed="false"/>
    <row r="189" customFormat="false" ht="14.25" hidden="false" customHeight="false" outlineLevel="0" collapsed="false"/>
    <row r="190" customFormat="false" ht="14.25" hidden="false" customHeight="false" outlineLevel="0" collapsed="false"/>
    <row r="191" customFormat="false" ht="14.25" hidden="false" customHeight="false" outlineLevel="0" collapsed="false"/>
    <row r="192" customFormat="false" ht="14.25" hidden="false" customHeight="false" outlineLevel="0" collapsed="false"/>
    <row r="193" customFormat="false" ht="14.25" hidden="false" customHeight="false" outlineLevel="0" collapsed="false"/>
    <row r="194" customFormat="false" ht="14.25" hidden="false" customHeight="false" outlineLevel="0" collapsed="false"/>
    <row r="195" customFormat="false" ht="14.25" hidden="false" customHeight="false" outlineLevel="0" collapsed="false"/>
    <row r="196" customFormat="false" ht="14.25" hidden="false" customHeight="false" outlineLevel="0" collapsed="false"/>
    <row r="197" customFormat="false" ht="14.25" hidden="false" customHeight="false" outlineLevel="0" collapsed="false"/>
    <row r="198" customFormat="false" ht="14.25" hidden="false" customHeight="false" outlineLevel="0" collapsed="false"/>
    <row r="199" customFormat="false" ht="14.25" hidden="false" customHeight="false" outlineLevel="0" collapsed="false"/>
    <row r="200" customFormat="false" ht="14.25" hidden="false" customHeight="false" outlineLevel="0" collapsed="false"/>
    <row r="201" customFormat="false" ht="14.25" hidden="false" customHeight="false" outlineLevel="0" collapsed="false"/>
    <row r="202" customFormat="false" ht="14.25" hidden="false" customHeight="false" outlineLevel="0" collapsed="false"/>
    <row r="203" customFormat="false" ht="14.25" hidden="false" customHeight="false" outlineLevel="0" collapsed="false"/>
    <row r="204" customFormat="false" ht="14.25" hidden="false" customHeight="false" outlineLevel="0" collapsed="false"/>
    <row r="205" customFormat="false" ht="14.25" hidden="false" customHeight="false" outlineLevel="0" collapsed="false"/>
    <row r="206" customFormat="false" ht="14.25" hidden="false" customHeight="false" outlineLevel="0" collapsed="false"/>
    <row r="207" customFormat="false" ht="14.25" hidden="false" customHeight="false" outlineLevel="0" collapsed="false"/>
    <row r="208" customFormat="false" ht="14.25" hidden="false" customHeight="false" outlineLevel="0" collapsed="false"/>
    <row r="209" customFormat="false" ht="14.25" hidden="false" customHeight="false" outlineLevel="0" collapsed="false"/>
    <row r="210" customFormat="false" ht="14.25" hidden="false" customHeight="false" outlineLevel="0" collapsed="false"/>
    <row r="211" customFormat="false" ht="14.25" hidden="false" customHeight="false" outlineLevel="0" collapsed="false"/>
    <row r="212" customFormat="false" ht="14.25" hidden="false" customHeight="false" outlineLevel="0" collapsed="false"/>
    <row r="213" customFormat="false" ht="14.25" hidden="false" customHeight="false" outlineLevel="0" collapsed="false"/>
    <row r="214" customFormat="false" ht="14.25" hidden="false" customHeight="false" outlineLevel="0" collapsed="false"/>
    <row r="215" customFormat="false" ht="14.25" hidden="false" customHeight="false" outlineLevel="0" collapsed="false"/>
    <row r="216" customFormat="false" ht="14.25" hidden="false" customHeight="false" outlineLevel="0" collapsed="false"/>
    <row r="217" customFormat="false" ht="14.25" hidden="false" customHeight="false" outlineLevel="0" collapsed="false"/>
    <row r="218" customFormat="false" ht="14.25" hidden="false" customHeight="false" outlineLevel="0" collapsed="false"/>
    <row r="219" customFormat="false" ht="14.25" hidden="false" customHeight="false" outlineLevel="0" collapsed="false"/>
    <row r="220" customFormat="false" ht="14.25" hidden="false" customHeight="false" outlineLevel="0" collapsed="false"/>
    <row r="221" customFormat="false" ht="14.25" hidden="false" customHeight="false" outlineLevel="0" collapsed="false"/>
    <row r="222" customFormat="false" ht="14.25" hidden="false" customHeight="false" outlineLevel="0" collapsed="false"/>
    <row r="223" customFormat="false" ht="14.25" hidden="false" customHeight="false" outlineLevel="0" collapsed="false"/>
    <row r="224" customFormat="false" ht="14.25" hidden="false" customHeight="false" outlineLevel="0" collapsed="false"/>
    <row r="225" customFormat="false" ht="14.25" hidden="false" customHeight="false" outlineLevel="0" collapsed="false"/>
    <row r="226" customFormat="false" ht="14.25" hidden="false" customHeight="false" outlineLevel="0" collapsed="false"/>
    <row r="227" customFormat="false" ht="14.25" hidden="false" customHeight="false" outlineLevel="0" collapsed="false"/>
    <row r="228" customFormat="false" ht="14.25" hidden="false" customHeight="false" outlineLevel="0" collapsed="false"/>
    <row r="229" customFormat="false" ht="14.25" hidden="false" customHeight="false" outlineLevel="0" collapsed="false"/>
    <row r="230" customFormat="false" ht="14.25" hidden="false" customHeight="false" outlineLevel="0" collapsed="false"/>
    <row r="231" customFormat="false" ht="14.25" hidden="false" customHeight="false" outlineLevel="0" collapsed="false"/>
    <row r="232" customFormat="false" ht="14.25" hidden="false" customHeight="false" outlineLevel="0" collapsed="false"/>
    <row r="233" customFormat="false" ht="14.25" hidden="false" customHeight="false" outlineLevel="0" collapsed="false"/>
    <row r="234" customFormat="false" ht="14.25" hidden="false" customHeight="false" outlineLevel="0" collapsed="false"/>
    <row r="235" customFormat="false" ht="14.25" hidden="false" customHeight="false" outlineLevel="0" collapsed="false"/>
    <row r="236" customFormat="false" ht="14.25" hidden="false" customHeight="false" outlineLevel="0" collapsed="false"/>
    <row r="237" customFormat="false" ht="14.25" hidden="false" customHeight="false" outlineLevel="0" collapsed="false"/>
    <row r="238" customFormat="false" ht="14.25" hidden="false" customHeight="false" outlineLevel="0" collapsed="false"/>
    <row r="239" customFormat="false" ht="14.25" hidden="false" customHeight="false" outlineLevel="0" collapsed="false"/>
    <row r="240" customFormat="false" ht="14.25" hidden="false" customHeight="false" outlineLevel="0" collapsed="false"/>
    <row r="241" customFormat="false" ht="14.25" hidden="false" customHeight="false" outlineLevel="0" collapsed="false"/>
    <row r="242" customFormat="false" ht="14.25" hidden="false" customHeight="false" outlineLevel="0" collapsed="false"/>
    <row r="243" customFormat="false" ht="14.25" hidden="false" customHeight="false" outlineLevel="0" collapsed="false"/>
    <row r="244" customFormat="false" ht="14.25" hidden="false" customHeight="false" outlineLevel="0" collapsed="false"/>
    <row r="245" customFormat="false" ht="14.25" hidden="false" customHeight="false" outlineLevel="0" collapsed="false"/>
    <row r="246" customFormat="false" ht="14.25" hidden="false" customHeight="false" outlineLevel="0" collapsed="false"/>
    <row r="247" customFormat="false" ht="14.25" hidden="false" customHeight="false" outlineLevel="0" collapsed="false"/>
    <row r="248" customFormat="false" ht="14.25" hidden="false" customHeight="false" outlineLevel="0" collapsed="false"/>
    <row r="249" customFormat="false" ht="14.25" hidden="false" customHeight="false" outlineLevel="0" collapsed="false"/>
    <row r="250" customFormat="false" ht="14.25" hidden="false" customHeight="false" outlineLevel="0" collapsed="false"/>
    <row r="251" customFormat="false" ht="14.25" hidden="false" customHeight="false" outlineLevel="0" collapsed="false"/>
    <row r="252" customFormat="false" ht="14.25" hidden="false" customHeight="false" outlineLevel="0" collapsed="false"/>
    <row r="253" customFormat="false" ht="14.25" hidden="false" customHeight="false" outlineLevel="0" collapsed="false"/>
    <row r="254" customFormat="false" ht="14.25" hidden="false" customHeight="false" outlineLevel="0" collapsed="false"/>
    <row r="255" customFormat="false" ht="14.25" hidden="false" customHeight="false" outlineLevel="0" collapsed="false"/>
    <row r="256" customFormat="false" ht="14.25" hidden="false" customHeight="false" outlineLevel="0" collapsed="false"/>
    <row r="257" customFormat="false" ht="14.25" hidden="false" customHeight="false" outlineLevel="0" collapsed="false"/>
    <row r="258" customFormat="false" ht="14.25" hidden="false" customHeight="false" outlineLevel="0" collapsed="false"/>
    <row r="259" customFormat="false" ht="14.25" hidden="false" customHeight="false" outlineLevel="0" collapsed="false"/>
    <row r="260" customFormat="false" ht="14.25" hidden="false" customHeight="false" outlineLevel="0" collapsed="false"/>
    <row r="261" customFormat="false" ht="14.25" hidden="false" customHeight="false" outlineLevel="0" collapsed="false"/>
    <row r="262" customFormat="false" ht="14.25" hidden="false" customHeight="false" outlineLevel="0" collapsed="false"/>
    <row r="263" customFormat="false" ht="14.25" hidden="false" customHeight="false" outlineLevel="0" collapsed="false"/>
    <row r="264" customFormat="false" ht="14.25" hidden="false" customHeight="false" outlineLevel="0" collapsed="false"/>
    <row r="265" customFormat="false" ht="14.25" hidden="false" customHeight="false" outlineLevel="0" collapsed="false"/>
    <row r="266" customFormat="false" ht="14.25" hidden="false" customHeight="false" outlineLevel="0" collapsed="false"/>
    <row r="267" customFormat="false" ht="14.25" hidden="false" customHeight="false" outlineLevel="0" collapsed="false"/>
    <row r="268" customFormat="false" ht="14.25" hidden="false" customHeight="false" outlineLevel="0" collapsed="false"/>
    <row r="269" customFormat="false" ht="14.25" hidden="false" customHeight="false" outlineLevel="0" collapsed="false"/>
    <row r="270" customFormat="false" ht="14.25" hidden="false" customHeight="false" outlineLevel="0" collapsed="false"/>
    <row r="271" customFormat="false" ht="14.25" hidden="false" customHeight="false" outlineLevel="0" collapsed="false"/>
    <row r="272" customFormat="false" ht="14.25" hidden="false" customHeight="false" outlineLevel="0" collapsed="false"/>
    <row r="273" customFormat="false" ht="14.25" hidden="false" customHeight="false" outlineLevel="0" collapsed="false"/>
    <row r="274" customFormat="false" ht="14.25" hidden="false" customHeight="false" outlineLevel="0" collapsed="false"/>
    <row r="275" customFormat="false" ht="14.25" hidden="false" customHeight="false" outlineLevel="0" collapsed="false"/>
    <row r="276" customFormat="false" ht="14.25" hidden="false" customHeight="false" outlineLevel="0" collapsed="false"/>
    <row r="277" customFormat="false" ht="14.25" hidden="false" customHeight="false" outlineLevel="0" collapsed="false"/>
    <row r="278" customFormat="false" ht="14.25" hidden="false" customHeight="false" outlineLevel="0" collapsed="false"/>
    <row r="279" customFormat="false" ht="14.25" hidden="false" customHeight="false" outlineLevel="0" collapsed="false"/>
    <row r="280" customFormat="false" ht="14.25" hidden="false" customHeight="false" outlineLevel="0" collapsed="false"/>
    <row r="281" customFormat="false" ht="14.25" hidden="false" customHeight="false" outlineLevel="0" collapsed="false"/>
    <row r="282" customFormat="false" ht="14.25" hidden="false" customHeight="false" outlineLevel="0" collapsed="false"/>
    <row r="283" customFormat="false" ht="14.25" hidden="false" customHeight="false" outlineLevel="0" collapsed="false"/>
    <row r="284" customFormat="false" ht="14.25" hidden="false" customHeight="false" outlineLevel="0" collapsed="false"/>
    <row r="285" customFormat="false" ht="14.25" hidden="false" customHeight="false" outlineLevel="0" collapsed="false"/>
    <row r="286" customFormat="false" ht="14.25" hidden="false" customHeight="false" outlineLevel="0" collapsed="false"/>
    <row r="287" customFormat="false" ht="14.25" hidden="false" customHeight="false" outlineLevel="0" collapsed="false"/>
    <row r="288" customFormat="false" ht="14.25" hidden="false" customHeight="false" outlineLevel="0" collapsed="false"/>
    <row r="289" customFormat="false" ht="14.25" hidden="false" customHeight="false" outlineLevel="0" collapsed="false"/>
    <row r="290" customFormat="false" ht="14.25" hidden="false" customHeight="false" outlineLevel="0" collapsed="false"/>
    <row r="291" customFormat="false" ht="14.25" hidden="false" customHeight="false" outlineLevel="0" collapsed="false"/>
    <row r="292" customFormat="false" ht="14.25" hidden="false" customHeight="false" outlineLevel="0" collapsed="false"/>
    <row r="293" customFormat="false" ht="14.25" hidden="false" customHeight="false" outlineLevel="0" collapsed="false"/>
    <row r="294" customFormat="false" ht="14.25" hidden="false" customHeight="false" outlineLevel="0" collapsed="false"/>
    <row r="295" customFormat="false" ht="14.25" hidden="false" customHeight="false" outlineLevel="0" collapsed="false"/>
    <row r="296" customFormat="false" ht="14.25" hidden="false" customHeight="false" outlineLevel="0" collapsed="false"/>
    <row r="297" customFormat="false" ht="14.25" hidden="false" customHeight="false" outlineLevel="0" collapsed="false"/>
    <row r="298" customFormat="false" ht="14.25" hidden="false" customHeight="false" outlineLevel="0" collapsed="false"/>
    <row r="299" customFormat="false" ht="14.25" hidden="false" customHeight="false" outlineLevel="0" collapsed="false"/>
    <row r="300" customFormat="false" ht="14.25" hidden="false" customHeight="false" outlineLevel="0" collapsed="false"/>
    <row r="301" customFormat="false" ht="14.25" hidden="false" customHeight="false" outlineLevel="0" collapsed="false"/>
    <row r="302" customFormat="false" ht="14.25" hidden="false" customHeight="false" outlineLevel="0" collapsed="false"/>
    <row r="303" customFormat="false" ht="14.25" hidden="false" customHeight="false" outlineLevel="0" collapsed="false"/>
    <row r="304" customFormat="false" ht="14.25" hidden="false" customHeight="false" outlineLevel="0" collapsed="false"/>
    <row r="305" customFormat="false" ht="14.25" hidden="false" customHeight="false" outlineLevel="0" collapsed="false"/>
    <row r="306" customFormat="false" ht="14.25" hidden="false" customHeight="false" outlineLevel="0" collapsed="false"/>
    <row r="307" customFormat="false" ht="14.25" hidden="false" customHeight="false" outlineLevel="0" collapsed="false"/>
    <row r="308" customFormat="false" ht="14.25" hidden="false" customHeight="false" outlineLevel="0" collapsed="false"/>
    <row r="309" customFormat="false" ht="14.25" hidden="false" customHeight="false" outlineLevel="0" collapsed="false"/>
    <row r="310" customFormat="false" ht="14.25" hidden="false" customHeight="false" outlineLevel="0" collapsed="false"/>
    <row r="311" customFormat="false" ht="14.25" hidden="false" customHeight="false" outlineLevel="0" collapsed="false"/>
    <row r="312" customFormat="false" ht="14.25" hidden="false" customHeight="false" outlineLevel="0" collapsed="false"/>
    <row r="313" customFormat="false" ht="14.25" hidden="false" customHeight="false" outlineLevel="0" collapsed="false"/>
    <row r="314" customFormat="false" ht="14.25" hidden="false" customHeight="false" outlineLevel="0" collapsed="false"/>
    <row r="315" customFormat="false" ht="14.25" hidden="false" customHeight="false" outlineLevel="0" collapsed="false"/>
    <row r="316" customFormat="false" ht="14.25" hidden="false" customHeight="false" outlineLevel="0" collapsed="false"/>
    <row r="317" customFormat="false" ht="14.25" hidden="false" customHeight="false" outlineLevel="0" collapsed="false"/>
    <row r="318" customFormat="false" ht="14.25" hidden="false" customHeight="false" outlineLevel="0" collapsed="false"/>
    <row r="319" customFormat="false" ht="14.25" hidden="false" customHeight="false" outlineLevel="0" collapsed="false"/>
    <row r="320" customFormat="false" ht="14.25" hidden="false" customHeight="false" outlineLevel="0" collapsed="false"/>
    <row r="321" customFormat="false" ht="14.25" hidden="false" customHeight="false" outlineLevel="0" collapsed="false"/>
    <row r="322" customFormat="false" ht="14.25" hidden="false" customHeight="false" outlineLevel="0" collapsed="false"/>
    <row r="323" customFormat="false" ht="14.25" hidden="false" customHeight="false" outlineLevel="0" collapsed="false"/>
    <row r="324" customFormat="false" ht="14.25" hidden="false" customHeight="false" outlineLevel="0" collapsed="false"/>
    <row r="325" customFormat="false" ht="14.25" hidden="false" customHeight="false" outlineLevel="0" collapsed="false"/>
    <row r="326" customFormat="false" ht="14.25" hidden="false" customHeight="false" outlineLevel="0" collapsed="false"/>
    <row r="327" customFormat="false" ht="14.25" hidden="false" customHeight="false" outlineLevel="0" collapsed="false"/>
    <row r="328" customFormat="false" ht="14.25" hidden="false" customHeight="false" outlineLevel="0" collapsed="false"/>
    <row r="329" customFormat="false" ht="14.25" hidden="false" customHeight="false" outlineLevel="0" collapsed="false"/>
    <row r="330" customFormat="false" ht="14.25" hidden="false" customHeight="false" outlineLevel="0" collapsed="false"/>
    <row r="331" customFormat="false" ht="14.25" hidden="false" customHeight="false" outlineLevel="0" collapsed="false"/>
    <row r="332" customFormat="false" ht="14.25" hidden="false" customHeight="false" outlineLevel="0" collapsed="false"/>
    <row r="333" customFormat="false" ht="14.25" hidden="false" customHeight="false" outlineLevel="0" collapsed="false"/>
    <row r="334" customFormat="false" ht="14.25" hidden="false" customHeight="false" outlineLevel="0" collapsed="false"/>
    <row r="335" customFormat="false" ht="14.25" hidden="false" customHeight="false" outlineLevel="0" collapsed="false"/>
    <row r="336" customFormat="false" ht="14.25" hidden="false" customHeight="false" outlineLevel="0" collapsed="false"/>
    <row r="337" customFormat="false" ht="14.25" hidden="false" customHeight="false" outlineLevel="0" collapsed="false"/>
    <row r="338" customFormat="false" ht="14.25" hidden="false" customHeight="false" outlineLevel="0" collapsed="false"/>
    <row r="339" customFormat="false" ht="14.25" hidden="false" customHeight="false" outlineLevel="0" collapsed="false"/>
    <row r="340" customFormat="false" ht="14.25" hidden="false" customHeight="false" outlineLevel="0" collapsed="false"/>
    <row r="341" customFormat="false" ht="14.25" hidden="false" customHeight="false" outlineLevel="0" collapsed="false"/>
    <row r="342" customFormat="false" ht="14.25" hidden="false" customHeight="false" outlineLevel="0" collapsed="false"/>
    <row r="343" customFormat="false" ht="14.25" hidden="false" customHeight="false" outlineLevel="0" collapsed="false"/>
    <row r="344" customFormat="false" ht="14.25" hidden="false" customHeight="false" outlineLevel="0" collapsed="false"/>
    <row r="345" customFormat="false" ht="14.25" hidden="false" customHeight="false" outlineLevel="0" collapsed="false"/>
    <row r="346" customFormat="false" ht="14.25" hidden="false" customHeight="false" outlineLevel="0" collapsed="false"/>
    <row r="347" customFormat="false" ht="14.25" hidden="false" customHeight="false" outlineLevel="0" collapsed="false"/>
    <row r="348" customFormat="false" ht="14.25" hidden="false" customHeight="false" outlineLevel="0" collapsed="false"/>
    <row r="349" customFormat="false" ht="14.25" hidden="false" customHeight="false" outlineLevel="0" collapsed="false"/>
    <row r="350" customFormat="false" ht="14.25" hidden="false" customHeight="false" outlineLevel="0" collapsed="false"/>
    <row r="351" customFormat="false" ht="14.25" hidden="false" customHeight="false" outlineLevel="0" collapsed="false"/>
    <row r="352" customFormat="false" ht="14.25" hidden="false" customHeight="false" outlineLevel="0" collapsed="false"/>
    <row r="353" customFormat="false" ht="14.25" hidden="false" customHeight="false" outlineLevel="0" collapsed="false"/>
    <row r="354" customFormat="false" ht="14.25" hidden="false" customHeight="false" outlineLevel="0" collapsed="false"/>
    <row r="355" customFormat="false" ht="14.25" hidden="false" customHeight="false" outlineLevel="0" collapsed="false"/>
    <row r="356" customFormat="false" ht="14.25" hidden="false" customHeight="false" outlineLevel="0" collapsed="false"/>
    <row r="357" customFormat="false" ht="14.25" hidden="false" customHeight="false" outlineLevel="0" collapsed="false"/>
    <row r="358" customFormat="false" ht="14.25" hidden="false" customHeight="false" outlineLevel="0" collapsed="false"/>
    <row r="359" customFormat="false" ht="14.25" hidden="false" customHeight="false" outlineLevel="0" collapsed="false"/>
    <row r="360" customFormat="false" ht="14.25" hidden="false" customHeight="false" outlineLevel="0" collapsed="false"/>
    <row r="361" customFormat="false" ht="14.25" hidden="false" customHeight="false" outlineLevel="0" collapsed="false"/>
    <row r="362" customFormat="false" ht="14.25" hidden="false" customHeight="false" outlineLevel="0" collapsed="false"/>
    <row r="363" customFormat="false" ht="14.25" hidden="false" customHeight="false" outlineLevel="0" collapsed="false"/>
    <row r="364" customFormat="false" ht="14.25" hidden="false" customHeight="false" outlineLevel="0" collapsed="false"/>
    <row r="365" customFormat="false" ht="14.25" hidden="false" customHeight="false" outlineLevel="0" collapsed="false"/>
    <row r="366" customFormat="false" ht="14.25" hidden="false" customHeight="false" outlineLevel="0" collapsed="false"/>
    <row r="367" customFormat="false" ht="14.25" hidden="false" customHeight="false" outlineLevel="0" collapsed="false"/>
    <row r="368" customFormat="false" ht="14.25" hidden="false" customHeight="false" outlineLevel="0" collapsed="false"/>
    <row r="369" customFormat="false" ht="14.25" hidden="false" customHeight="false" outlineLevel="0" collapsed="false"/>
    <row r="370" customFormat="false" ht="14.25" hidden="false" customHeight="false" outlineLevel="0" collapsed="false"/>
    <row r="371" customFormat="false" ht="14.25" hidden="false" customHeight="false" outlineLevel="0" collapsed="false"/>
    <row r="372" customFormat="false" ht="14.25" hidden="false" customHeight="false" outlineLevel="0" collapsed="false"/>
    <row r="373" customFormat="false" ht="14.25" hidden="false" customHeight="false" outlineLevel="0" collapsed="false"/>
    <row r="374" customFormat="false" ht="14.25" hidden="false" customHeight="false" outlineLevel="0" collapsed="false"/>
    <row r="375" customFormat="false" ht="14.25" hidden="false" customHeight="false" outlineLevel="0" collapsed="false"/>
    <row r="376" customFormat="false" ht="14.25" hidden="false" customHeight="false" outlineLevel="0" collapsed="false"/>
    <row r="377" customFormat="false" ht="14.25" hidden="false" customHeight="false" outlineLevel="0" collapsed="false"/>
    <row r="378" customFormat="false" ht="14.25" hidden="false" customHeight="false" outlineLevel="0" collapsed="false"/>
    <row r="379" customFormat="false" ht="14.25" hidden="false" customHeight="false" outlineLevel="0" collapsed="false"/>
    <row r="380" customFormat="false" ht="14.25" hidden="false" customHeight="false" outlineLevel="0" collapsed="false"/>
    <row r="381" customFormat="false" ht="14.25" hidden="false" customHeight="false" outlineLevel="0" collapsed="false"/>
    <row r="382" customFormat="false" ht="14.25" hidden="false" customHeight="false" outlineLevel="0" collapsed="false"/>
    <row r="383" customFormat="false" ht="14.25" hidden="false" customHeight="false" outlineLevel="0" collapsed="false"/>
    <row r="384" customFormat="false" ht="14.25" hidden="false" customHeight="false" outlineLevel="0" collapsed="false"/>
    <row r="385" customFormat="false" ht="14.25" hidden="false" customHeight="false" outlineLevel="0" collapsed="false"/>
    <row r="386" customFormat="false" ht="14.25" hidden="false" customHeight="false" outlineLevel="0" collapsed="false"/>
    <row r="387" customFormat="false" ht="14.25" hidden="false" customHeight="false" outlineLevel="0" collapsed="false"/>
    <row r="388" customFormat="false" ht="14.25" hidden="false" customHeight="false" outlineLevel="0" collapsed="false"/>
    <row r="389" customFormat="false" ht="14.25" hidden="false" customHeight="false" outlineLevel="0" collapsed="false"/>
    <row r="390" customFormat="false" ht="14.25" hidden="false" customHeight="false" outlineLevel="0" collapsed="false"/>
    <row r="391" customFormat="false" ht="14.25" hidden="false" customHeight="false" outlineLevel="0" collapsed="false"/>
    <row r="392" customFormat="false" ht="14.25" hidden="false" customHeight="false" outlineLevel="0" collapsed="false"/>
    <row r="393" customFormat="false" ht="14.25" hidden="false" customHeight="false" outlineLevel="0" collapsed="false"/>
    <row r="394" customFormat="false" ht="14.25" hidden="false" customHeight="false" outlineLevel="0" collapsed="false"/>
    <row r="395" customFormat="false" ht="14.25" hidden="false" customHeight="false" outlineLevel="0" collapsed="false"/>
    <row r="396" customFormat="false" ht="14.25" hidden="false" customHeight="false" outlineLevel="0" collapsed="false"/>
    <row r="397" customFormat="false" ht="14.25" hidden="false" customHeight="false" outlineLevel="0" collapsed="false"/>
    <row r="398" customFormat="false" ht="14.25" hidden="false" customHeight="false" outlineLevel="0" collapsed="false"/>
    <row r="399" customFormat="false" ht="14.25" hidden="false" customHeight="false" outlineLevel="0" collapsed="false"/>
    <row r="400" customFormat="false" ht="14.25" hidden="false" customHeight="false" outlineLevel="0" collapsed="false"/>
    <row r="401" customFormat="false" ht="14.25" hidden="false" customHeight="false" outlineLevel="0" collapsed="false"/>
    <row r="402" customFormat="false" ht="14.25" hidden="false" customHeight="false" outlineLevel="0" collapsed="false"/>
    <row r="403" customFormat="false" ht="14.25" hidden="false" customHeight="false" outlineLevel="0" collapsed="false"/>
    <row r="404" customFormat="false" ht="14.25" hidden="false" customHeight="false" outlineLevel="0" collapsed="false"/>
    <row r="405" customFormat="false" ht="14.25" hidden="false" customHeight="false" outlineLevel="0" collapsed="false"/>
    <row r="406" customFormat="false" ht="14.25" hidden="false" customHeight="false" outlineLevel="0" collapsed="false"/>
    <row r="407" customFormat="false" ht="14.25" hidden="false" customHeight="false" outlineLevel="0" collapsed="false"/>
    <row r="408" customFormat="false" ht="14.25" hidden="false" customHeight="false" outlineLevel="0" collapsed="false"/>
    <row r="409" customFormat="false" ht="14.25" hidden="false" customHeight="false" outlineLevel="0" collapsed="false"/>
    <row r="410" customFormat="false" ht="14.25" hidden="false" customHeight="false" outlineLevel="0" collapsed="false"/>
    <row r="411" customFormat="false" ht="14.25" hidden="false" customHeight="false" outlineLevel="0" collapsed="false"/>
    <row r="412" customFormat="false" ht="14.25" hidden="false" customHeight="false" outlineLevel="0" collapsed="false"/>
    <row r="413" customFormat="false" ht="14.25" hidden="false" customHeight="false" outlineLevel="0" collapsed="false"/>
    <row r="414" customFormat="false" ht="14.25" hidden="false" customHeight="false" outlineLevel="0" collapsed="false"/>
    <row r="415" customFormat="false" ht="14.25" hidden="false" customHeight="false" outlineLevel="0" collapsed="false"/>
    <row r="416" customFormat="false" ht="14.25" hidden="false" customHeight="false" outlineLevel="0" collapsed="false"/>
    <row r="417" customFormat="false" ht="14.25" hidden="false" customHeight="false" outlineLevel="0" collapsed="false"/>
    <row r="418" customFormat="false" ht="14.25" hidden="false" customHeight="false" outlineLevel="0" collapsed="false"/>
    <row r="419" customFormat="false" ht="14.25" hidden="false" customHeight="false" outlineLevel="0" collapsed="false"/>
    <row r="420" customFormat="false" ht="14.25" hidden="false" customHeight="false" outlineLevel="0" collapsed="false"/>
    <row r="421" customFormat="false" ht="14.25" hidden="false" customHeight="false" outlineLevel="0" collapsed="false"/>
    <row r="422" customFormat="false" ht="14.25" hidden="false" customHeight="false" outlineLevel="0" collapsed="false"/>
    <row r="423" customFormat="false" ht="14.25" hidden="false" customHeight="false" outlineLevel="0" collapsed="false"/>
    <row r="424" customFormat="false" ht="14.25" hidden="false" customHeight="false" outlineLevel="0" collapsed="false"/>
    <row r="425" customFormat="false" ht="14.25" hidden="false" customHeight="false" outlineLevel="0" collapsed="false"/>
    <row r="426" customFormat="false" ht="14.25" hidden="false" customHeight="false" outlineLevel="0" collapsed="false"/>
    <row r="427" customFormat="false" ht="14.25" hidden="false" customHeight="false" outlineLevel="0" collapsed="false"/>
    <row r="428" customFormat="false" ht="14.25" hidden="false" customHeight="false" outlineLevel="0" collapsed="false"/>
    <row r="429" customFormat="false" ht="14.25" hidden="false" customHeight="false" outlineLevel="0" collapsed="false"/>
    <row r="430" customFormat="false" ht="14.25" hidden="false" customHeight="false" outlineLevel="0" collapsed="false"/>
    <row r="431" customFormat="false" ht="14.25" hidden="false" customHeight="false" outlineLevel="0" collapsed="false"/>
    <row r="432" customFormat="false" ht="14.25" hidden="false" customHeight="false" outlineLevel="0" collapsed="false"/>
    <row r="433" customFormat="false" ht="14.25" hidden="false" customHeight="false" outlineLevel="0" collapsed="false"/>
    <row r="434" customFormat="false" ht="14.25" hidden="false" customHeight="false" outlineLevel="0" collapsed="false"/>
    <row r="435" customFormat="false" ht="14.25" hidden="false" customHeight="false" outlineLevel="0" collapsed="false"/>
    <row r="436" customFormat="false" ht="14.25" hidden="false" customHeight="false" outlineLevel="0" collapsed="false"/>
    <row r="437" customFormat="false" ht="14.25" hidden="false" customHeight="false" outlineLevel="0" collapsed="false"/>
    <row r="438" customFormat="false" ht="14.25" hidden="false" customHeight="false" outlineLevel="0" collapsed="false"/>
    <row r="439" customFormat="false" ht="14.25" hidden="false" customHeight="false" outlineLevel="0" collapsed="false"/>
    <row r="440" customFormat="false" ht="14.25" hidden="false" customHeight="false" outlineLevel="0" collapsed="false"/>
    <row r="441" customFormat="false" ht="14.25" hidden="false" customHeight="false" outlineLevel="0" collapsed="false"/>
    <row r="442" customFormat="false" ht="14.25" hidden="false" customHeight="false" outlineLevel="0" collapsed="false"/>
    <row r="443" customFormat="false" ht="14.25" hidden="false" customHeight="false" outlineLevel="0" collapsed="false"/>
    <row r="444" customFormat="false" ht="14.25" hidden="false" customHeight="false" outlineLevel="0" collapsed="false"/>
    <row r="445" customFormat="false" ht="14.25" hidden="false" customHeight="false" outlineLevel="0" collapsed="false"/>
    <row r="446" customFormat="false" ht="14.25" hidden="false" customHeight="false" outlineLevel="0" collapsed="false"/>
    <row r="447" customFormat="false" ht="14.25" hidden="false" customHeight="false" outlineLevel="0" collapsed="false"/>
    <row r="448" customFormat="false" ht="14.25" hidden="false" customHeight="false" outlineLevel="0" collapsed="false"/>
    <row r="449" customFormat="false" ht="14.25" hidden="false" customHeight="false" outlineLevel="0" collapsed="false"/>
    <row r="450" customFormat="false" ht="14.25" hidden="false" customHeight="false" outlineLevel="0" collapsed="false"/>
    <row r="451" customFormat="false" ht="14.25" hidden="false" customHeight="false" outlineLevel="0" collapsed="false"/>
    <row r="452" customFormat="false" ht="14.25" hidden="false" customHeight="false" outlineLevel="0" collapsed="false"/>
    <row r="453" customFormat="false" ht="14.25" hidden="false" customHeight="false" outlineLevel="0" collapsed="false"/>
    <row r="454" customFormat="false" ht="14.25" hidden="false" customHeight="false" outlineLevel="0" collapsed="false"/>
    <row r="455" customFormat="false" ht="14.25" hidden="false" customHeight="false" outlineLevel="0" collapsed="false"/>
    <row r="456" customFormat="false" ht="14.25" hidden="false" customHeight="false" outlineLevel="0" collapsed="false"/>
    <row r="457" customFormat="false" ht="14.25" hidden="false" customHeight="false" outlineLevel="0" collapsed="false"/>
    <row r="458" customFormat="false" ht="14.25" hidden="false" customHeight="false" outlineLevel="0" collapsed="false"/>
    <row r="459" customFormat="false" ht="14.25" hidden="false" customHeight="false" outlineLevel="0" collapsed="false"/>
    <row r="460" customFormat="false" ht="14.25" hidden="false" customHeight="false" outlineLevel="0" collapsed="false"/>
    <row r="461" customFormat="false" ht="14.25" hidden="false" customHeight="false" outlineLevel="0" collapsed="false"/>
    <row r="462" customFormat="false" ht="14.25" hidden="false" customHeight="false" outlineLevel="0" collapsed="false"/>
    <row r="463" customFormat="false" ht="14.25" hidden="false" customHeight="false" outlineLevel="0" collapsed="false"/>
    <row r="464" customFormat="false" ht="14.25" hidden="false" customHeight="false" outlineLevel="0" collapsed="false"/>
    <row r="465" customFormat="false" ht="14.25" hidden="false" customHeight="false" outlineLevel="0" collapsed="false"/>
    <row r="466" customFormat="false" ht="14.25" hidden="false" customHeight="false" outlineLevel="0" collapsed="false"/>
    <row r="467" customFormat="false" ht="14.25" hidden="false" customHeight="false" outlineLevel="0" collapsed="false"/>
    <row r="468" customFormat="false" ht="14.25" hidden="false" customHeight="false" outlineLevel="0" collapsed="false"/>
    <row r="469" customFormat="false" ht="14.25" hidden="false" customHeight="false" outlineLevel="0" collapsed="false"/>
    <row r="470" customFormat="false" ht="14.25" hidden="false" customHeight="false" outlineLevel="0" collapsed="false"/>
    <row r="471" customFormat="false" ht="14.25" hidden="false" customHeight="false" outlineLevel="0" collapsed="false"/>
    <row r="472" customFormat="false" ht="14.25" hidden="false" customHeight="false" outlineLevel="0" collapsed="false"/>
    <row r="473" customFormat="false" ht="14.25" hidden="false" customHeight="false" outlineLevel="0" collapsed="false"/>
    <row r="474" customFormat="false" ht="14.25" hidden="false" customHeight="false" outlineLevel="0" collapsed="false"/>
    <row r="475" customFormat="false" ht="14.25" hidden="false" customHeight="false" outlineLevel="0" collapsed="false"/>
    <row r="476" customFormat="false" ht="14.25" hidden="false" customHeight="false" outlineLevel="0" collapsed="false"/>
    <row r="477" customFormat="false" ht="14.25" hidden="false" customHeight="false" outlineLevel="0" collapsed="false"/>
    <row r="478" customFormat="false" ht="14.25" hidden="false" customHeight="false" outlineLevel="0" collapsed="false"/>
    <row r="479" customFormat="false" ht="14.25" hidden="false" customHeight="false" outlineLevel="0" collapsed="false"/>
    <row r="480" customFormat="false" ht="14.25" hidden="false" customHeight="false" outlineLevel="0" collapsed="false"/>
    <row r="481" customFormat="false" ht="14.25" hidden="false" customHeight="false" outlineLevel="0" collapsed="false"/>
    <row r="482" customFormat="false" ht="14.25" hidden="false" customHeight="false" outlineLevel="0" collapsed="false"/>
    <row r="483" customFormat="false" ht="14.25" hidden="false" customHeight="false" outlineLevel="0" collapsed="false"/>
    <row r="484" customFormat="false" ht="14.25" hidden="false" customHeight="false" outlineLevel="0" collapsed="false"/>
    <row r="485" customFormat="false" ht="14.25" hidden="false" customHeight="false" outlineLevel="0" collapsed="false"/>
    <row r="486" customFormat="false" ht="14.25" hidden="false" customHeight="false" outlineLevel="0" collapsed="false"/>
    <row r="487" customFormat="false" ht="14.25" hidden="false" customHeight="false" outlineLevel="0" collapsed="false"/>
    <row r="488" customFormat="false" ht="14.25" hidden="false" customHeight="false" outlineLevel="0" collapsed="false"/>
    <row r="489" customFormat="false" ht="14.25" hidden="false" customHeight="false" outlineLevel="0" collapsed="false"/>
    <row r="490" customFormat="false" ht="14.25" hidden="false" customHeight="false" outlineLevel="0" collapsed="false"/>
    <row r="491" customFormat="false" ht="14.25" hidden="false" customHeight="false" outlineLevel="0" collapsed="false"/>
    <row r="492" customFormat="false" ht="14.25" hidden="false" customHeight="false" outlineLevel="0" collapsed="false"/>
    <row r="493" customFormat="false" ht="14.25" hidden="false" customHeight="false" outlineLevel="0" collapsed="false"/>
    <row r="494" customFormat="false" ht="14.25" hidden="false" customHeight="false" outlineLevel="0" collapsed="false"/>
    <row r="495" customFormat="false" ht="14.25" hidden="false" customHeight="false" outlineLevel="0" collapsed="false"/>
    <row r="496" customFormat="false" ht="14.25" hidden="false" customHeight="false" outlineLevel="0" collapsed="false"/>
    <row r="497" customFormat="false" ht="14.25" hidden="false" customHeight="false" outlineLevel="0" collapsed="false"/>
    <row r="498" customFormat="false" ht="14.25" hidden="false" customHeight="false" outlineLevel="0" collapsed="false"/>
    <row r="499" customFormat="false" ht="14.25" hidden="false" customHeight="false" outlineLevel="0" collapsed="false"/>
    <row r="500" customFormat="false" ht="14.25" hidden="false" customHeight="false" outlineLevel="0" collapsed="false"/>
    <row r="501" customFormat="false" ht="14.25" hidden="false" customHeight="false" outlineLevel="0" collapsed="false"/>
    <row r="502" customFormat="false" ht="14.25" hidden="false" customHeight="false" outlineLevel="0" collapsed="false"/>
    <row r="503" customFormat="false" ht="14.25" hidden="false" customHeight="false" outlineLevel="0" collapsed="false"/>
    <row r="504" customFormat="false" ht="14.25" hidden="false" customHeight="false" outlineLevel="0" collapsed="false"/>
    <row r="505" customFormat="false" ht="14.25" hidden="false" customHeight="false" outlineLevel="0" collapsed="false"/>
    <row r="506" customFormat="false" ht="14.25" hidden="false" customHeight="false" outlineLevel="0" collapsed="false"/>
    <row r="507" customFormat="false" ht="14.25" hidden="false" customHeight="false" outlineLevel="0" collapsed="false"/>
    <row r="508" customFormat="false" ht="14.25" hidden="false" customHeight="false" outlineLevel="0" collapsed="false"/>
    <row r="509" customFormat="false" ht="14.25" hidden="false" customHeight="false" outlineLevel="0" collapsed="false"/>
    <row r="510" customFormat="false" ht="14.25" hidden="false" customHeight="false" outlineLevel="0" collapsed="false"/>
    <row r="511" customFormat="false" ht="14.25" hidden="false" customHeight="false" outlineLevel="0" collapsed="false"/>
    <row r="512" customFormat="false" ht="14.25" hidden="false" customHeight="false" outlineLevel="0" collapsed="false"/>
    <row r="513" customFormat="false" ht="14.25" hidden="false" customHeight="false" outlineLevel="0" collapsed="false"/>
    <row r="514" customFormat="false" ht="14.25" hidden="false" customHeight="false" outlineLevel="0" collapsed="false"/>
    <row r="515" customFormat="false" ht="14.25" hidden="false" customHeight="false" outlineLevel="0" collapsed="false"/>
    <row r="516" customFormat="false" ht="14.25" hidden="false" customHeight="false" outlineLevel="0" collapsed="false"/>
    <row r="517" customFormat="false" ht="14.25" hidden="false" customHeight="false" outlineLevel="0" collapsed="false"/>
    <row r="518" customFormat="false" ht="14.25" hidden="false" customHeight="false" outlineLevel="0" collapsed="false"/>
    <row r="519" customFormat="false" ht="14.25" hidden="false" customHeight="false" outlineLevel="0" collapsed="false"/>
    <row r="520" customFormat="false" ht="14.25" hidden="false" customHeight="false" outlineLevel="0" collapsed="false"/>
    <row r="521" customFormat="false" ht="14.25" hidden="false" customHeight="false" outlineLevel="0" collapsed="false"/>
    <row r="522" customFormat="false" ht="14.25" hidden="false" customHeight="false" outlineLevel="0" collapsed="false"/>
    <row r="523" customFormat="false" ht="14.25" hidden="false" customHeight="false" outlineLevel="0" collapsed="false"/>
    <row r="524" customFormat="false" ht="14.25" hidden="false" customHeight="false" outlineLevel="0" collapsed="false"/>
    <row r="525" customFormat="false" ht="14.25" hidden="false" customHeight="false" outlineLevel="0" collapsed="false"/>
    <row r="526" customFormat="false" ht="14.25" hidden="false" customHeight="false" outlineLevel="0" collapsed="false"/>
    <row r="527" customFormat="false" ht="14.25" hidden="false" customHeight="false" outlineLevel="0" collapsed="false"/>
    <row r="528" customFormat="false" ht="14.25" hidden="false" customHeight="false" outlineLevel="0" collapsed="false"/>
    <row r="529" customFormat="false" ht="14.25" hidden="false" customHeight="false" outlineLevel="0" collapsed="false"/>
    <row r="530" customFormat="false" ht="14.25" hidden="false" customHeight="false" outlineLevel="0" collapsed="false"/>
    <row r="531" customFormat="false" ht="14.25" hidden="false" customHeight="false" outlineLevel="0" collapsed="false"/>
    <row r="532" customFormat="false" ht="14.25" hidden="false" customHeight="false" outlineLevel="0" collapsed="false"/>
    <row r="533" customFormat="false" ht="14.25" hidden="false" customHeight="false" outlineLevel="0" collapsed="false"/>
    <row r="534" customFormat="false" ht="14.25" hidden="false" customHeight="false" outlineLevel="0" collapsed="false"/>
    <row r="535" customFormat="false" ht="14.25" hidden="false" customHeight="false" outlineLevel="0" collapsed="false"/>
    <row r="536" customFormat="false" ht="14.25" hidden="false" customHeight="false" outlineLevel="0" collapsed="false"/>
    <row r="537" customFormat="false" ht="14.25" hidden="false" customHeight="false" outlineLevel="0" collapsed="false"/>
    <row r="538" customFormat="false" ht="14.25" hidden="false" customHeight="false" outlineLevel="0" collapsed="false"/>
    <row r="539" customFormat="false" ht="14.25" hidden="false" customHeight="false" outlineLevel="0" collapsed="false"/>
    <row r="540" customFormat="false" ht="14.25" hidden="false" customHeight="false" outlineLevel="0" collapsed="false"/>
    <row r="541" customFormat="false" ht="14.25" hidden="false" customHeight="false" outlineLevel="0" collapsed="false"/>
    <row r="542" customFormat="false" ht="14.25" hidden="false" customHeight="false" outlineLevel="0" collapsed="false"/>
    <row r="543" customFormat="false" ht="14.25" hidden="false" customHeight="false" outlineLevel="0" collapsed="false"/>
    <row r="544" customFormat="false" ht="14.25" hidden="false" customHeight="false" outlineLevel="0" collapsed="false"/>
    <row r="545" customFormat="false" ht="14.25" hidden="false" customHeight="false" outlineLevel="0" collapsed="false"/>
    <row r="546" customFormat="false" ht="14.25" hidden="false" customHeight="false" outlineLevel="0" collapsed="false"/>
    <row r="547" customFormat="false" ht="14.25" hidden="false" customHeight="false" outlineLevel="0" collapsed="false"/>
    <row r="548" customFormat="false" ht="14.25" hidden="false" customHeight="false" outlineLevel="0" collapsed="false"/>
    <row r="549" customFormat="false" ht="14.25" hidden="false" customHeight="false" outlineLevel="0" collapsed="false"/>
    <row r="550" customFormat="false" ht="14.25" hidden="false" customHeight="false" outlineLevel="0" collapsed="false"/>
    <row r="551" customFormat="false" ht="14.25" hidden="false" customHeight="false" outlineLevel="0" collapsed="false"/>
    <row r="552" customFormat="false" ht="14.25" hidden="false" customHeight="false" outlineLevel="0" collapsed="false"/>
    <row r="553" customFormat="false" ht="14.25" hidden="false" customHeight="false" outlineLevel="0" collapsed="false"/>
    <row r="554" customFormat="false" ht="14.25" hidden="false" customHeight="false" outlineLevel="0" collapsed="false"/>
    <row r="555" customFormat="false" ht="14.25" hidden="false" customHeight="false" outlineLevel="0" collapsed="false"/>
    <row r="556" customFormat="false" ht="14.25" hidden="false" customHeight="false" outlineLevel="0" collapsed="false"/>
    <row r="557" customFormat="false" ht="14.25" hidden="false" customHeight="false" outlineLevel="0" collapsed="false"/>
    <row r="558" customFormat="false" ht="14.25" hidden="false" customHeight="false" outlineLevel="0" collapsed="false"/>
    <row r="559" customFormat="false" ht="14.25" hidden="false" customHeight="false" outlineLevel="0" collapsed="false"/>
    <row r="560" customFormat="false" ht="14.25" hidden="false" customHeight="false" outlineLevel="0" collapsed="false"/>
    <row r="561" customFormat="false" ht="14.25" hidden="false" customHeight="false" outlineLevel="0" collapsed="false"/>
    <row r="562" customFormat="false" ht="14.25" hidden="false" customHeight="false" outlineLevel="0" collapsed="false"/>
    <row r="563" customFormat="false" ht="14.25" hidden="false" customHeight="false" outlineLevel="0" collapsed="false"/>
    <row r="564" customFormat="false" ht="14.25" hidden="false" customHeight="false" outlineLevel="0" collapsed="false"/>
    <row r="565" customFormat="false" ht="14.25" hidden="false" customHeight="false" outlineLevel="0" collapsed="false"/>
    <row r="566" customFormat="false" ht="14.25" hidden="false" customHeight="false" outlineLevel="0" collapsed="false"/>
    <row r="567" customFormat="false" ht="14.25" hidden="false" customHeight="false" outlineLevel="0" collapsed="false"/>
    <row r="568" customFormat="false" ht="14.25" hidden="false" customHeight="false" outlineLevel="0" collapsed="false"/>
    <row r="569" customFormat="false" ht="14.25" hidden="false" customHeight="false" outlineLevel="0" collapsed="false"/>
    <row r="570" customFormat="false" ht="14.25" hidden="false" customHeight="false" outlineLevel="0" collapsed="false"/>
    <row r="571" customFormat="false" ht="14.25" hidden="false" customHeight="false" outlineLevel="0" collapsed="false"/>
    <row r="572" customFormat="false" ht="14.25" hidden="false" customHeight="false" outlineLevel="0" collapsed="false"/>
    <row r="573" customFormat="false" ht="14.25" hidden="false" customHeight="false" outlineLevel="0" collapsed="false"/>
    <row r="574" customFormat="false" ht="14.25" hidden="false" customHeight="false" outlineLevel="0" collapsed="false"/>
    <row r="575" customFormat="false" ht="14.25" hidden="false" customHeight="false" outlineLevel="0" collapsed="false"/>
    <row r="576" customFormat="false" ht="14.25" hidden="false" customHeight="false" outlineLevel="0" collapsed="false"/>
    <row r="577" customFormat="false" ht="14.25" hidden="false" customHeight="false" outlineLevel="0" collapsed="false"/>
    <row r="578" customFormat="false" ht="14.25" hidden="false" customHeight="false" outlineLevel="0" collapsed="false"/>
    <row r="579" customFormat="false" ht="14.25" hidden="false" customHeight="false" outlineLevel="0" collapsed="false"/>
    <row r="580" customFormat="false" ht="14.25" hidden="false" customHeight="false" outlineLevel="0" collapsed="false"/>
    <row r="581" customFormat="false" ht="14.25" hidden="false" customHeight="false" outlineLevel="0" collapsed="false"/>
    <row r="582" customFormat="false" ht="14.25" hidden="false" customHeight="false" outlineLevel="0" collapsed="false"/>
    <row r="583" customFormat="false" ht="14.25" hidden="false" customHeight="false" outlineLevel="0" collapsed="false"/>
    <row r="584" customFormat="false" ht="14.25" hidden="false" customHeight="false" outlineLevel="0" collapsed="false"/>
    <row r="585" customFormat="false" ht="14.25" hidden="false" customHeight="false" outlineLevel="0" collapsed="false"/>
    <row r="586" customFormat="false" ht="14.25" hidden="false" customHeight="false" outlineLevel="0" collapsed="false"/>
    <row r="587" customFormat="false" ht="14.25" hidden="false" customHeight="false" outlineLevel="0" collapsed="false"/>
    <row r="588" customFormat="false" ht="14.25" hidden="false" customHeight="false" outlineLevel="0" collapsed="false"/>
    <row r="589" customFormat="false" ht="14.25" hidden="false" customHeight="false" outlineLevel="0" collapsed="false"/>
    <row r="590" customFormat="false" ht="14.25" hidden="false" customHeight="false" outlineLevel="0" collapsed="false"/>
    <row r="591" customFormat="false" ht="14.25" hidden="false" customHeight="false" outlineLevel="0" collapsed="false"/>
    <row r="592" customFormat="false" ht="14.25" hidden="false" customHeight="false" outlineLevel="0" collapsed="false"/>
    <row r="593" customFormat="false" ht="14.25" hidden="false" customHeight="false" outlineLevel="0" collapsed="false"/>
    <row r="594" customFormat="false" ht="14.25" hidden="false" customHeight="false" outlineLevel="0" collapsed="false"/>
    <row r="595" customFormat="false" ht="14.25" hidden="false" customHeight="false" outlineLevel="0" collapsed="false"/>
    <row r="596" customFormat="false" ht="14.25" hidden="false" customHeight="false" outlineLevel="0" collapsed="false"/>
    <row r="597" customFormat="false" ht="14.25" hidden="false" customHeight="false" outlineLevel="0" collapsed="false"/>
    <row r="598" customFormat="false" ht="14.25" hidden="false" customHeight="false" outlineLevel="0" collapsed="false"/>
    <row r="599" customFormat="false" ht="14.25" hidden="false" customHeight="false" outlineLevel="0" collapsed="false"/>
    <row r="600" customFormat="false" ht="14.25" hidden="false" customHeight="false" outlineLevel="0" collapsed="false"/>
    <row r="601" customFormat="false" ht="14.25" hidden="false" customHeight="false" outlineLevel="0" collapsed="false"/>
    <row r="602" customFormat="false" ht="14.25" hidden="false" customHeight="false" outlineLevel="0" collapsed="false"/>
    <row r="603" customFormat="false" ht="14.25" hidden="false" customHeight="false" outlineLevel="0" collapsed="false"/>
    <row r="604" customFormat="false" ht="14.25" hidden="false" customHeight="false" outlineLevel="0" collapsed="false"/>
    <row r="605" customFormat="false" ht="14.25" hidden="false" customHeight="false" outlineLevel="0" collapsed="false"/>
    <row r="606" customFormat="false" ht="14.25" hidden="false" customHeight="false" outlineLevel="0" collapsed="false"/>
    <row r="607" customFormat="false" ht="14.25" hidden="false" customHeight="false" outlineLevel="0" collapsed="false"/>
    <row r="608" customFormat="false" ht="14.25" hidden="false" customHeight="false" outlineLevel="0" collapsed="false"/>
    <row r="609" customFormat="false" ht="14.25" hidden="false" customHeight="false" outlineLevel="0" collapsed="false"/>
    <row r="610" customFormat="false" ht="14.25" hidden="false" customHeight="false" outlineLevel="0" collapsed="false"/>
    <row r="611" customFormat="false" ht="14.25" hidden="false" customHeight="false" outlineLevel="0" collapsed="false"/>
    <row r="612" customFormat="false" ht="14.25" hidden="false" customHeight="false" outlineLevel="0" collapsed="false"/>
    <row r="613" customFormat="false" ht="14.25" hidden="false" customHeight="false" outlineLevel="0" collapsed="false"/>
    <row r="614" customFormat="false" ht="14.25" hidden="false" customHeight="false" outlineLevel="0" collapsed="false"/>
    <row r="615" customFormat="false" ht="14.25" hidden="false" customHeight="false" outlineLevel="0" collapsed="false"/>
    <row r="616" customFormat="false" ht="14.25" hidden="false" customHeight="false" outlineLevel="0" collapsed="false"/>
    <row r="617" customFormat="false" ht="14.25" hidden="false" customHeight="false" outlineLevel="0" collapsed="false"/>
    <row r="618" customFormat="false" ht="14.25" hidden="false" customHeight="false" outlineLevel="0" collapsed="false"/>
    <row r="619" customFormat="false" ht="14.25" hidden="false" customHeight="false" outlineLevel="0" collapsed="false"/>
    <row r="620" customFormat="false" ht="14.25" hidden="false" customHeight="false" outlineLevel="0" collapsed="false"/>
    <row r="621" customFormat="false" ht="14.25" hidden="false" customHeight="false" outlineLevel="0" collapsed="false"/>
    <row r="622" customFormat="false" ht="14.25" hidden="false" customHeight="false" outlineLevel="0" collapsed="false"/>
    <row r="623" customFormat="false" ht="14.25" hidden="false" customHeight="false" outlineLevel="0" collapsed="false"/>
    <row r="624" customFormat="false" ht="14.25" hidden="false" customHeight="false" outlineLevel="0" collapsed="false"/>
    <row r="625" customFormat="false" ht="14.25" hidden="false" customHeight="false" outlineLevel="0" collapsed="false"/>
    <row r="626" customFormat="false" ht="14.25" hidden="false" customHeight="false" outlineLevel="0" collapsed="false"/>
    <row r="627" customFormat="false" ht="14.25" hidden="false" customHeight="false" outlineLevel="0" collapsed="false"/>
    <row r="628" customFormat="false" ht="14.25" hidden="false" customHeight="false" outlineLevel="0" collapsed="false"/>
    <row r="629" customFormat="false" ht="14.25" hidden="false" customHeight="false" outlineLevel="0" collapsed="false"/>
    <row r="630" customFormat="false" ht="14.25" hidden="false" customHeight="false" outlineLevel="0" collapsed="false"/>
    <row r="631" customFormat="false" ht="14.25" hidden="false" customHeight="false" outlineLevel="0" collapsed="false"/>
    <row r="632" customFormat="false" ht="14.25" hidden="false" customHeight="false" outlineLevel="0" collapsed="false"/>
    <row r="633" customFormat="false" ht="14.25" hidden="false" customHeight="false" outlineLevel="0" collapsed="false"/>
    <row r="634" customFormat="false" ht="14.25" hidden="false" customHeight="false" outlineLevel="0" collapsed="false"/>
    <row r="635" customFormat="false" ht="14.25" hidden="false" customHeight="false" outlineLevel="0" collapsed="false"/>
    <row r="636" customFormat="false" ht="14.25" hidden="false" customHeight="false" outlineLevel="0" collapsed="false"/>
    <row r="637" customFormat="false" ht="14.25" hidden="false" customHeight="false" outlineLevel="0" collapsed="false"/>
    <row r="638" customFormat="false" ht="14.25" hidden="false" customHeight="false" outlineLevel="0" collapsed="false"/>
    <row r="639" customFormat="false" ht="14.25" hidden="false" customHeight="false" outlineLevel="0" collapsed="false"/>
    <row r="640" customFormat="false" ht="14.25" hidden="false" customHeight="false" outlineLevel="0" collapsed="false"/>
    <row r="641" customFormat="false" ht="14.25" hidden="false" customHeight="false" outlineLevel="0" collapsed="false"/>
    <row r="642" customFormat="false" ht="14.25" hidden="false" customHeight="false" outlineLevel="0" collapsed="false"/>
    <row r="643" customFormat="false" ht="14.25" hidden="false" customHeight="false" outlineLevel="0" collapsed="false"/>
    <row r="644" customFormat="false" ht="14.25" hidden="false" customHeight="false" outlineLevel="0" collapsed="false"/>
    <row r="645" customFormat="false" ht="14.25" hidden="false" customHeight="false" outlineLevel="0" collapsed="false"/>
    <row r="646" customFormat="false" ht="14.25" hidden="false" customHeight="false" outlineLevel="0" collapsed="false"/>
    <row r="647" customFormat="false" ht="14.25" hidden="false" customHeight="false" outlineLevel="0" collapsed="false"/>
    <row r="648" customFormat="false" ht="14.25" hidden="false" customHeight="false" outlineLevel="0" collapsed="false"/>
    <row r="649" customFormat="false" ht="14.25" hidden="false" customHeight="false" outlineLevel="0" collapsed="false"/>
    <row r="650" customFormat="false" ht="14.25" hidden="false" customHeight="false" outlineLevel="0" collapsed="false"/>
    <row r="651" customFormat="false" ht="14.25" hidden="false" customHeight="false" outlineLevel="0" collapsed="false"/>
    <row r="652" customFormat="false" ht="14.25" hidden="false" customHeight="false" outlineLevel="0" collapsed="false"/>
    <row r="653" customFormat="false" ht="14.25" hidden="false" customHeight="false" outlineLevel="0" collapsed="false"/>
    <row r="654" customFormat="false" ht="14.25" hidden="false" customHeight="false" outlineLevel="0" collapsed="false"/>
    <row r="655" customFormat="false" ht="14.25" hidden="false" customHeight="false" outlineLevel="0" collapsed="false"/>
    <row r="656" customFormat="false" ht="14.25" hidden="false" customHeight="false" outlineLevel="0" collapsed="false"/>
    <row r="657" customFormat="false" ht="14.25" hidden="false" customHeight="false" outlineLevel="0" collapsed="false"/>
    <row r="658" customFormat="false" ht="14.25" hidden="false" customHeight="false" outlineLevel="0" collapsed="false"/>
    <row r="659" customFormat="false" ht="14.25" hidden="false" customHeight="false" outlineLevel="0" collapsed="false"/>
    <row r="660" customFormat="false" ht="14.25" hidden="false" customHeight="false" outlineLevel="0" collapsed="false"/>
    <row r="661" customFormat="false" ht="14.25" hidden="false" customHeight="false" outlineLevel="0" collapsed="false"/>
    <row r="662" customFormat="false" ht="14.25" hidden="false" customHeight="false" outlineLevel="0" collapsed="false"/>
    <row r="663" customFormat="false" ht="14.25" hidden="false" customHeight="false" outlineLevel="0" collapsed="false"/>
    <row r="664" customFormat="false" ht="14.25" hidden="false" customHeight="false" outlineLevel="0" collapsed="false"/>
    <row r="665" customFormat="false" ht="14.25" hidden="false" customHeight="false" outlineLevel="0" collapsed="false"/>
    <row r="666" customFormat="false" ht="14.25" hidden="false" customHeight="false" outlineLevel="0" collapsed="false"/>
    <row r="667" customFormat="false" ht="14.25" hidden="false" customHeight="false" outlineLevel="0" collapsed="false"/>
    <row r="668" customFormat="false" ht="14.25" hidden="false" customHeight="false" outlineLevel="0" collapsed="false"/>
    <row r="669" customFormat="false" ht="14.25" hidden="false" customHeight="false" outlineLevel="0" collapsed="false"/>
    <row r="670" customFormat="false" ht="14.25" hidden="false" customHeight="false" outlineLevel="0" collapsed="false"/>
    <row r="671" customFormat="false" ht="14.25" hidden="false" customHeight="false" outlineLevel="0" collapsed="false"/>
    <row r="672" customFormat="false" ht="14.25" hidden="false" customHeight="false" outlineLevel="0" collapsed="false"/>
    <row r="673" customFormat="false" ht="14.25" hidden="false" customHeight="false" outlineLevel="0" collapsed="false"/>
    <row r="674" customFormat="false" ht="14.25" hidden="false" customHeight="false" outlineLevel="0" collapsed="false"/>
    <row r="675" customFormat="false" ht="14.25" hidden="false" customHeight="false" outlineLevel="0" collapsed="false"/>
    <row r="676" customFormat="false" ht="14.25" hidden="false" customHeight="false" outlineLevel="0" collapsed="false"/>
    <row r="677" customFormat="false" ht="14.25" hidden="false" customHeight="false" outlineLevel="0" collapsed="false"/>
    <row r="678" customFormat="false" ht="14.25" hidden="false" customHeight="false" outlineLevel="0" collapsed="false"/>
    <row r="679" customFormat="false" ht="14.25" hidden="false" customHeight="false" outlineLevel="0" collapsed="false"/>
    <row r="680" customFormat="false" ht="14.25" hidden="false" customHeight="false" outlineLevel="0" collapsed="false"/>
    <row r="681" customFormat="false" ht="14.25" hidden="false" customHeight="false" outlineLevel="0" collapsed="false"/>
    <row r="682" customFormat="false" ht="14.25" hidden="false" customHeight="false" outlineLevel="0" collapsed="false"/>
    <row r="683" customFormat="false" ht="14.25" hidden="false" customHeight="false" outlineLevel="0" collapsed="false"/>
    <row r="684" customFormat="false" ht="14.25" hidden="false" customHeight="false" outlineLevel="0" collapsed="false"/>
    <row r="685" customFormat="false" ht="14.25" hidden="false" customHeight="false" outlineLevel="0" collapsed="false"/>
    <row r="686" customFormat="false" ht="14.25" hidden="false" customHeight="false" outlineLevel="0" collapsed="false"/>
    <row r="687" customFormat="false" ht="14.25" hidden="false" customHeight="false" outlineLevel="0" collapsed="false"/>
    <row r="688" customFormat="false" ht="14.25" hidden="false" customHeight="false" outlineLevel="0" collapsed="false"/>
    <row r="689" customFormat="false" ht="14.25" hidden="false" customHeight="false" outlineLevel="0" collapsed="false"/>
    <row r="690" customFormat="false" ht="14.25" hidden="false" customHeight="false" outlineLevel="0" collapsed="false"/>
    <row r="691" customFormat="false" ht="14.25" hidden="false" customHeight="false" outlineLevel="0" collapsed="false"/>
    <row r="692" customFormat="false" ht="14.25" hidden="false" customHeight="false" outlineLevel="0" collapsed="false"/>
    <row r="693" customFormat="false" ht="14.25" hidden="false" customHeight="false" outlineLevel="0" collapsed="false"/>
    <row r="694" customFormat="false" ht="14.25" hidden="false" customHeight="false" outlineLevel="0" collapsed="false"/>
    <row r="695" customFormat="false" ht="14.25" hidden="false" customHeight="false" outlineLevel="0" collapsed="false"/>
    <row r="696" customFormat="false" ht="14.25" hidden="false" customHeight="false" outlineLevel="0" collapsed="false"/>
    <row r="697" customFormat="false" ht="14.25" hidden="false" customHeight="false" outlineLevel="0" collapsed="false"/>
    <row r="698" customFormat="false" ht="14.25" hidden="false" customHeight="false" outlineLevel="0" collapsed="false"/>
    <row r="699" customFormat="false" ht="14.25" hidden="false" customHeight="false" outlineLevel="0" collapsed="false"/>
    <row r="700" customFormat="false" ht="14.25" hidden="false" customHeight="false" outlineLevel="0" collapsed="false"/>
    <row r="701" customFormat="false" ht="14.25" hidden="false" customHeight="false" outlineLevel="0" collapsed="false"/>
    <row r="702" customFormat="false" ht="14.25" hidden="false" customHeight="false" outlineLevel="0" collapsed="false"/>
    <row r="703" customFormat="false" ht="14.25" hidden="false" customHeight="false" outlineLevel="0" collapsed="false"/>
    <row r="704" customFormat="false" ht="14.25" hidden="false" customHeight="false" outlineLevel="0" collapsed="false"/>
    <row r="705" customFormat="false" ht="14.25" hidden="false" customHeight="false" outlineLevel="0" collapsed="false"/>
    <row r="706" customFormat="false" ht="14.25" hidden="false" customHeight="false" outlineLevel="0" collapsed="false"/>
    <row r="707" customFormat="false" ht="14.25" hidden="false" customHeight="false" outlineLevel="0" collapsed="false"/>
    <row r="708" customFormat="false" ht="14.25" hidden="false" customHeight="false" outlineLevel="0" collapsed="false"/>
    <row r="709" customFormat="false" ht="14.25" hidden="false" customHeight="false" outlineLevel="0" collapsed="false"/>
    <row r="710" customFormat="false" ht="14.25" hidden="false" customHeight="false" outlineLevel="0" collapsed="false"/>
    <row r="711" customFormat="false" ht="14.25" hidden="false" customHeight="false" outlineLevel="0" collapsed="false"/>
    <row r="712" customFormat="false" ht="14.25" hidden="false" customHeight="false" outlineLevel="0" collapsed="false"/>
    <row r="713" customFormat="false" ht="14.25" hidden="false" customHeight="false" outlineLevel="0" collapsed="false"/>
    <row r="714" customFormat="false" ht="14.25" hidden="false" customHeight="false" outlineLevel="0" collapsed="false"/>
    <row r="715" customFormat="false" ht="14.25" hidden="false" customHeight="false" outlineLevel="0" collapsed="false"/>
    <row r="716" customFormat="false" ht="14.25" hidden="false" customHeight="false" outlineLevel="0" collapsed="false"/>
    <row r="717" customFormat="false" ht="14.25" hidden="false" customHeight="false" outlineLevel="0" collapsed="false"/>
    <row r="718" customFormat="false" ht="14.25" hidden="false" customHeight="false" outlineLevel="0" collapsed="false"/>
    <row r="719" customFormat="false" ht="14.25" hidden="false" customHeight="false" outlineLevel="0" collapsed="false"/>
    <row r="720" customFormat="false" ht="14.25" hidden="false" customHeight="false" outlineLevel="0" collapsed="false"/>
    <row r="721" customFormat="false" ht="14.25" hidden="false" customHeight="false" outlineLevel="0" collapsed="false"/>
    <row r="722" customFormat="false" ht="14.25" hidden="false" customHeight="false" outlineLevel="0" collapsed="false"/>
    <row r="723" customFormat="false" ht="14.25" hidden="false" customHeight="false" outlineLevel="0" collapsed="false"/>
    <row r="724" customFormat="false" ht="14.25" hidden="false" customHeight="false" outlineLevel="0" collapsed="false"/>
    <row r="725" customFormat="false" ht="14.25" hidden="false" customHeight="false" outlineLevel="0" collapsed="false"/>
    <row r="726" customFormat="false" ht="14.25" hidden="false" customHeight="false" outlineLevel="0" collapsed="false"/>
    <row r="727" customFormat="false" ht="14.25" hidden="false" customHeight="false" outlineLevel="0" collapsed="false"/>
    <row r="728" customFormat="false" ht="14.25" hidden="false" customHeight="false" outlineLevel="0" collapsed="false"/>
    <row r="729" customFormat="false" ht="14.25" hidden="false" customHeight="false" outlineLevel="0" collapsed="false"/>
    <row r="730" customFormat="false" ht="14.25" hidden="false" customHeight="false" outlineLevel="0" collapsed="false"/>
    <row r="731" customFormat="false" ht="14.25" hidden="false" customHeight="false" outlineLevel="0" collapsed="false"/>
    <row r="732" customFormat="false" ht="14.25" hidden="false" customHeight="false" outlineLevel="0" collapsed="false"/>
    <row r="733" customFormat="false" ht="14.25" hidden="false" customHeight="false" outlineLevel="0" collapsed="false"/>
    <row r="734" customFormat="false" ht="14.25" hidden="false" customHeight="false" outlineLevel="0" collapsed="false"/>
    <row r="735" customFormat="false" ht="14.25" hidden="false" customHeight="false" outlineLevel="0" collapsed="false"/>
    <row r="736" customFormat="false" ht="14.25" hidden="false" customHeight="false" outlineLevel="0" collapsed="false"/>
    <row r="737" customFormat="false" ht="14.25" hidden="false" customHeight="false" outlineLevel="0" collapsed="false"/>
    <row r="738" customFormat="false" ht="14.25" hidden="false" customHeight="false" outlineLevel="0" collapsed="false"/>
    <row r="739" customFormat="false" ht="14.25" hidden="false" customHeight="false" outlineLevel="0" collapsed="false"/>
    <row r="740" customFormat="false" ht="14.25" hidden="false" customHeight="false" outlineLevel="0" collapsed="false"/>
    <row r="741" customFormat="false" ht="14.25" hidden="false" customHeight="false" outlineLevel="0" collapsed="false"/>
    <row r="742" customFormat="false" ht="14.25" hidden="false" customHeight="false" outlineLevel="0" collapsed="false"/>
    <row r="743" customFormat="false" ht="14.25" hidden="false" customHeight="false" outlineLevel="0" collapsed="false"/>
    <row r="744" customFormat="false" ht="14.25" hidden="false" customHeight="false" outlineLevel="0" collapsed="false"/>
    <row r="745" customFormat="false" ht="14.25" hidden="false" customHeight="false" outlineLevel="0" collapsed="false"/>
    <row r="746" customFormat="false" ht="14.25" hidden="false" customHeight="false" outlineLevel="0" collapsed="false"/>
    <row r="747" customFormat="false" ht="14.25" hidden="false" customHeight="false" outlineLevel="0" collapsed="false"/>
    <row r="748" customFormat="false" ht="14.25" hidden="false" customHeight="false" outlineLevel="0" collapsed="false"/>
    <row r="749" customFormat="false" ht="14.25" hidden="false" customHeight="false" outlineLevel="0" collapsed="false"/>
    <row r="750" customFormat="false" ht="14.25" hidden="false" customHeight="false" outlineLevel="0" collapsed="false"/>
    <row r="751" customFormat="false" ht="14.25" hidden="false" customHeight="false" outlineLevel="0" collapsed="false"/>
    <row r="752" customFormat="false" ht="14.25" hidden="false" customHeight="false" outlineLevel="0" collapsed="false"/>
    <row r="753" customFormat="false" ht="14.25" hidden="false" customHeight="false" outlineLevel="0" collapsed="false"/>
    <row r="754" customFormat="false" ht="14.25" hidden="false" customHeight="false" outlineLevel="0" collapsed="false"/>
    <row r="755" customFormat="false" ht="14.25" hidden="false" customHeight="false" outlineLevel="0" collapsed="false"/>
    <row r="756" customFormat="false" ht="14.25" hidden="false" customHeight="false" outlineLevel="0" collapsed="false"/>
    <row r="757" customFormat="false" ht="14.25" hidden="false" customHeight="false" outlineLevel="0" collapsed="false"/>
    <row r="758" customFormat="false" ht="14.25" hidden="false" customHeight="false" outlineLevel="0" collapsed="false"/>
    <row r="759" customFormat="false" ht="14.25" hidden="false" customHeight="false" outlineLevel="0" collapsed="false"/>
    <row r="760" customFormat="false" ht="14.25" hidden="false" customHeight="false" outlineLevel="0" collapsed="false"/>
    <row r="761" customFormat="false" ht="14.25" hidden="false" customHeight="false" outlineLevel="0" collapsed="false"/>
    <row r="762" customFormat="false" ht="14.25" hidden="false" customHeight="false" outlineLevel="0" collapsed="false"/>
    <row r="763" customFormat="false" ht="14.25" hidden="false" customHeight="false" outlineLevel="0" collapsed="false"/>
    <row r="764" customFormat="false" ht="14.25" hidden="false" customHeight="false" outlineLevel="0" collapsed="false"/>
    <row r="765" customFormat="false" ht="14.25" hidden="false" customHeight="false" outlineLevel="0" collapsed="false"/>
    <row r="766" customFormat="false" ht="14.25" hidden="false" customHeight="false" outlineLevel="0" collapsed="false"/>
    <row r="767" customFormat="false" ht="14.25" hidden="false" customHeight="false" outlineLevel="0" collapsed="false"/>
    <row r="768" customFormat="false" ht="14.25" hidden="false" customHeight="false" outlineLevel="0" collapsed="false"/>
    <row r="769" customFormat="false" ht="14.25" hidden="false" customHeight="false" outlineLevel="0" collapsed="false"/>
    <row r="770" customFormat="false" ht="14.25" hidden="false" customHeight="false" outlineLevel="0" collapsed="false"/>
    <row r="771" customFormat="false" ht="14.25" hidden="false" customHeight="false" outlineLevel="0" collapsed="false"/>
    <row r="772" customFormat="false" ht="14.25" hidden="false" customHeight="false" outlineLevel="0" collapsed="false"/>
    <row r="773" customFormat="false" ht="14.25" hidden="false" customHeight="false" outlineLevel="0" collapsed="false"/>
    <row r="774" customFormat="false" ht="14.25" hidden="false" customHeight="false" outlineLevel="0" collapsed="false"/>
    <row r="775" customFormat="false" ht="14.25" hidden="false" customHeight="false" outlineLevel="0" collapsed="false"/>
    <row r="776" customFormat="false" ht="14.25" hidden="false" customHeight="false" outlineLevel="0" collapsed="false"/>
    <row r="777" customFormat="false" ht="14.25" hidden="false" customHeight="false" outlineLevel="0" collapsed="false"/>
    <row r="778" customFormat="false" ht="14.25" hidden="false" customHeight="false" outlineLevel="0" collapsed="false"/>
    <row r="779" customFormat="false" ht="14.25" hidden="false" customHeight="false" outlineLevel="0" collapsed="false"/>
    <row r="780" customFormat="false" ht="14.25" hidden="false" customHeight="false" outlineLevel="0" collapsed="false"/>
    <row r="781" customFormat="false" ht="14.25" hidden="false" customHeight="false" outlineLevel="0" collapsed="false"/>
    <row r="782" customFormat="false" ht="14.25" hidden="false" customHeight="false" outlineLevel="0" collapsed="false"/>
    <row r="783" customFormat="false" ht="14.25" hidden="false" customHeight="false" outlineLevel="0" collapsed="false"/>
    <row r="784" customFormat="false" ht="14.25" hidden="false" customHeight="false" outlineLevel="0" collapsed="false"/>
    <row r="785" customFormat="false" ht="14.25" hidden="false" customHeight="false" outlineLevel="0" collapsed="false"/>
    <row r="786" customFormat="false" ht="14.25" hidden="false" customHeight="false" outlineLevel="0" collapsed="false"/>
    <row r="787" customFormat="false" ht="14.25" hidden="false" customHeight="false" outlineLevel="0" collapsed="false"/>
    <row r="788" customFormat="false" ht="14.25" hidden="false" customHeight="false" outlineLevel="0" collapsed="false"/>
    <row r="789" customFormat="false" ht="14.25" hidden="false" customHeight="false" outlineLevel="0" collapsed="false"/>
    <row r="790" customFormat="false" ht="14.25" hidden="false" customHeight="false" outlineLevel="0" collapsed="false"/>
    <row r="791" customFormat="false" ht="14.25" hidden="false" customHeight="false" outlineLevel="0" collapsed="false"/>
    <row r="792" customFormat="false" ht="14.25" hidden="false" customHeight="false" outlineLevel="0" collapsed="false"/>
    <row r="793" customFormat="false" ht="14.25" hidden="false" customHeight="false" outlineLevel="0" collapsed="false"/>
    <row r="794" customFormat="false" ht="14.25" hidden="false" customHeight="false" outlineLevel="0" collapsed="false"/>
    <row r="795" customFormat="false" ht="14.25" hidden="false" customHeight="false" outlineLevel="0" collapsed="false"/>
    <row r="796" customFormat="false" ht="14.25" hidden="false" customHeight="false" outlineLevel="0" collapsed="false"/>
    <row r="797" customFormat="false" ht="14.25" hidden="false" customHeight="false" outlineLevel="0" collapsed="false"/>
    <row r="798" customFormat="false" ht="14.25" hidden="false" customHeight="false" outlineLevel="0" collapsed="false"/>
    <row r="799" customFormat="false" ht="14.25" hidden="false" customHeight="false" outlineLevel="0" collapsed="false"/>
    <row r="800" customFormat="false" ht="14.25" hidden="false" customHeight="false" outlineLevel="0" collapsed="false"/>
    <row r="801" customFormat="false" ht="14.25" hidden="false" customHeight="false" outlineLevel="0" collapsed="false"/>
    <row r="802" customFormat="false" ht="14.25" hidden="false" customHeight="false" outlineLevel="0" collapsed="false"/>
    <row r="803" customFormat="false" ht="14.25" hidden="false" customHeight="false" outlineLevel="0" collapsed="false"/>
    <row r="804" customFormat="false" ht="14.25" hidden="false" customHeight="false" outlineLevel="0" collapsed="false"/>
    <row r="805" customFormat="false" ht="14.25" hidden="false" customHeight="false" outlineLevel="0" collapsed="false"/>
    <row r="806" customFormat="false" ht="14.25" hidden="false" customHeight="false" outlineLevel="0" collapsed="false"/>
    <row r="807" customFormat="false" ht="14.25" hidden="false" customHeight="false" outlineLevel="0" collapsed="false"/>
    <row r="808" customFormat="false" ht="14.25" hidden="false" customHeight="false" outlineLevel="0" collapsed="false"/>
    <row r="809" customFormat="false" ht="14.25" hidden="false" customHeight="false" outlineLevel="0" collapsed="false"/>
    <row r="810" customFormat="false" ht="14.25" hidden="false" customHeight="false" outlineLevel="0" collapsed="false"/>
    <row r="811" customFormat="false" ht="14.25" hidden="false" customHeight="false" outlineLevel="0" collapsed="false"/>
    <row r="812" customFormat="false" ht="14.25" hidden="false" customHeight="false" outlineLevel="0" collapsed="false"/>
    <row r="813" customFormat="false" ht="14.25" hidden="false" customHeight="false" outlineLevel="0" collapsed="false"/>
    <row r="814" customFormat="false" ht="14.25" hidden="false" customHeight="false" outlineLevel="0" collapsed="false"/>
    <row r="815" customFormat="false" ht="14.25" hidden="false" customHeight="false" outlineLevel="0" collapsed="false"/>
    <row r="816" customFormat="false" ht="14.25" hidden="false" customHeight="false" outlineLevel="0" collapsed="false"/>
    <row r="817" customFormat="false" ht="14.25" hidden="false" customHeight="false" outlineLevel="0" collapsed="false"/>
    <row r="818" customFormat="false" ht="14.25" hidden="false" customHeight="false" outlineLevel="0" collapsed="false"/>
    <row r="819" customFormat="false" ht="14.25" hidden="false" customHeight="false" outlineLevel="0" collapsed="false"/>
    <row r="820" customFormat="false" ht="14.25" hidden="false" customHeight="false" outlineLevel="0" collapsed="false"/>
    <row r="821" customFormat="false" ht="14.25" hidden="false" customHeight="false" outlineLevel="0" collapsed="false"/>
    <row r="822" customFormat="false" ht="14.25" hidden="false" customHeight="false" outlineLevel="0" collapsed="false"/>
    <row r="823" customFormat="false" ht="14.25" hidden="false" customHeight="false" outlineLevel="0" collapsed="false"/>
    <row r="824" customFormat="false" ht="14.25" hidden="false" customHeight="false" outlineLevel="0" collapsed="false"/>
    <row r="825" customFormat="false" ht="14.25" hidden="false" customHeight="false" outlineLevel="0" collapsed="false"/>
    <row r="826" customFormat="false" ht="14.25" hidden="false" customHeight="false" outlineLevel="0" collapsed="false"/>
    <row r="827" customFormat="false" ht="14.25" hidden="false" customHeight="false" outlineLevel="0" collapsed="false"/>
    <row r="828" customFormat="false" ht="14.25" hidden="false" customHeight="false" outlineLevel="0" collapsed="false"/>
    <row r="829" customFormat="false" ht="14.25" hidden="false" customHeight="false" outlineLevel="0" collapsed="false"/>
    <row r="830" customFormat="false" ht="14.25" hidden="false" customHeight="false" outlineLevel="0" collapsed="false"/>
    <row r="831" customFormat="false" ht="14.25" hidden="false" customHeight="false" outlineLevel="0" collapsed="false"/>
    <row r="832" customFormat="false" ht="14.25" hidden="false" customHeight="false" outlineLevel="0" collapsed="false"/>
    <row r="833" customFormat="false" ht="14.25" hidden="false" customHeight="false" outlineLevel="0" collapsed="false"/>
    <row r="834" customFormat="false" ht="14.25" hidden="false" customHeight="false" outlineLevel="0" collapsed="false"/>
    <row r="835" customFormat="false" ht="14.25" hidden="false" customHeight="false" outlineLevel="0" collapsed="false"/>
    <row r="836" customFormat="false" ht="14.25" hidden="false" customHeight="false" outlineLevel="0" collapsed="false"/>
    <row r="837" customFormat="false" ht="14.25" hidden="false" customHeight="false" outlineLevel="0" collapsed="false"/>
    <row r="838" customFormat="false" ht="14.25" hidden="false" customHeight="false" outlineLevel="0" collapsed="false"/>
    <row r="839" customFormat="false" ht="14.25" hidden="false" customHeight="false" outlineLevel="0" collapsed="false"/>
    <row r="840" customFormat="false" ht="14.25" hidden="false" customHeight="false" outlineLevel="0" collapsed="false"/>
    <row r="841" customFormat="false" ht="14.25" hidden="false" customHeight="false" outlineLevel="0" collapsed="false"/>
    <row r="842" customFormat="false" ht="14.25" hidden="false" customHeight="false" outlineLevel="0" collapsed="false"/>
    <row r="843" customFormat="false" ht="14.25" hidden="false" customHeight="false" outlineLevel="0" collapsed="false"/>
    <row r="844" customFormat="false" ht="14.25" hidden="false" customHeight="false" outlineLevel="0" collapsed="false"/>
    <row r="845" customFormat="false" ht="14.25" hidden="false" customHeight="false" outlineLevel="0" collapsed="false"/>
    <row r="846" customFormat="false" ht="14.25" hidden="false" customHeight="false" outlineLevel="0" collapsed="false"/>
    <row r="847" customFormat="false" ht="14.25" hidden="false" customHeight="false" outlineLevel="0" collapsed="false"/>
    <row r="848" customFormat="false" ht="14.25" hidden="false" customHeight="false" outlineLevel="0" collapsed="false"/>
    <row r="849" customFormat="false" ht="14.25" hidden="false" customHeight="false" outlineLevel="0" collapsed="false"/>
    <row r="850" customFormat="false" ht="14.25" hidden="false" customHeight="false" outlineLevel="0" collapsed="false"/>
    <row r="851" customFormat="false" ht="14.25" hidden="false" customHeight="false" outlineLevel="0" collapsed="false"/>
    <row r="852" customFormat="false" ht="14.25" hidden="false" customHeight="false" outlineLevel="0" collapsed="false"/>
    <row r="853" customFormat="false" ht="14.25" hidden="false" customHeight="false" outlineLevel="0" collapsed="false"/>
    <row r="854" customFormat="false" ht="14.25" hidden="false" customHeight="false" outlineLevel="0" collapsed="false"/>
    <row r="855" customFormat="false" ht="14.25" hidden="false" customHeight="false" outlineLevel="0" collapsed="false"/>
    <row r="856" customFormat="false" ht="14.25" hidden="false" customHeight="false" outlineLevel="0" collapsed="false"/>
    <row r="857" customFormat="false" ht="14.25" hidden="false" customHeight="false" outlineLevel="0" collapsed="false"/>
    <row r="858" customFormat="false" ht="14.25" hidden="false" customHeight="false" outlineLevel="0" collapsed="false"/>
    <row r="859" customFormat="false" ht="14.25" hidden="false" customHeight="false" outlineLevel="0" collapsed="false"/>
    <row r="860" customFormat="false" ht="14.25" hidden="false" customHeight="false" outlineLevel="0" collapsed="false"/>
    <row r="861" customFormat="false" ht="14.25" hidden="false" customHeight="false" outlineLevel="0" collapsed="false"/>
    <row r="862" customFormat="false" ht="14.25" hidden="false" customHeight="false" outlineLevel="0" collapsed="false"/>
    <row r="863" customFormat="false" ht="14.25" hidden="false" customHeight="false" outlineLevel="0" collapsed="false"/>
    <row r="864" customFormat="false" ht="14.25" hidden="false" customHeight="false" outlineLevel="0" collapsed="false"/>
    <row r="865" customFormat="false" ht="14.25" hidden="false" customHeight="false" outlineLevel="0" collapsed="false"/>
    <row r="866" customFormat="false" ht="14.25" hidden="false" customHeight="false" outlineLevel="0" collapsed="false"/>
    <row r="867" customFormat="false" ht="14.25" hidden="false" customHeight="false" outlineLevel="0" collapsed="false"/>
    <row r="868" customFormat="false" ht="14.25" hidden="false" customHeight="false" outlineLevel="0" collapsed="false"/>
    <row r="869" customFormat="false" ht="14.25" hidden="false" customHeight="false" outlineLevel="0" collapsed="false"/>
    <row r="870" customFormat="false" ht="14.25" hidden="false" customHeight="false" outlineLevel="0" collapsed="false"/>
    <row r="871" customFormat="false" ht="14.25" hidden="false" customHeight="false" outlineLevel="0" collapsed="false"/>
    <row r="872" customFormat="false" ht="14.25" hidden="false" customHeight="false" outlineLevel="0" collapsed="false"/>
    <row r="873" customFormat="false" ht="14.25" hidden="false" customHeight="false" outlineLevel="0" collapsed="false"/>
    <row r="874" customFormat="false" ht="14.25" hidden="false" customHeight="false" outlineLevel="0" collapsed="false"/>
    <row r="875" customFormat="false" ht="14.25" hidden="false" customHeight="false" outlineLevel="0" collapsed="false"/>
    <row r="876" customFormat="false" ht="14.25" hidden="false" customHeight="false" outlineLevel="0" collapsed="false"/>
    <row r="877" customFormat="false" ht="14.25" hidden="false" customHeight="false" outlineLevel="0" collapsed="false"/>
    <row r="878" customFormat="false" ht="14.25" hidden="false" customHeight="false" outlineLevel="0" collapsed="false"/>
    <row r="879" customFormat="false" ht="14.25" hidden="false" customHeight="false" outlineLevel="0" collapsed="false"/>
    <row r="880" customFormat="false" ht="14.25" hidden="false" customHeight="false" outlineLevel="0" collapsed="false"/>
    <row r="881" customFormat="false" ht="14.25" hidden="false" customHeight="false" outlineLevel="0" collapsed="false"/>
    <row r="882" customFormat="false" ht="14.25" hidden="false" customHeight="false" outlineLevel="0" collapsed="false"/>
    <row r="883" customFormat="false" ht="14.25" hidden="false" customHeight="false" outlineLevel="0" collapsed="false"/>
    <row r="884" customFormat="false" ht="14.25" hidden="false" customHeight="false" outlineLevel="0" collapsed="false"/>
    <row r="885" customFormat="false" ht="14.25" hidden="false" customHeight="false" outlineLevel="0" collapsed="false"/>
    <row r="886" customFormat="false" ht="14.25" hidden="false" customHeight="false" outlineLevel="0" collapsed="false"/>
    <row r="887" customFormat="false" ht="14.25" hidden="false" customHeight="false" outlineLevel="0" collapsed="false"/>
    <row r="888" customFormat="false" ht="14.25" hidden="false" customHeight="false" outlineLevel="0" collapsed="false"/>
    <row r="889" customFormat="false" ht="14.25" hidden="false" customHeight="false" outlineLevel="0" collapsed="false"/>
    <row r="890" customFormat="false" ht="14.25" hidden="false" customHeight="false" outlineLevel="0" collapsed="false"/>
    <row r="891" customFormat="false" ht="14.25" hidden="false" customHeight="false" outlineLevel="0" collapsed="false"/>
    <row r="892" customFormat="false" ht="14.25" hidden="false" customHeight="false" outlineLevel="0" collapsed="false"/>
    <row r="893" customFormat="false" ht="14.25" hidden="false" customHeight="false" outlineLevel="0" collapsed="false"/>
    <row r="894" customFormat="false" ht="14.25" hidden="false" customHeight="false" outlineLevel="0" collapsed="false"/>
    <row r="895" customFormat="false" ht="14.25" hidden="false" customHeight="false" outlineLevel="0" collapsed="false"/>
    <row r="896" customFormat="false" ht="14.25" hidden="false" customHeight="false" outlineLevel="0" collapsed="false"/>
    <row r="897" customFormat="false" ht="14.25" hidden="false" customHeight="false" outlineLevel="0" collapsed="false"/>
    <row r="898" customFormat="false" ht="14.25" hidden="false" customHeight="false" outlineLevel="0" collapsed="false"/>
    <row r="899" customFormat="false" ht="14.25" hidden="false" customHeight="false" outlineLevel="0" collapsed="false"/>
    <row r="900" customFormat="false" ht="14.25" hidden="false" customHeight="false" outlineLevel="0" collapsed="false"/>
    <row r="901" customFormat="false" ht="14.25" hidden="false" customHeight="false" outlineLevel="0" collapsed="false"/>
    <row r="902" customFormat="false" ht="14.25" hidden="false" customHeight="false" outlineLevel="0" collapsed="false"/>
    <row r="903" customFormat="false" ht="14.25" hidden="false" customHeight="false" outlineLevel="0" collapsed="false"/>
    <row r="904" customFormat="false" ht="14.25" hidden="false" customHeight="false" outlineLevel="0" collapsed="false"/>
    <row r="905" customFormat="false" ht="14.25" hidden="false" customHeight="false" outlineLevel="0" collapsed="false"/>
    <row r="906" customFormat="false" ht="14.25" hidden="false" customHeight="false" outlineLevel="0" collapsed="false"/>
    <row r="907" customFormat="false" ht="14.25" hidden="false" customHeight="false" outlineLevel="0" collapsed="false"/>
    <row r="908" customFormat="false" ht="14.25" hidden="false" customHeight="false" outlineLevel="0" collapsed="false"/>
    <row r="909" customFormat="false" ht="14.25" hidden="false" customHeight="false" outlineLevel="0" collapsed="false"/>
    <row r="910" customFormat="false" ht="14.25" hidden="false" customHeight="false" outlineLevel="0" collapsed="false"/>
    <row r="911" customFormat="false" ht="14.25" hidden="false" customHeight="false" outlineLevel="0" collapsed="false"/>
    <row r="912" customFormat="false" ht="14.25" hidden="false" customHeight="false" outlineLevel="0" collapsed="false"/>
    <row r="913" customFormat="false" ht="14.25" hidden="false" customHeight="false" outlineLevel="0" collapsed="false"/>
    <row r="914" customFormat="false" ht="14.25" hidden="false" customHeight="false" outlineLevel="0" collapsed="false"/>
    <row r="915" customFormat="false" ht="14.25" hidden="false" customHeight="false" outlineLevel="0" collapsed="false"/>
    <row r="916" customFormat="false" ht="14.25" hidden="false" customHeight="false" outlineLevel="0" collapsed="false"/>
    <row r="917" customFormat="false" ht="14.25" hidden="false" customHeight="false" outlineLevel="0" collapsed="false"/>
    <row r="918" customFormat="false" ht="14.25" hidden="false" customHeight="false" outlineLevel="0" collapsed="false"/>
    <row r="919" customFormat="false" ht="14.25" hidden="false" customHeight="false" outlineLevel="0" collapsed="false"/>
    <row r="920" customFormat="false" ht="14.25" hidden="false" customHeight="false" outlineLevel="0" collapsed="false"/>
    <row r="921" customFormat="false" ht="14.25" hidden="false" customHeight="false" outlineLevel="0" collapsed="false"/>
    <row r="922" customFormat="false" ht="14.25" hidden="false" customHeight="false" outlineLevel="0" collapsed="false"/>
    <row r="923" customFormat="false" ht="14.25" hidden="false" customHeight="false" outlineLevel="0" collapsed="false"/>
    <row r="924" customFormat="false" ht="14.25" hidden="false" customHeight="false" outlineLevel="0" collapsed="false"/>
    <row r="925" customFormat="false" ht="14.25" hidden="false" customHeight="false" outlineLevel="0" collapsed="false"/>
    <row r="926" customFormat="false" ht="14.25" hidden="false" customHeight="false" outlineLevel="0" collapsed="false"/>
    <row r="927" customFormat="false" ht="14.25" hidden="false" customHeight="false" outlineLevel="0" collapsed="false"/>
    <row r="928" customFormat="false" ht="14.25" hidden="false" customHeight="false" outlineLevel="0" collapsed="false"/>
    <row r="929" customFormat="false" ht="14.25" hidden="false" customHeight="false" outlineLevel="0" collapsed="false"/>
    <row r="930" customFormat="false" ht="14.25" hidden="false" customHeight="false" outlineLevel="0" collapsed="false"/>
    <row r="931" customFormat="false" ht="14.25" hidden="false" customHeight="false" outlineLevel="0" collapsed="false"/>
    <row r="932" customFormat="false" ht="14.25" hidden="false" customHeight="false" outlineLevel="0" collapsed="false"/>
    <row r="933" customFormat="false" ht="14.25" hidden="false" customHeight="false" outlineLevel="0" collapsed="false"/>
    <row r="934" customFormat="false" ht="14.25" hidden="false" customHeight="false" outlineLevel="0" collapsed="false"/>
    <row r="935" customFormat="false" ht="14.25" hidden="false" customHeight="false" outlineLevel="0" collapsed="false"/>
    <row r="936" customFormat="false" ht="14.25" hidden="false" customHeight="false" outlineLevel="0" collapsed="false"/>
    <row r="937" customFormat="false" ht="14.25" hidden="false" customHeight="false" outlineLevel="0" collapsed="false"/>
    <row r="938" customFormat="false" ht="14.25" hidden="false" customHeight="false" outlineLevel="0" collapsed="false"/>
    <row r="939" customFormat="false" ht="14.25" hidden="false" customHeight="false" outlineLevel="0" collapsed="false"/>
    <row r="940" customFormat="false" ht="14.25" hidden="false" customHeight="false" outlineLevel="0" collapsed="false"/>
    <row r="941" customFormat="false" ht="14.25" hidden="false" customHeight="false" outlineLevel="0" collapsed="false"/>
    <row r="942" customFormat="false" ht="14.25" hidden="false" customHeight="false" outlineLevel="0" collapsed="false"/>
    <row r="943" customFormat="false" ht="14.25" hidden="false" customHeight="false" outlineLevel="0" collapsed="false"/>
    <row r="944" customFormat="false" ht="14.25" hidden="false" customHeight="false" outlineLevel="0" collapsed="false"/>
    <row r="945" customFormat="false" ht="14.25" hidden="false" customHeight="false" outlineLevel="0" collapsed="false"/>
    <row r="946" customFormat="false" ht="14.25" hidden="false" customHeight="false" outlineLevel="0" collapsed="false"/>
    <row r="947" customFormat="false" ht="14.25" hidden="false" customHeight="false" outlineLevel="0" collapsed="false"/>
    <row r="948" customFormat="false" ht="14.25" hidden="false" customHeight="false" outlineLevel="0" collapsed="false"/>
    <row r="949" customFormat="false" ht="14.25" hidden="false" customHeight="false" outlineLevel="0" collapsed="false"/>
    <row r="950" customFormat="false" ht="14.25" hidden="false" customHeight="false" outlineLevel="0" collapsed="false"/>
    <row r="951" customFormat="false" ht="14.25" hidden="false" customHeight="false" outlineLevel="0" collapsed="false"/>
    <row r="952" customFormat="false" ht="14.25" hidden="false" customHeight="false" outlineLevel="0" collapsed="false"/>
    <row r="953" customFormat="false" ht="14.25" hidden="false" customHeight="false" outlineLevel="0" collapsed="false"/>
    <row r="954" customFormat="false" ht="14.25" hidden="false" customHeight="false" outlineLevel="0" collapsed="false"/>
    <row r="955" customFormat="false" ht="14.25" hidden="false" customHeight="false" outlineLevel="0" collapsed="false"/>
    <row r="956" customFormat="false" ht="14.25" hidden="false" customHeight="false" outlineLevel="0" collapsed="false"/>
    <row r="957" customFormat="false" ht="14.25" hidden="false" customHeight="false" outlineLevel="0" collapsed="false"/>
    <row r="958" customFormat="false" ht="14.25" hidden="false" customHeight="false" outlineLevel="0" collapsed="false"/>
    <row r="959" customFormat="false" ht="14.25" hidden="false" customHeight="false" outlineLevel="0" collapsed="false"/>
    <row r="960" customFormat="false" ht="14.25" hidden="false" customHeight="false" outlineLevel="0" collapsed="false"/>
    <row r="961" customFormat="false" ht="14.25" hidden="false" customHeight="false" outlineLevel="0" collapsed="false"/>
    <row r="962" customFormat="false" ht="14.25" hidden="false" customHeight="false" outlineLevel="0" collapsed="false"/>
    <row r="963" customFormat="false" ht="14.25" hidden="false" customHeight="false" outlineLevel="0" collapsed="false"/>
    <row r="964" customFormat="false" ht="14.25" hidden="false" customHeight="false" outlineLevel="0" collapsed="false"/>
    <row r="965" customFormat="false" ht="14.25" hidden="false" customHeight="false" outlineLevel="0" collapsed="false"/>
    <row r="966" customFormat="false" ht="14.25" hidden="false" customHeight="false" outlineLevel="0" collapsed="false"/>
    <row r="967" customFormat="false" ht="14.25" hidden="false" customHeight="false" outlineLevel="0" collapsed="false"/>
    <row r="968" customFormat="false" ht="14.25" hidden="false" customHeight="false" outlineLevel="0" collapsed="false"/>
    <row r="969" customFormat="false" ht="14.25" hidden="false" customHeight="false" outlineLevel="0" collapsed="false"/>
    <row r="970" customFormat="false" ht="14.25" hidden="false" customHeight="false" outlineLevel="0" collapsed="false"/>
    <row r="971" customFormat="false" ht="14.25" hidden="false" customHeight="false" outlineLevel="0" collapsed="false"/>
    <row r="972" customFormat="false" ht="14.25" hidden="false" customHeight="false" outlineLevel="0" collapsed="false"/>
    <row r="973" customFormat="false" ht="14.25" hidden="false" customHeight="false" outlineLevel="0" collapsed="false"/>
    <row r="974" customFormat="false" ht="14.25" hidden="false" customHeight="false" outlineLevel="0" collapsed="false"/>
    <row r="975" customFormat="false" ht="14.25" hidden="false" customHeight="false" outlineLevel="0" collapsed="false"/>
    <row r="976" customFormat="false" ht="14.25" hidden="false" customHeight="false" outlineLevel="0" collapsed="false"/>
    <row r="977" customFormat="false" ht="14.25" hidden="false" customHeight="false" outlineLevel="0" collapsed="false"/>
    <row r="978" customFormat="false" ht="14.25" hidden="false" customHeight="false" outlineLevel="0" collapsed="false"/>
    <row r="979" customFormat="false" ht="14.25" hidden="false" customHeight="false" outlineLevel="0" collapsed="false"/>
    <row r="980" customFormat="false" ht="14.25" hidden="false" customHeight="false" outlineLevel="0" collapsed="false"/>
    <row r="981" customFormat="false" ht="14.25" hidden="false" customHeight="false" outlineLevel="0" collapsed="false"/>
    <row r="982" customFormat="false" ht="14.25" hidden="false" customHeight="false" outlineLevel="0" collapsed="false"/>
    <row r="983" customFormat="false" ht="14.25" hidden="false" customHeight="false" outlineLevel="0" collapsed="false"/>
    <row r="984" customFormat="false" ht="14.25" hidden="false" customHeight="false" outlineLevel="0" collapsed="false"/>
    <row r="985" customFormat="false" ht="14.2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3300"/>
    <pageSetUpPr fitToPage="false"/>
  </sheetPr>
  <dimension ref="1: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1.25"/>
  <cols>
    <col collapsed="false" hidden="false" max="2" min="1" style="86" width="3.62790697674419"/>
    <col collapsed="false" hidden="false" max="3" min="3" style="86" width="5.61860465116279"/>
    <col collapsed="false" hidden="false" max="5" min="4" style="87" width="11.6232558139535"/>
    <col collapsed="false" hidden="false" max="6" min="6" style="88" width="17"/>
    <col collapsed="false" hidden="false" max="7" min="7" style="88" width="21.3813953488372"/>
    <col collapsed="false" hidden="false" max="8" min="8" style="88" width="9"/>
    <col collapsed="false" hidden="false" max="9" min="9" style="88" width="4.87441860465116"/>
    <col collapsed="false" hidden="false" max="16" min="10" style="89" width="5.61860465116279"/>
    <col collapsed="false" hidden="false" max="18" min="17" style="86" width="30.6279069767442"/>
    <col collapsed="false" hidden="false" max="19" min="19" style="90" width="75"/>
    <col collapsed="false" hidden="false" max="20" min="20" style="86" width="9"/>
    <col collapsed="false" hidden="false" max="21" min="21" style="86" width="13.1255813953488"/>
    <col collapsed="false" hidden="false" max="22" min="22" style="86" width="9"/>
    <col collapsed="false" hidden="false" max="23" min="23" style="86" width="14.3720930232558"/>
    <col collapsed="false" hidden="false" max="24" min="24" style="86" width="20.8697674418605"/>
    <col collapsed="false" hidden="false" max="28" min="25" style="86" width="9"/>
    <col collapsed="false" hidden="false" max="29" min="29" style="86" width="5.37209302325581"/>
    <col collapsed="false" hidden="false" max="31" min="30" style="86" width="4.37209302325581"/>
    <col collapsed="false" hidden="false" max="32" min="32" style="86" width="6.37674418604651"/>
    <col collapsed="false" hidden="false" max="33" min="33" style="86" width="9.12093023255814"/>
    <col collapsed="false" hidden="false" max="34" min="34" style="86" width="18.3767441860465"/>
    <col collapsed="false" hidden="false" max="35" min="35" style="86" width="17.8790697674419"/>
    <col collapsed="false" hidden="false" max="36" min="36" style="86" width="55.3767441860465"/>
    <col collapsed="false" hidden="false" max="37" min="37" style="86" width="9"/>
    <col collapsed="false" hidden="true" max="41" min="38" style="86" width="0"/>
    <col collapsed="false" hidden="false" max="1025" min="42" style="86" width="9"/>
  </cols>
  <sheetData>
    <row r="1" customFormat="false" ht="46.5" hidden="false" customHeight="true" outlineLevel="0" collapsed="false">
      <c r="A1" s="91" t="s">
        <v>6</v>
      </c>
      <c r="B1" s="91"/>
      <c r="C1" s="92" t="s">
        <v>475</v>
      </c>
      <c r="D1" s="25" t="s">
        <v>32</v>
      </c>
      <c r="E1" s="25" t="s">
        <v>20</v>
      </c>
      <c r="F1" s="25" t="s">
        <v>10</v>
      </c>
      <c r="G1" s="25" t="s">
        <v>11</v>
      </c>
      <c r="H1" s="26" t="s">
        <v>12</v>
      </c>
      <c r="I1" s="26" t="s">
        <v>13</v>
      </c>
      <c r="J1" s="25" t="s">
        <v>22</v>
      </c>
      <c r="K1" s="28" t="s">
        <v>25</v>
      </c>
      <c r="L1" s="30" t="s">
        <v>34</v>
      </c>
      <c r="M1" s="30" t="s">
        <v>35</v>
      </c>
      <c r="N1" s="30" t="s">
        <v>37</v>
      </c>
      <c r="O1" s="30" t="s">
        <v>39</v>
      </c>
      <c r="P1" s="30" t="s">
        <v>41</v>
      </c>
      <c r="Q1" s="34" t="s">
        <v>43</v>
      </c>
      <c r="R1" s="34" t="s">
        <v>44</v>
      </c>
      <c r="S1" s="93" t="s">
        <v>476</v>
      </c>
      <c r="T1" s="0"/>
      <c r="U1" s="25" t="s">
        <v>32</v>
      </c>
      <c r="V1" s="25" t="s">
        <v>20</v>
      </c>
      <c r="W1" s="25" t="s">
        <v>10</v>
      </c>
      <c r="X1" s="25" t="s">
        <v>11</v>
      </c>
      <c r="Y1" s="26" t="s">
        <v>12</v>
      </c>
      <c r="Z1" s="26" t="s">
        <v>13</v>
      </c>
      <c r="AA1" s="25" t="s">
        <v>22</v>
      </c>
      <c r="AB1" s="28" t="s">
        <v>25</v>
      </c>
      <c r="AC1" s="30" t="s">
        <v>34</v>
      </c>
      <c r="AD1" s="30" t="s">
        <v>35</v>
      </c>
      <c r="AE1" s="30" t="s">
        <v>37</v>
      </c>
      <c r="AF1" s="31" t="s">
        <v>39</v>
      </c>
      <c r="AG1" s="31" t="s">
        <v>41</v>
      </c>
      <c r="AH1" s="34" t="s">
        <v>43</v>
      </c>
      <c r="AI1" s="34" t="s">
        <v>44</v>
      </c>
      <c r="AJ1" s="93" t="s">
        <v>476</v>
      </c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2.7" hidden="false" customHeight="true" outlineLevel="0" collapsed="false">
      <c r="A2" s="91"/>
      <c r="B2" s="91"/>
      <c r="C2" s="92"/>
      <c r="D2" s="25"/>
      <c r="E2" s="25"/>
      <c r="F2" s="25"/>
      <c r="G2" s="25"/>
      <c r="H2" s="26"/>
      <c r="I2" s="26"/>
      <c r="J2" s="25"/>
      <c r="K2" s="28"/>
      <c r="L2" s="30"/>
      <c r="M2" s="30"/>
      <c r="N2" s="30"/>
      <c r="O2" s="30"/>
      <c r="P2" s="30"/>
      <c r="Q2" s="34"/>
      <c r="R2" s="34"/>
      <c r="S2" s="34"/>
      <c r="T2" s="0"/>
      <c r="U2" s="94" t="s">
        <v>477</v>
      </c>
      <c r="V2" s="95" t="str">
        <f aca="false">IFERROR(VLOOKUP($U$2,$D$3:$S$50,2,0),"")</f>
        <v/>
      </c>
      <c r="W2" s="95" t="str">
        <f aca="false">IFERROR(VLOOKUP($U$2,$D$3:$S$50,3,0),"")</f>
        <v/>
      </c>
      <c r="X2" s="95" t="str">
        <f aca="false">IFERROR(VLOOKUP($U$2,$D$3:$S$50,4,0),"")</f>
        <v/>
      </c>
      <c r="Y2" s="95" t="str">
        <f aca="false">IFERROR(VLOOKUP($U$2,$D$3:$S$50,5,0),"")</f>
        <v/>
      </c>
      <c r="Z2" s="95" t="str">
        <f aca="false">IFERROR(VLOOKUP($U$2,$D$3:$S$50,6,0),"")</f>
        <v/>
      </c>
      <c r="AA2" s="95" t="str">
        <f aca="false">IFERROR(VLOOKUP($U$2,$D$3:$S$50,7,0),"")</f>
        <v/>
      </c>
      <c r="AB2" s="95" t="str">
        <f aca="false">UPPER(IFERROR(VLOOKUP($U$2,$D$3:$S$50,8,0),""))</f>
        <v/>
      </c>
      <c r="AC2" s="95" t="str">
        <f aca="false">IFERROR(VLOOKUP($U$2,$D$3:$S$50,9,0),"")</f>
        <v/>
      </c>
      <c r="AD2" s="95" t="str">
        <f aca="false">IFERROR(VLOOKUP($U$2,$D$3:$S$50,10,0),"")</f>
        <v/>
      </c>
      <c r="AE2" s="95" t="str">
        <f aca="false">IFERROR(VLOOKUP($U$2,$D$3:$S$50,11,0),"")</f>
        <v/>
      </c>
      <c r="AF2" s="95" t="str">
        <f aca="false">IFERROR(VLOOKUP($U$2,$D$3:$S$50,12,0),"")</f>
        <v/>
      </c>
      <c r="AG2" s="95" t="str">
        <f aca="false">IFERROR(VLOOKUP($U$2,$D$3:$S$50,13,0),"")</f>
        <v/>
      </c>
      <c r="AH2" s="96" t="str">
        <f aca="false">IFERROR(VLOOKUP($U$2,$D$3:$S$50,14,0),"")</f>
        <v/>
      </c>
      <c r="AI2" s="96" t="str">
        <f aca="false">IFERROR(VLOOKUP($U$2,$D$3:$S$50,15,0),"")</f>
        <v/>
      </c>
      <c r="AJ2" s="97" t="str">
        <f aca="false">IFERROR(VLOOKUP($U$2,$D$3:$S$50,16,0),"")</f>
        <v/>
      </c>
      <c r="AK2" s="0"/>
      <c r="AL2" s="98" t="s">
        <v>478</v>
      </c>
      <c r="AM2" s="98" t="s">
        <v>54</v>
      </c>
      <c r="AN2" s="99" t="s">
        <v>479</v>
      </c>
      <c r="AO2" s="99" t="s">
        <v>480</v>
      </c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0" t="inlineStr">
        <f aca="false">IF('Zestawienie serwisowe'!C55="","",'Zestawienie serwisowe'!C55)</f>
        <is>
          <t/>
        </is>
      </c>
      <c r="B3" s="100" t="inlineStr">
        <f aca="false">IF('Zestawienie serwisowe'!D55="","",'Zestawienie serwisowe'!D55)</f>
        <is>
          <t/>
        </is>
      </c>
      <c r="C3" s="100" t="inlineStr">
        <f aca="false">IF('Zestawienie serwisowe'!V55="","",'Zestawienie serwisowe'!V55)</f>
        <is>
          <t/>
        </is>
      </c>
      <c r="D3" s="46" t="inlineStr">
        <f aca="false">'Zestawienie serwisowe'!AD55</f>
        <is>
          <t/>
        </is>
      </c>
      <c r="E3" s="46" t="inlineStr">
        <f aca="false">'Zestawienie serwisowe'!AE55</f>
        <is>
          <t/>
        </is>
      </c>
      <c r="F3" s="45" t="inlineStr">
        <f aca="false">'Zestawienie serwisowe'!AF55</f>
        <is>
          <t/>
        </is>
      </c>
      <c r="G3" s="45" t="inlineStr">
        <f aca="false">'Zestawienie serwisowe'!AG55</f>
        <is>
          <t/>
        </is>
      </c>
      <c r="H3" s="45" t="inlineStr">
        <f aca="false">'Zestawienie serwisowe'!AH55</f>
        <is>
          <t/>
        </is>
      </c>
      <c r="I3" s="45" t="inlineStr">
        <f aca="false">'Zestawienie serwisowe'!AI55</f>
        <is>
          <t/>
        </is>
      </c>
      <c r="J3" s="46" t="inlineStr">
        <f aca="false">'Zestawienie serwisowe'!AJ55</f>
        <is>
          <t/>
        </is>
      </c>
      <c r="K3" s="101" t="inlineStr">
        <f aca="false">UPPER('Zestawienie serwisowe'!AL55)</f>
        <is>
          <t/>
        </is>
      </c>
      <c r="L3" s="102" t="inlineStr">
        <f aca="false">UPPER(IF('Zestawienie serwisowe'!AM55="","",'Zestawienie serwisowe'!AM55))</f>
        <is>
          <t/>
        </is>
      </c>
      <c r="M3" s="103" t="inlineStr">
        <f aca="false">UPPER(IF('Zestawienie serwisowe'!AN55="","",'Zestawienie serwisowe'!AN55))</f>
        <is>
          <t/>
        </is>
      </c>
      <c r="N3" s="104" t="inlineStr">
        <f aca="false">UPPER(IF('Zestawienie serwisowe'!AP55="","",'Zestawienie serwisowe'!AP55))</f>
        <is>
          <t/>
        </is>
      </c>
      <c r="O3" s="104" t="inlineStr">
        <f aca="false">UPPER(IF('Zestawienie serwisowe'!AR55="","",'Zestawienie serwisowe'!AR55))</f>
        <is>
          <t/>
        </is>
      </c>
      <c r="P3" s="104" t="inlineStr">
        <f aca="false">UPPER(IF('Zestawienie serwisowe'!AT55="","",'Zestawienie serwisowe'!AT55))</f>
        <is>
          <t/>
        </is>
      </c>
      <c r="Q3" s="105" t="inlineStr">
        <f aca="false">IF('Zestawienie serwisowe'!AV55="","",'Zestawienie serwisowe'!AV55)</f>
        <is>
          <t/>
        </is>
      </c>
      <c r="R3" s="105" t="inlineStr">
        <f aca="false">IF('Zestawienie serwisowe'!AW55="","",'Zestawienie serwisowe'!AW55)</f>
        <is>
          <t/>
        </is>
      </c>
      <c r="S3" s="105" t="inlineStr">
        <f aca="false">IF('Zestawienie serwisowe'!AX55="","",'Zestawienie serwisowe'!AX55)</f>
        <is>
          <t/>
        </is>
      </c>
      <c r="AL3" s="106" t="inlineStr">
        <f aca="false">'Zestawienie serwisowe'!BH55</f>
        <is>
          <t/>
        </is>
      </c>
      <c r="AM3" s="106" t="inlineStr">
        <f aca="false">'Zestawienie serwisowe'!BI55</f>
        <is>
          <t/>
        </is>
      </c>
    </row>
    <row r="4" customFormat="false" ht="11.25" hidden="false" customHeight="false" outlineLevel="0" collapsed="false">
      <c r="A4" s="100" t="inlineStr">
        <f aca="false">IF('Zestawienie serwisowe'!C56="","",'Zestawienie serwisowe'!C56)</f>
        <is>
          <t/>
        </is>
      </c>
      <c r="B4" s="100" t="inlineStr">
        <f aca="false">IF('Zestawienie serwisowe'!D56="","",'Zestawienie serwisowe'!D56)</f>
        <is>
          <t/>
        </is>
      </c>
      <c r="C4" s="100" t="inlineStr">
        <f aca="false">IF('Zestawienie serwisowe'!V56="","",'Zestawienie serwisowe'!V56)</f>
        <is>
          <t/>
        </is>
      </c>
      <c r="D4" s="46" t="inlineStr">
        <f aca="false">'Zestawienie serwisowe'!AD56</f>
        <is>
          <t/>
        </is>
      </c>
      <c r="E4" s="46" t="inlineStr">
        <f aca="false">'Zestawienie serwisowe'!AE56</f>
        <is>
          <t/>
        </is>
      </c>
      <c r="F4" s="45" t="inlineStr">
        <f aca="false">'Zestawienie serwisowe'!AF56</f>
        <is>
          <t/>
        </is>
      </c>
      <c r="G4" s="45" t="inlineStr">
        <f aca="false">'Zestawienie serwisowe'!AG56</f>
        <is>
          <t/>
        </is>
      </c>
      <c r="H4" s="45" t="inlineStr">
        <f aca="false">'Zestawienie serwisowe'!AH56</f>
        <is>
          <t/>
        </is>
      </c>
      <c r="I4" s="45" t="inlineStr">
        <f aca="false">'Zestawienie serwisowe'!AI56</f>
        <is>
          <t/>
        </is>
      </c>
      <c r="J4" s="46" t="inlineStr">
        <f aca="false">'Zestawienie serwisowe'!AJ56</f>
        <is>
          <t/>
        </is>
      </c>
      <c r="K4" s="101" t="inlineStr">
        <f aca="false">UPPER('Zestawienie serwisowe'!AL56)</f>
        <is>
          <t/>
        </is>
      </c>
      <c r="L4" s="102" t="inlineStr">
        <f aca="false">UPPER(IF('Zestawienie serwisowe'!AM56="","",'Zestawienie serwisowe'!AM56))</f>
        <is>
          <t/>
        </is>
      </c>
      <c r="M4" s="103" t="inlineStr">
        <f aca="false">UPPER(IF('Zestawienie serwisowe'!AN56="","",'Zestawienie serwisowe'!AN56))</f>
        <is>
          <t/>
        </is>
      </c>
      <c r="N4" s="104" t="inlineStr">
        <f aca="false">UPPER(IF('Zestawienie serwisowe'!AP56="","",'Zestawienie serwisowe'!AP56))</f>
        <is>
          <t/>
        </is>
      </c>
      <c r="O4" s="104" t="inlineStr">
        <f aca="false">UPPER(IF('Zestawienie serwisowe'!AR56="","",'Zestawienie serwisowe'!AR56))</f>
        <is>
          <t/>
        </is>
      </c>
      <c r="P4" s="104" t="inlineStr">
        <f aca="false">UPPER(IF('Zestawienie serwisowe'!AT56="","",'Zestawienie serwisowe'!AT56))</f>
        <is>
          <t/>
        </is>
      </c>
      <c r="Q4" s="105" t="inlineStr">
        <f aca="false">IF('Zestawienie serwisowe'!AV56="","",'Zestawienie serwisowe'!AV56)</f>
        <is>
          <t/>
        </is>
      </c>
      <c r="R4" s="105" t="inlineStr">
        <f aca="false">IF('Zestawienie serwisowe'!AW56="","",'Zestawienie serwisowe'!AW56)</f>
        <is>
          <t/>
        </is>
      </c>
      <c r="S4" s="105" t="inlineStr">
        <f aca="false">IF('Zestawienie serwisowe'!AX56="","",'Zestawienie serwisowe'!AX56)</f>
        <is>
          <t/>
        </is>
      </c>
      <c r="AL4" s="106" t="inlineStr">
        <f aca="false">'Zestawienie serwisowe'!BH56</f>
        <is>
          <t/>
        </is>
      </c>
      <c r="AM4" s="106" t="inlineStr">
        <f aca="false">'Zestawienie serwisowe'!BI56</f>
        <is>
          <t/>
        </is>
      </c>
    </row>
    <row r="5" customFormat="false" ht="11.25" hidden="false" customHeight="false" outlineLevel="0" collapsed="false">
      <c r="A5" s="100" t="inlineStr">
        <f aca="false">IF('Zestawienie serwisowe'!C57="","",'Zestawienie serwisowe'!C57)</f>
        <is>
          <t/>
        </is>
      </c>
      <c r="B5" s="100" t="inlineStr">
        <f aca="false">IF('Zestawienie serwisowe'!D57="","",'Zestawienie serwisowe'!D57)</f>
        <is>
          <t/>
        </is>
      </c>
      <c r="C5" s="100" t="inlineStr">
        <f aca="false">IF('Zestawienie serwisowe'!V57="","",'Zestawienie serwisowe'!V57)</f>
        <is>
          <t/>
        </is>
      </c>
      <c r="D5" s="46" t="inlineStr">
        <f aca="false">'Zestawienie serwisowe'!AD57</f>
        <is>
          <t/>
        </is>
      </c>
      <c r="E5" s="46" t="inlineStr">
        <f aca="false">'Zestawienie serwisowe'!AE57</f>
        <is>
          <t/>
        </is>
      </c>
      <c r="F5" s="45" t="inlineStr">
        <f aca="false">'Zestawienie serwisowe'!AF57</f>
        <is>
          <t/>
        </is>
      </c>
      <c r="G5" s="45" t="inlineStr">
        <f aca="false">'Zestawienie serwisowe'!AG57</f>
        <is>
          <t/>
        </is>
      </c>
      <c r="H5" s="45" t="inlineStr">
        <f aca="false">'Zestawienie serwisowe'!AH57</f>
        <is>
          <t/>
        </is>
      </c>
      <c r="I5" s="45" t="inlineStr">
        <f aca="false">'Zestawienie serwisowe'!AI57</f>
        <is>
          <t/>
        </is>
      </c>
      <c r="J5" s="46" t="inlineStr">
        <f aca="false">'Zestawienie serwisowe'!AJ57</f>
        <is>
          <t/>
        </is>
      </c>
      <c r="K5" s="101" t="inlineStr">
        <f aca="false">UPPER('Zestawienie serwisowe'!AL57)</f>
        <is>
          <t/>
        </is>
      </c>
      <c r="L5" s="102" t="inlineStr">
        <f aca="false">UPPER(IF('Zestawienie serwisowe'!AM57="","",'Zestawienie serwisowe'!AM57))</f>
        <is>
          <t/>
        </is>
      </c>
      <c r="M5" s="103" t="inlineStr">
        <f aca="false">UPPER(IF('Zestawienie serwisowe'!AN57="","",'Zestawienie serwisowe'!AN57))</f>
        <is>
          <t/>
        </is>
      </c>
      <c r="N5" s="104" t="inlineStr">
        <f aca="false">UPPER(IF('Zestawienie serwisowe'!AP57="","",'Zestawienie serwisowe'!AP57))</f>
        <is>
          <t/>
        </is>
      </c>
      <c r="O5" s="104" t="inlineStr">
        <f aca="false">UPPER(IF('Zestawienie serwisowe'!AR57="","",'Zestawienie serwisowe'!AR57))</f>
        <is>
          <t/>
        </is>
      </c>
      <c r="P5" s="104" t="inlineStr">
        <f aca="false">UPPER(IF('Zestawienie serwisowe'!AT57="","",'Zestawienie serwisowe'!AT57))</f>
        <is>
          <t/>
        </is>
      </c>
      <c r="Q5" s="105" t="inlineStr">
        <f aca="false">IF('Zestawienie serwisowe'!AV57="","",'Zestawienie serwisowe'!AV57)</f>
        <is>
          <t/>
        </is>
      </c>
      <c r="R5" s="105" t="inlineStr">
        <f aca="false">IF('Zestawienie serwisowe'!AW57="","",'Zestawienie serwisowe'!AW57)</f>
        <is>
          <t/>
        </is>
      </c>
      <c r="S5" s="105" t="inlineStr">
        <f aca="false">IF('Zestawienie serwisowe'!AX57="","",'Zestawienie serwisowe'!AX57)</f>
        <is>
          <t/>
        </is>
      </c>
      <c r="AL5" s="106" t="inlineStr">
        <f aca="false">'Zestawienie serwisowe'!BH57</f>
        <is>
          <t/>
        </is>
      </c>
      <c r="AM5" s="106" t="inlineStr">
        <f aca="false">'Zestawienie serwisowe'!BI57</f>
        <is>
          <t/>
        </is>
      </c>
    </row>
    <row r="6" customFormat="false" ht="11.25" hidden="false" customHeight="false" outlineLevel="0" collapsed="false">
      <c r="A6" s="100" t="inlineStr">
        <f aca="false">IF('Zestawienie serwisowe'!C58="","",'Zestawienie serwisowe'!C58)</f>
        <is>
          <t/>
        </is>
      </c>
      <c r="B6" s="100" t="inlineStr">
        <f aca="false">IF('Zestawienie serwisowe'!D58="","",'Zestawienie serwisowe'!D58)</f>
        <is>
          <t/>
        </is>
      </c>
      <c r="C6" s="100" t="inlineStr">
        <f aca="false">IF('Zestawienie serwisowe'!V58="","",'Zestawienie serwisowe'!V58)</f>
        <is>
          <t/>
        </is>
      </c>
      <c r="D6" s="46" t="inlineStr">
        <f aca="false">'Zestawienie serwisowe'!AD58</f>
        <is>
          <t/>
        </is>
      </c>
      <c r="E6" s="46" t="inlineStr">
        <f aca="false">'Zestawienie serwisowe'!AE58</f>
        <is>
          <t/>
        </is>
      </c>
      <c r="F6" s="45" t="inlineStr">
        <f aca="false">'Zestawienie serwisowe'!AF58</f>
        <is>
          <t/>
        </is>
      </c>
      <c r="G6" s="45" t="inlineStr">
        <f aca="false">'Zestawienie serwisowe'!AG58</f>
        <is>
          <t/>
        </is>
      </c>
      <c r="H6" s="45" t="inlineStr">
        <f aca="false">'Zestawienie serwisowe'!AH58</f>
        <is>
          <t/>
        </is>
      </c>
      <c r="I6" s="45" t="inlineStr">
        <f aca="false">'Zestawienie serwisowe'!AI58</f>
        <is>
          <t/>
        </is>
      </c>
      <c r="J6" s="46" t="inlineStr">
        <f aca="false">'Zestawienie serwisowe'!AJ58</f>
        <is>
          <t/>
        </is>
      </c>
      <c r="K6" s="101" t="inlineStr">
        <f aca="false">UPPER('Zestawienie serwisowe'!AL58)</f>
        <is>
          <t/>
        </is>
      </c>
      <c r="L6" s="102" t="inlineStr">
        <f aca="false">UPPER(IF('Zestawienie serwisowe'!AM58="","",'Zestawienie serwisowe'!AM58))</f>
        <is>
          <t/>
        </is>
      </c>
      <c r="M6" s="103" t="inlineStr">
        <f aca="false">UPPER(IF('Zestawienie serwisowe'!AN58="","",'Zestawienie serwisowe'!AN58))</f>
        <is>
          <t/>
        </is>
      </c>
      <c r="N6" s="104" t="inlineStr">
        <f aca="false">UPPER(IF('Zestawienie serwisowe'!AP58="","",'Zestawienie serwisowe'!AP58))</f>
        <is>
          <t/>
        </is>
      </c>
      <c r="O6" s="104" t="inlineStr">
        <f aca="false">UPPER(IF('Zestawienie serwisowe'!AR58="","",'Zestawienie serwisowe'!AR58))</f>
        <is>
          <t/>
        </is>
      </c>
      <c r="P6" s="104" t="inlineStr">
        <f aca="false">UPPER(IF('Zestawienie serwisowe'!AT58="","",'Zestawienie serwisowe'!AT58))</f>
        <is>
          <t/>
        </is>
      </c>
      <c r="Q6" s="105" t="inlineStr">
        <f aca="false">IF('Zestawienie serwisowe'!AV58="","",'Zestawienie serwisowe'!AV58)</f>
        <is>
          <t/>
        </is>
      </c>
      <c r="R6" s="105" t="inlineStr">
        <f aca="false">IF('Zestawienie serwisowe'!AW58="","",'Zestawienie serwisowe'!AW58)</f>
        <is>
          <t/>
        </is>
      </c>
      <c r="S6" s="105" t="inlineStr">
        <f aca="false">IF('Zestawienie serwisowe'!AX58="","",'Zestawienie serwisowe'!AX58)</f>
        <is>
          <t/>
        </is>
      </c>
      <c r="AL6" s="106" t="inlineStr">
        <f aca="false">'Zestawienie serwisowe'!BH58</f>
        <is>
          <t/>
        </is>
      </c>
      <c r="AM6" s="106" t="inlineStr">
        <f aca="false">'Zestawienie serwisowe'!BI58</f>
        <is>
          <t/>
        </is>
      </c>
    </row>
    <row r="7" customFormat="false" ht="11.25" hidden="false" customHeight="false" outlineLevel="0" collapsed="false">
      <c r="A7" s="100" t="inlineStr">
        <f aca="false">IF('Zestawienie serwisowe'!C59="","",'Zestawienie serwisowe'!C59)</f>
        <is>
          <t/>
        </is>
      </c>
      <c r="B7" s="100" t="inlineStr">
        <f aca="false">IF('Zestawienie serwisowe'!D59="","",'Zestawienie serwisowe'!D59)</f>
        <is>
          <t/>
        </is>
      </c>
      <c r="C7" s="100" t="inlineStr">
        <f aca="false">IF('Zestawienie serwisowe'!V59="","",'Zestawienie serwisowe'!V59)</f>
        <is>
          <t/>
        </is>
      </c>
      <c r="D7" s="46" t="inlineStr">
        <f aca="false">'Zestawienie serwisowe'!AD59</f>
        <is>
          <t/>
        </is>
      </c>
      <c r="E7" s="46" t="inlineStr">
        <f aca="false">'Zestawienie serwisowe'!AE59</f>
        <is>
          <t/>
        </is>
      </c>
      <c r="F7" s="45" t="inlineStr">
        <f aca="false">'Zestawienie serwisowe'!AF59</f>
        <is>
          <t/>
        </is>
      </c>
      <c r="G7" s="45" t="inlineStr">
        <f aca="false">'Zestawienie serwisowe'!AG59</f>
        <is>
          <t/>
        </is>
      </c>
      <c r="H7" s="45" t="inlineStr">
        <f aca="false">'Zestawienie serwisowe'!AH59</f>
        <is>
          <t/>
        </is>
      </c>
      <c r="I7" s="45" t="inlineStr">
        <f aca="false">'Zestawienie serwisowe'!AI59</f>
        <is>
          <t/>
        </is>
      </c>
      <c r="J7" s="46" t="inlineStr">
        <f aca="false">'Zestawienie serwisowe'!AJ59</f>
        <is>
          <t/>
        </is>
      </c>
      <c r="K7" s="101" t="inlineStr">
        <f aca="false">UPPER('Zestawienie serwisowe'!AL59)</f>
        <is>
          <t/>
        </is>
      </c>
      <c r="L7" s="102" t="inlineStr">
        <f aca="false">UPPER(IF('Zestawienie serwisowe'!AM59="","",'Zestawienie serwisowe'!AM59))</f>
        <is>
          <t/>
        </is>
      </c>
      <c r="M7" s="103" t="inlineStr">
        <f aca="false">UPPER(IF('Zestawienie serwisowe'!AN59="","",'Zestawienie serwisowe'!AN59))</f>
        <is>
          <t/>
        </is>
      </c>
      <c r="N7" s="104" t="inlineStr">
        <f aca="false">UPPER(IF('Zestawienie serwisowe'!AP59="","",'Zestawienie serwisowe'!AP59))</f>
        <is>
          <t/>
        </is>
      </c>
      <c r="O7" s="104" t="inlineStr">
        <f aca="false">UPPER(IF('Zestawienie serwisowe'!AR59="","",'Zestawienie serwisowe'!AR59))</f>
        <is>
          <t/>
        </is>
      </c>
      <c r="P7" s="104" t="inlineStr">
        <f aca="false">UPPER(IF('Zestawienie serwisowe'!AT59="","",'Zestawienie serwisowe'!AT59))</f>
        <is>
          <t/>
        </is>
      </c>
      <c r="Q7" s="105" t="inlineStr">
        <f aca="false">IF('Zestawienie serwisowe'!AV59="","",'Zestawienie serwisowe'!AV59)</f>
        <is>
          <t/>
        </is>
      </c>
      <c r="R7" s="105" t="inlineStr">
        <f aca="false">IF('Zestawienie serwisowe'!AW59="","",'Zestawienie serwisowe'!AW59)</f>
        <is>
          <t/>
        </is>
      </c>
      <c r="S7" s="105" t="inlineStr">
        <f aca="false">IF('Zestawienie serwisowe'!AX59="","",'Zestawienie serwisowe'!AX59)</f>
        <is>
          <t/>
        </is>
      </c>
      <c r="AL7" s="106" t="inlineStr">
        <f aca="false">'Zestawienie serwisowe'!BH59</f>
        <is>
          <t/>
        </is>
      </c>
      <c r="AM7" s="106" t="inlineStr">
        <f aca="false">'Zestawienie serwisowe'!BI59</f>
        <is>
          <t/>
        </is>
      </c>
    </row>
    <row r="8" customFormat="false" ht="11.25" hidden="false" customHeight="false" outlineLevel="0" collapsed="false">
      <c r="A8" s="100" t="inlineStr">
        <f aca="false">IF('Zestawienie serwisowe'!C60="","",'Zestawienie serwisowe'!C60)</f>
        <is>
          <t/>
        </is>
      </c>
      <c r="B8" s="100" t="inlineStr">
        <f aca="false">IF('Zestawienie serwisowe'!D60="","",'Zestawienie serwisowe'!D60)</f>
        <is>
          <t/>
        </is>
      </c>
      <c r="C8" s="100" t="inlineStr">
        <f aca="false">IF('Zestawienie serwisowe'!V60="","",'Zestawienie serwisowe'!V60)</f>
        <is>
          <t/>
        </is>
      </c>
      <c r="D8" s="46" t="inlineStr">
        <f aca="false">'Zestawienie serwisowe'!AD60</f>
        <is>
          <t/>
        </is>
      </c>
      <c r="E8" s="46" t="inlineStr">
        <f aca="false">'Zestawienie serwisowe'!AE60</f>
        <is>
          <t/>
        </is>
      </c>
      <c r="F8" s="45" t="inlineStr">
        <f aca="false">'Zestawienie serwisowe'!AF60</f>
        <is>
          <t/>
        </is>
      </c>
      <c r="G8" s="45" t="inlineStr">
        <f aca="false">'Zestawienie serwisowe'!AG60</f>
        <is>
          <t/>
        </is>
      </c>
      <c r="H8" s="45" t="inlineStr">
        <f aca="false">'Zestawienie serwisowe'!AH60</f>
        <is>
          <t/>
        </is>
      </c>
      <c r="I8" s="45" t="inlineStr">
        <f aca="false">'Zestawienie serwisowe'!AI60</f>
        <is>
          <t/>
        </is>
      </c>
      <c r="J8" s="46" t="inlineStr">
        <f aca="false">'Zestawienie serwisowe'!AJ60</f>
        <is>
          <t/>
        </is>
      </c>
      <c r="K8" s="101" t="inlineStr">
        <f aca="false">UPPER('Zestawienie serwisowe'!AL60)</f>
        <is>
          <t/>
        </is>
      </c>
      <c r="L8" s="102" t="inlineStr">
        <f aca="false">UPPER(IF('Zestawienie serwisowe'!AM60="","",'Zestawienie serwisowe'!AM60))</f>
        <is>
          <t/>
        </is>
      </c>
      <c r="M8" s="103" t="inlineStr">
        <f aca="false">UPPER(IF('Zestawienie serwisowe'!AN60="","",'Zestawienie serwisowe'!AN60))</f>
        <is>
          <t/>
        </is>
      </c>
      <c r="N8" s="104" t="inlineStr">
        <f aca="false">UPPER(IF('Zestawienie serwisowe'!AP60="","",'Zestawienie serwisowe'!AP60))</f>
        <is>
          <t/>
        </is>
      </c>
      <c r="O8" s="104" t="inlineStr">
        <f aca="false">UPPER(IF('Zestawienie serwisowe'!AR60="","",'Zestawienie serwisowe'!AR60))</f>
        <is>
          <t/>
        </is>
      </c>
      <c r="P8" s="104" t="inlineStr">
        <f aca="false">UPPER(IF('Zestawienie serwisowe'!AT60="","",'Zestawienie serwisowe'!AT60))</f>
        <is>
          <t/>
        </is>
      </c>
      <c r="Q8" s="105" t="inlineStr">
        <f aca="false">IF('Zestawienie serwisowe'!AV60="","",'Zestawienie serwisowe'!AV60)</f>
        <is>
          <t/>
        </is>
      </c>
      <c r="R8" s="105" t="inlineStr">
        <f aca="false">IF('Zestawienie serwisowe'!AW60="","",'Zestawienie serwisowe'!AW60)</f>
        <is>
          <t/>
        </is>
      </c>
      <c r="S8" s="105" t="inlineStr">
        <f aca="false">IF('Zestawienie serwisowe'!AX60="","",'Zestawienie serwisowe'!AX60)</f>
        <is>
          <t/>
        </is>
      </c>
      <c r="AL8" s="106" t="inlineStr">
        <f aca="false">'Zestawienie serwisowe'!BH60</f>
        <is>
          <t/>
        </is>
      </c>
      <c r="AM8" s="106" t="inlineStr">
        <f aca="false">'Zestawienie serwisowe'!BI60</f>
        <is>
          <t/>
        </is>
      </c>
    </row>
    <row r="9" customFormat="false" ht="11.25" hidden="false" customHeight="false" outlineLevel="0" collapsed="false">
      <c r="A9" s="100" t="inlineStr">
        <f aca="false">IF('Zestawienie serwisowe'!C61="","",'Zestawienie serwisowe'!C61)</f>
        <is>
          <t/>
        </is>
      </c>
      <c r="B9" s="100" t="inlineStr">
        <f aca="false">IF('Zestawienie serwisowe'!D61="","",'Zestawienie serwisowe'!D61)</f>
        <is>
          <t/>
        </is>
      </c>
      <c r="C9" s="100" t="inlineStr">
        <f aca="false">IF('Zestawienie serwisowe'!V61="","",'Zestawienie serwisowe'!V61)</f>
        <is>
          <t/>
        </is>
      </c>
      <c r="D9" s="46" t="inlineStr">
        <f aca="false">'Zestawienie serwisowe'!AD61</f>
        <is>
          <t/>
        </is>
      </c>
      <c r="E9" s="46" t="inlineStr">
        <f aca="false">'Zestawienie serwisowe'!AE61</f>
        <is>
          <t/>
        </is>
      </c>
      <c r="F9" s="45" t="inlineStr">
        <f aca="false">'Zestawienie serwisowe'!AF61</f>
        <is>
          <t/>
        </is>
      </c>
      <c r="G9" s="45" t="inlineStr">
        <f aca="false">'Zestawienie serwisowe'!AG61</f>
        <is>
          <t/>
        </is>
      </c>
      <c r="H9" s="45" t="inlineStr">
        <f aca="false">'Zestawienie serwisowe'!AH61</f>
        <is>
          <t/>
        </is>
      </c>
      <c r="I9" s="45" t="inlineStr">
        <f aca="false">'Zestawienie serwisowe'!AI61</f>
        <is>
          <t/>
        </is>
      </c>
      <c r="J9" s="46" t="inlineStr">
        <f aca="false">'Zestawienie serwisowe'!AJ61</f>
        <is>
          <t/>
        </is>
      </c>
      <c r="K9" s="101" t="inlineStr">
        <f aca="false">UPPER('Zestawienie serwisowe'!AL61)</f>
        <is>
          <t/>
        </is>
      </c>
      <c r="L9" s="102" t="inlineStr">
        <f aca="false">UPPER(IF('Zestawienie serwisowe'!AM61="","",'Zestawienie serwisowe'!AM61))</f>
        <is>
          <t/>
        </is>
      </c>
      <c r="M9" s="103" t="inlineStr">
        <f aca="false">UPPER(IF('Zestawienie serwisowe'!AN61="","",'Zestawienie serwisowe'!AN61))</f>
        <is>
          <t/>
        </is>
      </c>
      <c r="N9" s="104" t="inlineStr">
        <f aca="false">UPPER(IF('Zestawienie serwisowe'!AP61="","",'Zestawienie serwisowe'!AP61))</f>
        <is>
          <t/>
        </is>
      </c>
      <c r="O9" s="104" t="inlineStr">
        <f aca="false">UPPER(IF('Zestawienie serwisowe'!AR61="","",'Zestawienie serwisowe'!AR61))</f>
        <is>
          <t/>
        </is>
      </c>
      <c r="P9" s="104" t="inlineStr">
        <f aca="false">UPPER(IF('Zestawienie serwisowe'!AT61="","",'Zestawienie serwisowe'!AT61))</f>
        <is>
          <t/>
        </is>
      </c>
      <c r="Q9" s="105" t="inlineStr">
        <f aca="false">IF('Zestawienie serwisowe'!AV61="","",'Zestawienie serwisowe'!AV61)</f>
        <is>
          <t/>
        </is>
      </c>
      <c r="R9" s="105" t="inlineStr">
        <f aca="false">IF('Zestawienie serwisowe'!AW61="","",'Zestawienie serwisowe'!AW61)</f>
        <is>
          <t/>
        </is>
      </c>
      <c r="S9" s="105" t="inlineStr">
        <f aca="false">IF('Zestawienie serwisowe'!AX61="","",'Zestawienie serwisowe'!AX61)</f>
        <is>
          <t/>
        </is>
      </c>
      <c r="AL9" s="106" t="inlineStr">
        <f aca="false">'Zestawienie serwisowe'!BH61</f>
        <is>
          <t/>
        </is>
      </c>
      <c r="AM9" s="106" t="inlineStr">
        <f aca="false">'Zestawienie serwisowe'!BI61</f>
        <is>
          <t/>
        </is>
      </c>
    </row>
    <row r="10" customFormat="false" ht="11.25" hidden="false" customHeight="false" outlineLevel="0" collapsed="false">
      <c r="A10" s="100" t="inlineStr">
        <f aca="false">IF('Zestawienie serwisowe'!C62="","",'Zestawienie serwisowe'!C62)</f>
        <is>
          <t/>
        </is>
      </c>
      <c r="B10" s="100" t="inlineStr">
        <f aca="false">IF('Zestawienie serwisowe'!D62="","",'Zestawienie serwisowe'!D62)</f>
        <is>
          <t/>
        </is>
      </c>
      <c r="C10" s="100" t="inlineStr">
        <f aca="false">IF('Zestawienie serwisowe'!V62="","",'Zestawienie serwisowe'!V62)</f>
        <is>
          <t/>
        </is>
      </c>
      <c r="D10" s="46" t="inlineStr">
        <f aca="false">'Zestawienie serwisowe'!AD62</f>
        <is>
          <t/>
        </is>
      </c>
      <c r="E10" s="46" t="inlineStr">
        <f aca="false">'Zestawienie serwisowe'!AE62</f>
        <is>
          <t/>
        </is>
      </c>
      <c r="F10" s="45" t="inlineStr">
        <f aca="false">'Zestawienie serwisowe'!AF62</f>
        <is>
          <t/>
        </is>
      </c>
      <c r="G10" s="45" t="inlineStr">
        <f aca="false">'Zestawienie serwisowe'!AG62</f>
        <is>
          <t/>
        </is>
      </c>
      <c r="H10" s="45" t="inlineStr">
        <f aca="false">'Zestawienie serwisowe'!AH62</f>
        <is>
          <t/>
        </is>
      </c>
      <c r="I10" s="45" t="inlineStr">
        <f aca="false">'Zestawienie serwisowe'!AI62</f>
        <is>
          <t/>
        </is>
      </c>
      <c r="J10" s="46" t="inlineStr">
        <f aca="false">'Zestawienie serwisowe'!AJ62</f>
        <is>
          <t/>
        </is>
      </c>
      <c r="K10" s="101" t="inlineStr">
        <f aca="false">UPPER('Zestawienie serwisowe'!AL62)</f>
        <is>
          <t/>
        </is>
      </c>
      <c r="L10" s="102" t="inlineStr">
        <f aca="false">UPPER(IF('Zestawienie serwisowe'!AM62="","",'Zestawienie serwisowe'!AM62))</f>
        <is>
          <t/>
        </is>
      </c>
      <c r="M10" s="103" t="inlineStr">
        <f aca="false">UPPER(IF('Zestawienie serwisowe'!AN62="","",'Zestawienie serwisowe'!AN62))</f>
        <is>
          <t/>
        </is>
      </c>
      <c r="N10" s="104" t="inlineStr">
        <f aca="false">UPPER(IF('Zestawienie serwisowe'!AP62="","",'Zestawienie serwisowe'!AP62))</f>
        <is>
          <t/>
        </is>
      </c>
      <c r="O10" s="104" t="inlineStr">
        <f aca="false">UPPER(IF('Zestawienie serwisowe'!AR62="","",'Zestawienie serwisowe'!AR62))</f>
        <is>
          <t/>
        </is>
      </c>
      <c r="P10" s="104" t="inlineStr">
        <f aca="false">UPPER(IF('Zestawienie serwisowe'!AT62="","",'Zestawienie serwisowe'!AT62))</f>
        <is>
          <t/>
        </is>
      </c>
      <c r="Q10" s="105" t="inlineStr">
        <f aca="false">IF('Zestawienie serwisowe'!AV62="","",'Zestawienie serwisowe'!AV62)</f>
        <is>
          <t/>
        </is>
      </c>
      <c r="R10" s="105" t="inlineStr">
        <f aca="false">IF('Zestawienie serwisowe'!AW62="","",'Zestawienie serwisowe'!AW62)</f>
        <is>
          <t/>
        </is>
      </c>
      <c r="S10" s="105" t="inlineStr">
        <f aca="false">IF('Zestawienie serwisowe'!AX62="","",'Zestawienie serwisowe'!AX62)</f>
        <is>
          <t/>
        </is>
      </c>
      <c r="AL10" s="106" t="inlineStr">
        <f aca="false">'Zestawienie serwisowe'!BH62</f>
        <is>
          <t/>
        </is>
      </c>
      <c r="AM10" s="106" t="inlineStr">
        <f aca="false">'Zestawienie serwisowe'!BI62</f>
        <is>
          <t/>
        </is>
      </c>
    </row>
    <row r="11" customFormat="false" ht="11.25" hidden="false" customHeight="false" outlineLevel="0" collapsed="false">
      <c r="A11" s="100" t="inlineStr">
        <f aca="false">IF('Zestawienie serwisowe'!C63="","",'Zestawienie serwisowe'!C63)</f>
        <is>
          <t/>
        </is>
      </c>
      <c r="B11" s="100" t="inlineStr">
        <f aca="false">IF('Zestawienie serwisowe'!D63="","",'Zestawienie serwisowe'!D63)</f>
        <is>
          <t/>
        </is>
      </c>
      <c r="C11" s="100" t="inlineStr">
        <f aca="false">IF('Zestawienie serwisowe'!V63="","",'Zestawienie serwisowe'!V63)</f>
        <is>
          <t/>
        </is>
      </c>
      <c r="D11" s="46" t="inlineStr">
        <f aca="false">'Zestawienie serwisowe'!AD63</f>
        <is>
          <t/>
        </is>
      </c>
      <c r="E11" s="46" t="inlineStr">
        <f aca="false">'Zestawienie serwisowe'!AE63</f>
        <is>
          <t/>
        </is>
      </c>
      <c r="F11" s="45" t="inlineStr">
        <f aca="false">'Zestawienie serwisowe'!AF63</f>
        <is>
          <t/>
        </is>
      </c>
      <c r="G11" s="45" t="inlineStr">
        <f aca="false">'Zestawienie serwisowe'!AG63</f>
        <is>
          <t/>
        </is>
      </c>
      <c r="H11" s="45" t="inlineStr">
        <f aca="false">'Zestawienie serwisowe'!AH63</f>
        <is>
          <t/>
        </is>
      </c>
      <c r="I11" s="45" t="inlineStr">
        <f aca="false">'Zestawienie serwisowe'!AI63</f>
        <is>
          <t/>
        </is>
      </c>
      <c r="J11" s="46" t="inlineStr">
        <f aca="false">'Zestawienie serwisowe'!AJ63</f>
        <is>
          <t/>
        </is>
      </c>
      <c r="K11" s="101" t="inlineStr">
        <f aca="false">UPPER('Zestawienie serwisowe'!AL63)</f>
        <is>
          <t/>
        </is>
      </c>
      <c r="L11" s="102" t="inlineStr">
        <f aca="false">UPPER(IF('Zestawienie serwisowe'!AM63="","",'Zestawienie serwisowe'!AM63))</f>
        <is>
          <t/>
        </is>
      </c>
      <c r="M11" s="103" t="inlineStr">
        <f aca="false">UPPER(IF('Zestawienie serwisowe'!AN63="","",'Zestawienie serwisowe'!AN63))</f>
        <is>
          <t/>
        </is>
      </c>
      <c r="N11" s="104" t="inlineStr">
        <f aca="false">UPPER(IF('Zestawienie serwisowe'!AP63="","",'Zestawienie serwisowe'!AP63))</f>
        <is>
          <t/>
        </is>
      </c>
      <c r="O11" s="104" t="inlineStr">
        <f aca="false">UPPER(IF('Zestawienie serwisowe'!AR63="","",'Zestawienie serwisowe'!AR63))</f>
        <is>
          <t/>
        </is>
      </c>
      <c r="P11" s="104" t="inlineStr">
        <f aca="false">UPPER(IF('Zestawienie serwisowe'!AT63="","",'Zestawienie serwisowe'!AT63))</f>
        <is>
          <t/>
        </is>
      </c>
      <c r="Q11" s="105" t="inlineStr">
        <f aca="false">IF('Zestawienie serwisowe'!AV63="","",'Zestawienie serwisowe'!AV63)</f>
        <is>
          <t/>
        </is>
      </c>
      <c r="R11" s="105" t="inlineStr">
        <f aca="false">IF('Zestawienie serwisowe'!AW63="","",'Zestawienie serwisowe'!AW63)</f>
        <is>
          <t/>
        </is>
      </c>
      <c r="S11" s="105" t="inlineStr">
        <f aca="false">IF('Zestawienie serwisowe'!AX63="","",'Zestawienie serwisowe'!AX63)</f>
        <is>
          <t/>
        </is>
      </c>
      <c r="AL11" s="106" t="inlineStr">
        <f aca="false">'Zestawienie serwisowe'!BH63</f>
        <is>
          <t/>
        </is>
      </c>
      <c r="AM11" s="106" t="inlineStr">
        <f aca="false">'Zestawienie serwisowe'!BI63</f>
        <is>
          <t/>
        </is>
      </c>
    </row>
    <row r="12" customFormat="false" ht="11.25" hidden="false" customHeight="false" outlineLevel="0" collapsed="false">
      <c r="A12" s="100" t="inlineStr">
        <f aca="false">IF('Zestawienie serwisowe'!C64="","",'Zestawienie serwisowe'!C64)</f>
        <is>
          <t/>
        </is>
      </c>
      <c r="B12" s="100" t="inlineStr">
        <f aca="false">IF('Zestawienie serwisowe'!D64="","",'Zestawienie serwisowe'!D64)</f>
        <is>
          <t/>
        </is>
      </c>
      <c r="C12" s="100" t="inlineStr">
        <f aca="false">IF('Zestawienie serwisowe'!V64="","",'Zestawienie serwisowe'!V64)</f>
        <is>
          <t/>
        </is>
      </c>
      <c r="D12" s="46" t="inlineStr">
        <f aca="false">'Zestawienie serwisowe'!AD64</f>
        <is>
          <t/>
        </is>
      </c>
      <c r="E12" s="46" t="inlineStr">
        <f aca="false">'Zestawienie serwisowe'!AE64</f>
        <is>
          <t/>
        </is>
      </c>
      <c r="F12" s="45" t="inlineStr">
        <f aca="false">'Zestawienie serwisowe'!AF64</f>
        <is>
          <t/>
        </is>
      </c>
      <c r="G12" s="45" t="inlineStr">
        <f aca="false">'Zestawienie serwisowe'!AG64</f>
        <is>
          <t/>
        </is>
      </c>
      <c r="H12" s="45" t="inlineStr">
        <f aca="false">'Zestawienie serwisowe'!AH64</f>
        <is>
          <t/>
        </is>
      </c>
      <c r="I12" s="45" t="inlineStr">
        <f aca="false">'Zestawienie serwisowe'!AI64</f>
        <is>
          <t/>
        </is>
      </c>
      <c r="J12" s="46" t="inlineStr">
        <f aca="false">'Zestawienie serwisowe'!AJ64</f>
        <is>
          <t/>
        </is>
      </c>
      <c r="K12" s="101" t="inlineStr">
        <f aca="false">UPPER('Zestawienie serwisowe'!AL64)</f>
        <is>
          <t/>
        </is>
      </c>
      <c r="L12" s="102" t="inlineStr">
        <f aca="false">UPPER(IF('Zestawienie serwisowe'!AM64="","",'Zestawienie serwisowe'!AM64))</f>
        <is>
          <t/>
        </is>
      </c>
      <c r="M12" s="103" t="inlineStr">
        <f aca="false">UPPER(IF('Zestawienie serwisowe'!AN64="","",'Zestawienie serwisowe'!AN64))</f>
        <is>
          <t/>
        </is>
      </c>
      <c r="N12" s="104" t="inlineStr">
        <f aca="false">UPPER(IF('Zestawienie serwisowe'!AP64="","",'Zestawienie serwisowe'!AP64))</f>
        <is>
          <t/>
        </is>
      </c>
      <c r="O12" s="104" t="inlineStr">
        <f aca="false">UPPER(IF('Zestawienie serwisowe'!AR64="","",'Zestawienie serwisowe'!AR64))</f>
        <is>
          <t/>
        </is>
      </c>
      <c r="P12" s="104" t="inlineStr">
        <f aca="false">UPPER(IF('Zestawienie serwisowe'!AT64="","",'Zestawienie serwisowe'!AT64))</f>
        <is>
          <t/>
        </is>
      </c>
      <c r="Q12" s="105" t="inlineStr">
        <f aca="false">IF('Zestawienie serwisowe'!AV64="","",'Zestawienie serwisowe'!AV64)</f>
        <is>
          <t/>
        </is>
      </c>
      <c r="R12" s="105" t="inlineStr">
        <f aca="false">IF('Zestawienie serwisowe'!AW64="","",'Zestawienie serwisowe'!AW64)</f>
        <is>
          <t/>
        </is>
      </c>
      <c r="S12" s="105" t="inlineStr">
        <f aca="false">IF('Zestawienie serwisowe'!AX64="","",'Zestawienie serwisowe'!AX64)</f>
        <is>
          <t/>
        </is>
      </c>
      <c r="AL12" s="106" t="inlineStr">
        <f aca="false">'Zestawienie serwisowe'!BH64</f>
        <is>
          <t/>
        </is>
      </c>
      <c r="AM12" s="106" t="inlineStr">
        <f aca="false">'Zestawienie serwisowe'!BI64</f>
        <is>
          <t/>
        </is>
      </c>
    </row>
    <row r="13" customFormat="false" ht="11.25" hidden="false" customHeight="false" outlineLevel="0" collapsed="false">
      <c r="A13" s="100" t="inlineStr">
        <f aca="false">IF('Zestawienie serwisowe'!C65="","",'Zestawienie serwisowe'!C65)</f>
        <is>
          <t/>
        </is>
      </c>
      <c r="B13" s="100" t="inlineStr">
        <f aca="false">IF('Zestawienie serwisowe'!D65="","",'Zestawienie serwisowe'!D65)</f>
        <is>
          <t/>
        </is>
      </c>
      <c r="C13" s="100" t="inlineStr">
        <f aca="false">IF('Zestawienie serwisowe'!V65="","",'Zestawienie serwisowe'!V65)</f>
        <is>
          <t/>
        </is>
      </c>
      <c r="D13" s="46" t="inlineStr">
        <f aca="false">'Zestawienie serwisowe'!AD65</f>
        <is>
          <t/>
        </is>
      </c>
      <c r="E13" s="46" t="inlineStr">
        <f aca="false">'Zestawienie serwisowe'!AE65</f>
        <is>
          <t/>
        </is>
      </c>
      <c r="F13" s="45" t="inlineStr">
        <f aca="false">'Zestawienie serwisowe'!AF65</f>
        <is>
          <t/>
        </is>
      </c>
      <c r="G13" s="45" t="inlineStr">
        <f aca="false">'Zestawienie serwisowe'!AG65</f>
        <is>
          <t/>
        </is>
      </c>
      <c r="H13" s="45" t="inlineStr">
        <f aca="false">'Zestawienie serwisowe'!AH65</f>
        <is>
          <t/>
        </is>
      </c>
      <c r="I13" s="45" t="inlineStr">
        <f aca="false">'Zestawienie serwisowe'!AI65</f>
        <is>
          <t/>
        </is>
      </c>
      <c r="J13" s="46" t="inlineStr">
        <f aca="false">'Zestawienie serwisowe'!AJ65</f>
        <is>
          <t/>
        </is>
      </c>
      <c r="K13" s="101" t="inlineStr">
        <f aca="false">UPPER('Zestawienie serwisowe'!AL65)</f>
        <is>
          <t/>
        </is>
      </c>
      <c r="L13" s="102" t="inlineStr">
        <f aca="false">UPPER(IF('Zestawienie serwisowe'!AM65="","",'Zestawienie serwisowe'!AM65))</f>
        <is>
          <t/>
        </is>
      </c>
      <c r="M13" s="103" t="inlineStr">
        <f aca="false">UPPER(IF('Zestawienie serwisowe'!AN65="","",'Zestawienie serwisowe'!AN65))</f>
        <is>
          <t/>
        </is>
      </c>
      <c r="N13" s="104" t="inlineStr">
        <f aca="false">UPPER(IF('Zestawienie serwisowe'!AP65="","",'Zestawienie serwisowe'!AP65))</f>
        <is>
          <t/>
        </is>
      </c>
      <c r="O13" s="104" t="inlineStr">
        <f aca="false">UPPER(IF('Zestawienie serwisowe'!AR65="","",'Zestawienie serwisowe'!AR65))</f>
        <is>
          <t/>
        </is>
      </c>
      <c r="P13" s="104" t="inlineStr">
        <f aca="false">UPPER(IF('Zestawienie serwisowe'!AT65="","",'Zestawienie serwisowe'!AT65))</f>
        <is>
          <t/>
        </is>
      </c>
      <c r="Q13" s="105" t="inlineStr">
        <f aca="false">IF('Zestawienie serwisowe'!AV65="","",'Zestawienie serwisowe'!AV65)</f>
        <is>
          <t/>
        </is>
      </c>
      <c r="R13" s="105" t="inlineStr">
        <f aca="false">IF('Zestawienie serwisowe'!AW65="","",'Zestawienie serwisowe'!AW65)</f>
        <is>
          <t/>
        </is>
      </c>
      <c r="S13" s="105" t="inlineStr">
        <f aca="false">IF('Zestawienie serwisowe'!AX65="","",'Zestawienie serwisowe'!AX65)</f>
        <is>
          <t/>
        </is>
      </c>
      <c r="AL13" s="106" t="inlineStr">
        <f aca="false">'Zestawienie serwisowe'!BH65</f>
        <is>
          <t/>
        </is>
      </c>
      <c r="AM13" s="106" t="inlineStr">
        <f aca="false">'Zestawienie serwisowe'!BI65</f>
        <is>
          <t/>
        </is>
      </c>
    </row>
    <row r="14" customFormat="false" ht="11.25" hidden="false" customHeight="false" outlineLevel="0" collapsed="false">
      <c r="A14" s="100" t="inlineStr">
        <f aca="false">IF('Zestawienie serwisowe'!C66="","",'Zestawienie serwisowe'!C66)</f>
        <is>
          <t/>
        </is>
      </c>
      <c r="B14" s="100" t="inlineStr">
        <f aca="false">IF('Zestawienie serwisowe'!D66="","",'Zestawienie serwisowe'!D66)</f>
        <is>
          <t/>
        </is>
      </c>
      <c r="C14" s="100" t="inlineStr">
        <f aca="false">IF('Zestawienie serwisowe'!V66="","",'Zestawienie serwisowe'!V66)</f>
        <is>
          <t/>
        </is>
      </c>
      <c r="D14" s="46" t="inlineStr">
        <f aca="false">'Zestawienie serwisowe'!AD66</f>
        <is>
          <t/>
        </is>
      </c>
      <c r="E14" s="46" t="inlineStr">
        <f aca="false">'Zestawienie serwisowe'!AE66</f>
        <is>
          <t/>
        </is>
      </c>
      <c r="F14" s="45" t="inlineStr">
        <f aca="false">'Zestawienie serwisowe'!AF66</f>
        <is>
          <t/>
        </is>
      </c>
      <c r="G14" s="45" t="inlineStr">
        <f aca="false">'Zestawienie serwisowe'!AG66</f>
        <is>
          <t/>
        </is>
      </c>
      <c r="H14" s="45" t="inlineStr">
        <f aca="false">'Zestawienie serwisowe'!AH66</f>
        <is>
          <t/>
        </is>
      </c>
      <c r="I14" s="45" t="inlineStr">
        <f aca="false">'Zestawienie serwisowe'!AI66</f>
        <is>
          <t/>
        </is>
      </c>
      <c r="J14" s="46" t="inlineStr">
        <f aca="false">'Zestawienie serwisowe'!AJ66</f>
        <is>
          <t/>
        </is>
      </c>
      <c r="K14" s="101" t="inlineStr">
        <f aca="false">UPPER('Zestawienie serwisowe'!AL66)</f>
        <is>
          <t/>
        </is>
      </c>
      <c r="L14" s="102" t="inlineStr">
        <f aca="false">UPPER(IF('Zestawienie serwisowe'!AM66="","",'Zestawienie serwisowe'!AM66))</f>
        <is>
          <t/>
        </is>
      </c>
      <c r="M14" s="103" t="inlineStr">
        <f aca="false">UPPER(IF('Zestawienie serwisowe'!AN66="","",'Zestawienie serwisowe'!AN66))</f>
        <is>
          <t/>
        </is>
      </c>
      <c r="N14" s="104" t="inlineStr">
        <f aca="false">UPPER(IF('Zestawienie serwisowe'!AP66="","",'Zestawienie serwisowe'!AP66))</f>
        <is>
          <t/>
        </is>
      </c>
      <c r="O14" s="104" t="inlineStr">
        <f aca="false">UPPER(IF('Zestawienie serwisowe'!AR66="","",'Zestawienie serwisowe'!AR66))</f>
        <is>
          <t/>
        </is>
      </c>
      <c r="P14" s="104" t="inlineStr">
        <f aca="false">UPPER(IF('Zestawienie serwisowe'!AT66="","",'Zestawienie serwisowe'!AT66))</f>
        <is>
          <t/>
        </is>
      </c>
      <c r="Q14" s="105" t="inlineStr">
        <f aca="false">IF('Zestawienie serwisowe'!AV66="","",'Zestawienie serwisowe'!AV66)</f>
        <is>
          <t/>
        </is>
      </c>
      <c r="R14" s="105" t="inlineStr">
        <f aca="false">IF('Zestawienie serwisowe'!AW66="","",'Zestawienie serwisowe'!AW66)</f>
        <is>
          <t/>
        </is>
      </c>
      <c r="S14" s="105" t="inlineStr">
        <f aca="false">IF('Zestawienie serwisowe'!AX66="","",'Zestawienie serwisowe'!AX66)</f>
        <is>
          <t/>
        </is>
      </c>
      <c r="AL14" s="106" t="inlineStr">
        <f aca="false">'Zestawienie serwisowe'!BH66</f>
        <is>
          <t/>
        </is>
      </c>
      <c r="AM14" s="106" t="inlineStr">
        <f aca="false">'Zestawienie serwisowe'!BI66</f>
        <is>
          <t/>
        </is>
      </c>
    </row>
    <row r="15" customFormat="false" ht="11.25" hidden="false" customHeight="false" outlineLevel="0" collapsed="false">
      <c r="A15" s="100" t="inlineStr">
        <f aca="false">IF('Zestawienie serwisowe'!C67="","",'Zestawienie serwisowe'!C67)</f>
        <is>
          <t/>
        </is>
      </c>
      <c r="B15" s="100" t="inlineStr">
        <f aca="false">IF('Zestawienie serwisowe'!D67="","",'Zestawienie serwisowe'!D67)</f>
        <is>
          <t/>
        </is>
      </c>
      <c r="C15" s="100" t="inlineStr">
        <f aca="false">IF('Zestawienie serwisowe'!V67="","",'Zestawienie serwisowe'!V67)</f>
        <is>
          <t/>
        </is>
      </c>
      <c r="D15" s="46" t="inlineStr">
        <f aca="false">'Zestawienie serwisowe'!AD67</f>
        <is>
          <t/>
        </is>
      </c>
      <c r="E15" s="46" t="inlineStr">
        <f aca="false">'Zestawienie serwisowe'!AE67</f>
        <is>
          <t/>
        </is>
      </c>
      <c r="F15" s="45" t="inlineStr">
        <f aca="false">'Zestawienie serwisowe'!AF67</f>
        <is>
          <t/>
        </is>
      </c>
      <c r="G15" s="45" t="inlineStr">
        <f aca="false">'Zestawienie serwisowe'!AG67</f>
        <is>
          <t/>
        </is>
      </c>
      <c r="H15" s="45" t="inlineStr">
        <f aca="false">'Zestawienie serwisowe'!AH67</f>
        <is>
          <t/>
        </is>
      </c>
      <c r="I15" s="45" t="inlineStr">
        <f aca="false">'Zestawienie serwisowe'!AI67</f>
        <is>
          <t/>
        </is>
      </c>
      <c r="J15" s="46" t="inlineStr">
        <f aca="false">'Zestawienie serwisowe'!AJ67</f>
        <is>
          <t/>
        </is>
      </c>
      <c r="K15" s="101" t="inlineStr">
        <f aca="false">UPPER('Zestawienie serwisowe'!AL67)</f>
        <is>
          <t/>
        </is>
      </c>
      <c r="L15" s="102" t="inlineStr">
        <f aca="false">UPPER(IF('Zestawienie serwisowe'!AM67="","",'Zestawienie serwisowe'!AM67))</f>
        <is>
          <t/>
        </is>
      </c>
      <c r="M15" s="103" t="inlineStr">
        <f aca="false">UPPER(IF('Zestawienie serwisowe'!AN67="","",'Zestawienie serwisowe'!AN67))</f>
        <is>
          <t/>
        </is>
      </c>
      <c r="N15" s="104" t="inlineStr">
        <f aca="false">UPPER(IF('Zestawienie serwisowe'!AP67="","",'Zestawienie serwisowe'!AP67))</f>
        <is>
          <t/>
        </is>
      </c>
      <c r="O15" s="104" t="inlineStr">
        <f aca="false">UPPER(IF('Zestawienie serwisowe'!AR67="","",'Zestawienie serwisowe'!AR67))</f>
        <is>
          <t/>
        </is>
      </c>
      <c r="P15" s="104" t="inlineStr">
        <f aca="false">UPPER(IF('Zestawienie serwisowe'!AT67="","",'Zestawienie serwisowe'!AT67))</f>
        <is>
          <t/>
        </is>
      </c>
      <c r="Q15" s="105" t="inlineStr">
        <f aca="false">IF('Zestawienie serwisowe'!AV67="","",'Zestawienie serwisowe'!AV67)</f>
        <is>
          <t/>
        </is>
      </c>
      <c r="R15" s="105" t="inlineStr">
        <f aca="false">IF('Zestawienie serwisowe'!AW67="","",'Zestawienie serwisowe'!AW67)</f>
        <is>
          <t/>
        </is>
      </c>
      <c r="S15" s="105" t="inlineStr">
        <f aca="false">IF('Zestawienie serwisowe'!AX67="","",'Zestawienie serwisowe'!AX67)</f>
        <is>
          <t/>
        </is>
      </c>
      <c r="AL15" s="106" t="inlineStr">
        <f aca="false">'Zestawienie serwisowe'!BH67</f>
        <is>
          <t/>
        </is>
      </c>
      <c r="AM15" s="106" t="inlineStr">
        <f aca="false">'Zestawienie serwisowe'!BI67</f>
        <is>
          <t/>
        </is>
      </c>
    </row>
    <row r="16" customFormat="false" ht="11.25" hidden="false" customHeight="false" outlineLevel="0" collapsed="false">
      <c r="A16" s="100" t="inlineStr">
        <f aca="false">IF('Zestawienie serwisowe'!C68="","",'Zestawienie serwisowe'!C68)</f>
        <is>
          <t/>
        </is>
      </c>
      <c r="B16" s="100" t="inlineStr">
        <f aca="false">IF('Zestawienie serwisowe'!D68="","",'Zestawienie serwisowe'!D68)</f>
        <is>
          <t/>
        </is>
      </c>
      <c r="C16" s="100" t="inlineStr">
        <f aca="false">IF('Zestawienie serwisowe'!V68="","",'Zestawienie serwisowe'!V68)</f>
        <is>
          <t/>
        </is>
      </c>
      <c r="D16" s="46" t="inlineStr">
        <f aca="false">'Zestawienie serwisowe'!AD68</f>
        <is>
          <t/>
        </is>
      </c>
      <c r="E16" s="46" t="inlineStr">
        <f aca="false">'Zestawienie serwisowe'!AE68</f>
        <is>
          <t/>
        </is>
      </c>
      <c r="F16" s="45" t="inlineStr">
        <f aca="false">'Zestawienie serwisowe'!AF68</f>
        <is>
          <t/>
        </is>
      </c>
      <c r="G16" s="45" t="inlineStr">
        <f aca="false">'Zestawienie serwisowe'!AG68</f>
        <is>
          <t/>
        </is>
      </c>
      <c r="H16" s="45" t="inlineStr">
        <f aca="false">'Zestawienie serwisowe'!AH68</f>
        <is>
          <t/>
        </is>
      </c>
      <c r="I16" s="45" t="inlineStr">
        <f aca="false">'Zestawienie serwisowe'!AI68</f>
        <is>
          <t/>
        </is>
      </c>
      <c r="J16" s="46" t="inlineStr">
        <f aca="false">'Zestawienie serwisowe'!AJ68</f>
        <is>
          <t/>
        </is>
      </c>
      <c r="K16" s="101" t="inlineStr">
        <f aca="false">UPPER('Zestawienie serwisowe'!AL68)</f>
        <is>
          <t/>
        </is>
      </c>
      <c r="L16" s="102" t="inlineStr">
        <f aca="false">UPPER(IF('Zestawienie serwisowe'!AM68="","",'Zestawienie serwisowe'!AM68))</f>
        <is>
          <t/>
        </is>
      </c>
      <c r="M16" s="103" t="inlineStr">
        <f aca="false">UPPER(IF('Zestawienie serwisowe'!AN68="","",'Zestawienie serwisowe'!AN68))</f>
        <is>
          <t/>
        </is>
      </c>
      <c r="N16" s="104" t="inlineStr">
        <f aca="false">UPPER(IF('Zestawienie serwisowe'!AP68="","",'Zestawienie serwisowe'!AP68))</f>
        <is>
          <t/>
        </is>
      </c>
      <c r="O16" s="104" t="inlineStr">
        <f aca="false">UPPER(IF('Zestawienie serwisowe'!AR68="","",'Zestawienie serwisowe'!AR68))</f>
        <is>
          <t/>
        </is>
      </c>
      <c r="P16" s="104" t="inlineStr">
        <f aca="false">UPPER(IF('Zestawienie serwisowe'!AT68="","",'Zestawienie serwisowe'!AT68))</f>
        <is>
          <t/>
        </is>
      </c>
      <c r="Q16" s="105" t="inlineStr">
        <f aca="false">IF('Zestawienie serwisowe'!AV68="","",'Zestawienie serwisowe'!AV68)</f>
        <is>
          <t/>
        </is>
      </c>
      <c r="R16" s="105" t="inlineStr">
        <f aca="false">IF('Zestawienie serwisowe'!AW68="","",'Zestawienie serwisowe'!AW68)</f>
        <is>
          <t/>
        </is>
      </c>
      <c r="S16" s="105" t="inlineStr">
        <f aca="false">IF('Zestawienie serwisowe'!AX68="","",'Zestawienie serwisowe'!AX68)</f>
        <is>
          <t/>
        </is>
      </c>
      <c r="AL16" s="106" t="inlineStr">
        <f aca="false">'Zestawienie serwisowe'!BH68</f>
        <is>
          <t/>
        </is>
      </c>
      <c r="AM16" s="106" t="inlineStr">
        <f aca="false">'Zestawienie serwisowe'!BI68</f>
        <is>
          <t/>
        </is>
      </c>
    </row>
    <row r="17" customFormat="false" ht="11.25" hidden="false" customHeight="false" outlineLevel="0" collapsed="false">
      <c r="A17" s="100" t="inlineStr">
        <f aca="false">IF('Zestawienie serwisowe'!C69="","",'Zestawienie serwisowe'!C69)</f>
        <is>
          <t/>
        </is>
      </c>
      <c r="B17" s="100" t="inlineStr">
        <f aca="false">IF('Zestawienie serwisowe'!D69="","",'Zestawienie serwisowe'!D69)</f>
        <is>
          <t/>
        </is>
      </c>
      <c r="C17" s="100" t="inlineStr">
        <f aca="false">IF('Zestawienie serwisowe'!V69="","",'Zestawienie serwisowe'!V69)</f>
        <is>
          <t/>
        </is>
      </c>
      <c r="D17" s="46" t="inlineStr">
        <f aca="false">'Zestawienie serwisowe'!AD69</f>
        <is>
          <t/>
        </is>
      </c>
      <c r="E17" s="46" t="inlineStr">
        <f aca="false">'Zestawienie serwisowe'!AE69</f>
        <is>
          <t/>
        </is>
      </c>
      <c r="F17" s="45" t="inlineStr">
        <f aca="false">'Zestawienie serwisowe'!AF69</f>
        <is>
          <t/>
        </is>
      </c>
      <c r="G17" s="45" t="inlineStr">
        <f aca="false">'Zestawienie serwisowe'!AG69</f>
        <is>
          <t/>
        </is>
      </c>
      <c r="H17" s="45" t="inlineStr">
        <f aca="false">'Zestawienie serwisowe'!AH69</f>
        <is>
          <t/>
        </is>
      </c>
      <c r="I17" s="45" t="inlineStr">
        <f aca="false">'Zestawienie serwisowe'!AI69</f>
        <is>
          <t/>
        </is>
      </c>
      <c r="J17" s="46" t="inlineStr">
        <f aca="false">'Zestawienie serwisowe'!AJ69</f>
        <is>
          <t/>
        </is>
      </c>
      <c r="K17" s="101" t="inlineStr">
        <f aca="false">UPPER('Zestawienie serwisowe'!AL69)</f>
        <is>
          <t/>
        </is>
      </c>
      <c r="L17" s="102" t="inlineStr">
        <f aca="false">UPPER(IF('Zestawienie serwisowe'!AM69="","",'Zestawienie serwisowe'!AM69))</f>
        <is>
          <t/>
        </is>
      </c>
      <c r="M17" s="103" t="inlineStr">
        <f aca="false">UPPER(IF('Zestawienie serwisowe'!AN69="","",'Zestawienie serwisowe'!AN69))</f>
        <is>
          <t/>
        </is>
      </c>
      <c r="N17" s="104" t="inlineStr">
        <f aca="false">UPPER(IF('Zestawienie serwisowe'!AP69="","",'Zestawienie serwisowe'!AP69))</f>
        <is>
          <t/>
        </is>
      </c>
      <c r="O17" s="104" t="inlineStr">
        <f aca="false">UPPER(IF('Zestawienie serwisowe'!AR69="","",'Zestawienie serwisowe'!AR69))</f>
        <is>
          <t/>
        </is>
      </c>
      <c r="P17" s="104" t="inlineStr">
        <f aca="false">UPPER(IF('Zestawienie serwisowe'!AT69="","",'Zestawienie serwisowe'!AT69))</f>
        <is>
          <t/>
        </is>
      </c>
      <c r="Q17" s="105" t="inlineStr">
        <f aca="false">IF('Zestawienie serwisowe'!AV69="","",'Zestawienie serwisowe'!AV69)</f>
        <is>
          <t/>
        </is>
      </c>
      <c r="R17" s="105" t="inlineStr">
        <f aca="false">IF('Zestawienie serwisowe'!AW69="","",'Zestawienie serwisowe'!AW69)</f>
        <is>
          <t/>
        </is>
      </c>
      <c r="S17" s="105" t="inlineStr">
        <f aca="false">IF('Zestawienie serwisowe'!AX69="","",'Zestawienie serwisowe'!AX69)</f>
        <is>
          <t/>
        </is>
      </c>
      <c r="AL17" s="106" t="inlineStr">
        <f aca="false">'Zestawienie serwisowe'!BH69</f>
        <is>
          <t/>
        </is>
      </c>
      <c r="AM17" s="106" t="inlineStr">
        <f aca="false">'Zestawienie serwisowe'!BI69</f>
        <is>
          <t/>
        </is>
      </c>
    </row>
    <row r="18" customFormat="false" ht="12.8" hidden="false" customHeight="false" outlineLevel="0" collapsed="false">
      <c r="A18" s="100" t="inlineStr">
        <f aca="false">IF('Zestawienie serwisowe'!C70="","",'Zestawienie serwisowe'!C70)</f>
        <is>
          <t/>
        </is>
      </c>
      <c r="B18" s="100" t="inlineStr">
        <f aca="false">IF('Zestawienie serwisowe'!D70="","",'Zestawienie serwisowe'!D70)</f>
        <is>
          <t/>
        </is>
      </c>
      <c r="C18" s="100" t="inlineStr">
        <f aca="false">IF('Zestawienie serwisowe'!V70="","",'Zestawienie serwisowe'!V70)</f>
        <is>
          <t/>
        </is>
      </c>
      <c r="D18" s="46" t="inlineStr">
        <f aca="false">'Zestawienie serwisowe'!AD70</f>
        <is>
          <t/>
        </is>
      </c>
      <c r="E18" s="46" t="inlineStr">
        <f aca="false">'Zestawienie serwisowe'!AE70</f>
        <is>
          <t/>
        </is>
      </c>
      <c r="F18" s="45" t="inlineStr">
        <f aca="false">'Zestawienie serwisowe'!AF70</f>
        <is>
          <t/>
        </is>
      </c>
      <c r="G18" s="45" t="inlineStr">
        <f aca="false">'Zestawienie serwisowe'!AG70</f>
        <is>
          <t/>
        </is>
      </c>
      <c r="H18" s="45" t="inlineStr">
        <f aca="false">'Zestawienie serwisowe'!AH70</f>
        <is>
          <t/>
        </is>
      </c>
      <c r="I18" s="45" t="inlineStr">
        <f aca="false">'Zestawienie serwisowe'!AI70</f>
        <is>
          <t/>
        </is>
      </c>
      <c r="J18" s="46" t="inlineStr">
        <f aca="false">'Zestawienie serwisowe'!AJ70</f>
        <is>
          <t/>
        </is>
      </c>
      <c r="K18" s="101" t="inlineStr">
        <f aca="false">UPPER('Zestawienie serwisowe'!AL70)</f>
        <is>
          <t/>
        </is>
      </c>
      <c r="L18" s="102" t="inlineStr">
        <f aca="false">UPPER(IF('Zestawienie serwisowe'!AM70="","",'Zestawienie serwisowe'!AM70))</f>
        <is>
          <t/>
        </is>
      </c>
      <c r="M18" s="103" t="inlineStr">
        <f aca="false">UPPER(IF('Zestawienie serwisowe'!AN70="","",'Zestawienie serwisowe'!AN70))</f>
        <is>
          <t/>
        </is>
      </c>
      <c r="N18" s="104" t="inlineStr">
        <f aca="false">UPPER(IF('Zestawienie serwisowe'!AP70="","",'Zestawienie serwisowe'!AP70))</f>
        <is>
          <t/>
        </is>
      </c>
      <c r="O18" s="104" t="inlineStr">
        <f aca="false">UPPER(IF('Zestawienie serwisowe'!AR70="","",'Zestawienie serwisowe'!AR70))</f>
        <is>
          <t/>
        </is>
      </c>
      <c r="P18" s="104" t="inlineStr">
        <f aca="false">UPPER(IF('Zestawienie serwisowe'!AT70="","",'Zestawienie serwisowe'!AT70))</f>
        <is>
          <t/>
        </is>
      </c>
      <c r="Q18" s="105" t="inlineStr">
        <f aca="false">IF('Zestawienie serwisowe'!AV70="","",'Zestawienie serwisowe'!AV70)</f>
        <is>
          <t/>
        </is>
      </c>
      <c r="R18" s="105" t="inlineStr">
        <f aca="false">IF('Zestawienie serwisowe'!AW70="","",'Zestawienie serwisowe'!AW70)</f>
        <is>
          <t/>
        </is>
      </c>
      <c r="S18" s="105" t="inlineStr">
        <f aca="false">IF('Zestawienie serwisowe'!AX70="","",'Zestawienie serwisowe'!AX70)</f>
        <is>
          <t/>
        </is>
      </c>
      <c r="AL18" s="106" t="inlineStr">
        <f aca="false">'Zestawienie serwisowe'!BH70</f>
        <is>
          <t/>
        </is>
      </c>
      <c r="AM18" s="106" t="inlineStr">
        <f aca="false">'Zestawienie serwisowe'!BI70</f>
        <is>
          <t/>
        </is>
      </c>
    </row>
    <row r="19" customFormat="false" ht="11.25" hidden="false" customHeight="false" outlineLevel="0" collapsed="false">
      <c r="A19" s="100" t="inlineStr">
        <f aca="false">IF('Zestawienie serwisowe'!C71="","",'Zestawienie serwisowe'!C71)</f>
        <is>
          <t/>
        </is>
      </c>
      <c r="B19" s="100" t="inlineStr">
        <f aca="false">IF('Zestawienie serwisowe'!D71="","",'Zestawienie serwisowe'!D71)</f>
        <is>
          <t/>
        </is>
      </c>
      <c r="C19" s="100" t="inlineStr">
        <f aca="false">IF('Zestawienie serwisowe'!V71="","",'Zestawienie serwisowe'!V71)</f>
        <is>
          <t/>
        </is>
      </c>
      <c r="D19" s="46" t="inlineStr">
        <f aca="false">'Zestawienie serwisowe'!AD71</f>
        <is>
          <t/>
        </is>
      </c>
      <c r="E19" s="46" t="inlineStr">
        <f aca="false">'Zestawienie serwisowe'!AE71</f>
        <is>
          <t/>
        </is>
      </c>
      <c r="F19" s="45" t="inlineStr">
        <f aca="false">'Zestawienie serwisowe'!AF71</f>
        <is>
          <t/>
        </is>
      </c>
      <c r="G19" s="45" t="inlineStr">
        <f aca="false">'Zestawienie serwisowe'!AG71</f>
        <is>
          <t/>
        </is>
      </c>
      <c r="H19" s="45" t="inlineStr">
        <f aca="false">'Zestawienie serwisowe'!AH71</f>
        <is>
          <t/>
        </is>
      </c>
      <c r="I19" s="45" t="inlineStr">
        <f aca="false">'Zestawienie serwisowe'!AI71</f>
        <is>
          <t/>
        </is>
      </c>
      <c r="J19" s="46" t="inlineStr">
        <f aca="false">'Zestawienie serwisowe'!AJ71</f>
        <is>
          <t/>
        </is>
      </c>
      <c r="K19" s="101" t="inlineStr">
        <f aca="false">UPPER('Zestawienie serwisowe'!AL71)</f>
        <is>
          <t/>
        </is>
      </c>
      <c r="L19" s="102" t="inlineStr">
        <f aca="false">UPPER(IF('Zestawienie serwisowe'!AM71="","",'Zestawienie serwisowe'!AM71))</f>
        <is>
          <t/>
        </is>
      </c>
      <c r="M19" s="103" t="inlineStr">
        <f aca="false">UPPER(IF('Zestawienie serwisowe'!AN71="","",'Zestawienie serwisowe'!AN71))</f>
        <is>
          <t/>
        </is>
      </c>
      <c r="N19" s="104" t="inlineStr">
        <f aca="false">UPPER(IF('Zestawienie serwisowe'!AP71="","",'Zestawienie serwisowe'!AP71))</f>
        <is>
          <t/>
        </is>
      </c>
      <c r="O19" s="104" t="inlineStr">
        <f aca="false">UPPER(IF('Zestawienie serwisowe'!AR71="","",'Zestawienie serwisowe'!AR71))</f>
        <is>
          <t/>
        </is>
      </c>
      <c r="P19" s="104" t="inlineStr">
        <f aca="false">UPPER(IF('Zestawienie serwisowe'!AT71="","",'Zestawienie serwisowe'!AT71))</f>
        <is>
          <t/>
        </is>
      </c>
      <c r="Q19" s="105" t="inlineStr">
        <f aca="false">IF('Zestawienie serwisowe'!AV71="","",'Zestawienie serwisowe'!AV71)</f>
        <is>
          <t/>
        </is>
      </c>
      <c r="R19" s="105" t="inlineStr">
        <f aca="false">IF('Zestawienie serwisowe'!AW71="","",'Zestawienie serwisowe'!AW71)</f>
        <is>
          <t/>
        </is>
      </c>
      <c r="S19" s="105" t="inlineStr">
        <f aca="false">IF('Zestawienie serwisowe'!AX71="","",'Zestawienie serwisowe'!AX71)</f>
        <is>
          <t/>
        </is>
      </c>
      <c r="AL19" s="106" t="inlineStr">
        <f aca="false">'Zestawienie serwisowe'!BH71</f>
        <is>
          <t/>
        </is>
      </c>
      <c r="AM19" s="106" t="inlineStr">
        <f aca="false">'Zestawienie serwisowe'!BI71</f>
        <is>
          <t/>
        </is>
      </c>
    </row>
    <row r="20" customFormat="false" ht="11.25" hidden="false" customHeight="false" outlineLevel="0" collapsed="false">
      <c r="A20" s="100" t="inlineStr">
        <f aca="false">IF('Zestawienie serwisowe'!C72="","",'Zestawienie serwisowe'!C72)</f>
        <is>
          <t/>
        </is>
      </c>
      <c r="B20" s="100" t="inlineStr">
        <f aca="false">IF('Zestawienie serwisowe'!D72="","",'Zestawienie serwisowe'!D72)</f>
        <is>
          <t/>
        </is>
      </c>
      <c r="C20" s="100" t="inlineStr">
        <f aca="false">IF('Zestawienie serwisowe'!V72="","",'Zestawienie serwisowe'!V72)</f>
        <is>
          <t/>
        </is>
      </c>
      <c r="D20" s="46" t="inlineStr">
        <f aca="false">'Zestawienie serwisowe'!AD72</f>
        <is>
          <t/>
        </is>
      </c>
      <c r="E20" s="46" t="inlineStr">
        <f aca="false">'Zestawienie serwisowe'!AE72</f>
        <is>
          <t/>
        </is>
      </c>
      <c r="F20" s="45" t="inlineStr">
        <f aca="false">'Zestawienie serwisowe'!AF72</f>
        <is>
          <t/>
        </is>
      </c>
      <c r="G20" s="45" t="inlineStr">
        <f aca="false">'Zestawienie serwisowe'!AG72</f>
        <is>
          <t/>
        </is>
      </c>
      <c r="H20" s="45" t="inlineStr">
        <f aca="false">'Zestawienie serwisowe'!AH72</f>
        <is>
          <t/>
        </is>
      </c>
      <c r="I20" s="45" t="inlineStr">
        <f aca="false">'Zestawienie serwisowe'!AI72</f>
        <is>
          <t/>
        </is>
      </c>
      <c r="J20" s="46" t="inlineStr">
        <f aca="false">'Zestawienie serwisowe'!AJ72</f>
        <is>
          <t/>
        </is>
      </c>
      <c r="K20" s="101" t="inlineStr">
        <f aca="false">UPPER('Zestawienie serwisowe'!AL72)</f>
        <is>
          <t/>
        </is>
      </c>
      <c r="L20" s="102" t="inlineStr">
        <f aca="false">UPPER(IF('Zestawienie serwisowe'!AM72="","",'Zestawienie serwisowe'!AM72))</f>
        <is>
          <t/>
        </is>
      </c>
      <c r="M20" s="103" t="inlineStr">
        <f aca="false">UPPER(IF('Zestawienie serwisowe'!AN72="","",'Zestawienie serwisowe'!AN72))</f>
        <is>
          <t/>
        </is>
      </c>
      <c r="N20" s="104" t="inlineStr">
        <f aca="false">UPPER(IF('Zestawienie serwisowe'!AP72="","",'Zestawienie serwisowe'!AP72))</f>
        <is>
          <t/>
        </is>
      </c>
      <c r="O20" s="104" t="inlineStr">
        <f aca="false">UPPER(IF('Zestawienie serwisowe'!AR72="","",'Zestawienie serwisowe'!AR72))</f>
        <is>
          <t/>
        </is>
      </c>
      <c r="P20" s="104" t="inlineStr">
        <f aca="false">UPPER(IF('Zestawienie serwisowe'!AT72="","",'Zestawienie serwisowe'!AT72))</f>
        <is>
          <t/>
        </is>
      </c>
      <c r="Q20" s="105" t="inlineStr">
        <f aca="false">IF('Zestawienie serwisowe'!AV72="","",'Zestawienie serwisowe'!AV72)</f>
        <is>
          <t/>
        </is>
      </c>
      <c r="R20" s="105" t="inlineStr">
        <f aca="false">IF('Zestawienie serwisowe'!AW72="","",'Zestawienie serwisowe'!AW72)</f>
        <is>
          <t/>
        </is>
      </c>
      <c r="S20" s="105" t="inlineStr">
        <f aca="false">IF('Zestawienie serwisowe'!AX72="","",'Zestawienie serwisowe'!AX72)</f>
        <is>
          <t/>
        </is>
      </c>
      <c r="AL20" s="106" t="inlineStr">
        <f aca="false">'Zestawienie serwisowe'!BH72</f>
        <is>
          <t/>
        </is>
      </c>
      <c r="AM20" s="106" t="inlineStr">
        <f aca="false">'Zestawienie serwisowe'!BI72</f>
        <is>
          <t/>
        </is>
      </c>
    </row>
    <row r="21" customFormat="false" ht="11.25" hidden="false" customHeight="false" outlineLevel="0" collapsed="false">
      <c r="A21" s="100" t="inlineStr">
        <f aca="false">IF('Zestawienie serwisowe'!C73="","",'Zestawienie serwisowe'!C73)</f>
        <is>
          <t/>
        </is>
      </c>
      <c r="B21" s="100" t="inlineStr">
        <f aca="false">IF('Zestawienie serwisowe'!D73="","",'Zestawienie serwisowe'!D73)</f>
        <is>
          <t/>
        </is>
      </c>
      <c r="C21" s="100" t="inlineStr">
        <f aca="false">IF('Zestawienie serwisowe'!V73="","",'Zestawienie serwisowe'!V73)</f>
        <is>
          <t/>
        </is>
      </c>
      <c r="D21" s="46" t="inlineStr">
        <f aca="false">'Zestawienie serwisowe'!AD73</f>
        <is>
          <t/>
        </is>
      </c>
      <c r="E21" s="46" t="inlineStr">
        <f aca="false">'Zestawienie serwisowe'!AE73</f>
        <is>
          <t/>
        </is>
      </c>
      <c r="F21" s="45" t="inlineStr">
        <f aca="false">'Zestawienie serwisowe'!AF73</f>
        <is>
          <t/>
        </is>
      </c>
      <c r="G21" s="45" t="inlineStr">
        <f aca="false">'Zestawienie serwisowe'!AG73</f>
        <is>
          <t/>
        </is>
      </c>
      <c r="H21" s="45" t="inlineStr">
        <f aca="false">'Zestawienie serwisowe'!AH73</f>
        <is>
          <t/>
        </is>
      </c>
      <c r="I21" s="45" t="inlineStr">
        <f aca="false">'Zestawienie serwisowe'!AI73</f>
        <is>
          <t/>
        </is>
      </c>
      <c r="J21" s="46" t="inlineStr">
        <f aca="false">'Zestawienie serwisowe'!AJ73</f>
        <is>
          <t/>
        </is>
      </c>
      <c r="K21" s="101" t="inlineStr">
        <f aca="false">UPPER('Zestawienie serwisowe'!AL73)</f>
        <is>
          <t/>
        </is>
      </c>
      <c r="L21" s="102" t="inlineStr">
        <f aca="false">UPPER(IF('Zestawienie serwisowe'!AM73="","",'Zestawienie serwisowe'!AM73))</f>
        <is>
          <t/>
        </is>
      </c>
      <c r="M21" s="103" t="inlineStr">
        <f aca="false">UPPER(IF('Zestawienie serwisowe'!AN73="","",'Zestawienie serwisowe'!AN73))</f>
        <is>
          <t/>
        </is>
      </c>
      <c r="N21" s="104" t="inlineStr">
        <f aca="false">UPPER(IF('Zestawienie serwisowe'!AP73="","",'Zestawienie serwisowe'!AP73))</f>
        <is>
          <t/>
        </is>
      </c>
      <c r="O21" s="104" t="inlineStr">
        <f aca="false">UPPER(IF('Zestawienie serwisowe'!AR73="","",'Zestawienie serwisowe'!AR73))</f>
        <is>
          <t/>
        </is>
      </c>
      <c r="P21" s="104" t="inlineStr">
        <f aca="false">UPPER(IF('Zestawienie serwisowe'!AT73="","",'Zestawienie serwisowe'!AT73))</f>
        <is>
          <t/>
        </is>
      </c>
      <c r="Q21" s="105" t="inlineStr">
        <f aca="false">IF('Zestawienie serwisowe'!AV73="","",'Zestawienie serwisowe'!AV73)</f>
        <is>
          <t/>
        </is>
      </c>
      <c r="R21" s="105" t="inlineStr">
        <f aca="false">IF('Zestawienie serwisowe'!AW73="","",'Zestawienie serwisowe'!AW73)</f>
        <is>
          <t/>
        </is>
      </c>
      <c r="S21" s="105" t="inlineStr">
        <f aca="false">IF('Zestawienie serwisowe'!AX73="","",'Zestawienie serwisowe'!AX73)</f>
        <is>
          <t/>
        </is>
      </c>
      <c r="AL21" s="106" t="inlineStr">
        <f aca="false">'Zestawienie serwisowe'!BH73</f>
        <is>
          <t/>
        </is>
      </c>
      <c r="AM21" s="106" t="inlineStr">
        <f aca="false">'Zestawienie serwisowe'!BI73</f>
        <is>
          <t/>
        </is>
      </c>
    </row>
    <row r="22" customFormat="false" ht="11.25" hidden="false" customHeight="false" outlineLevel="0" collapsed="false">
      <c r="A22" s="100" t="inlineStr">
        <f aca="false">IF('Zestawienie serwisowe'!C74="","",'Zestawienie serwisowe'!C74)</f>
        <is>
          <t/>
        </is>
      </c>
      <c r="B22" s="100" t="inlineStr">
        <f aca="false">IF('Zestawienie serwisowe'!D74="","",'Zestawienie serwisowe'!D74)</f>
        <is>
          <t/>
        </is>
      </c>
      <c r="C22" s="100" t="inlineStr">
        <f aca="false">IF('Zestawienie serwisowe'!V74="","",'Zestawienie serwisowe'!V74)</f>
        <is>
          <t/>
        </is>
      </c>
      <c r="D22" s="46" t="inlineStr">
        <f aca="false">'Zestawienie serwisowe'!AD74</f>
        <is>
          <t/>
        </is>
      </c>
      <c r="E22" s="46" t="inlineStr">
        <f aca="false">'Zestawienie serwisowe'!AE74</f>
        <is>
          <t/>
        </is>
      </c>
      <c r="F22" s="45" t="inlineStr">
        <f aca="false">'Zestawienie serwisowe'!AF74</f>
        <is>
          <t/>
        </is>
      </c>
      <c r="G22" s="45" t="inlineStr">
        <f aca="false">'Zestawienie serwisowe'!AG74</f>
        <is>
          <t/>
        </is>
      </c>
      <c r="H22" s="45" t="inlineStr">
        <f aca="false">'Zestawienie serwisowe'!AH74</f>
        <is>
          <t/>
        </is>
      </c>
      <c r="I22" s="45" t="inlineStr">
        <f aca="false">'Zestawienie serwisowe'!AI74</f>
        <is>
          <t/>
        </is>
      </c>
      <c r="J22" s="46" t="inlineStr">
        <f aca="false">'Zestawienie serwisowe'!AJ74</f>
        <is>
          <t/>
        </is>
      </c>
      <c r="K22" s="101" t="inlineStr">
        <f aca="false">UPPER('Zestawienie serwisowe'!AL74)</f>
        <is>
          <t/>
        </is>
      </c>
      <c r="L22" s="102" t="inlineStr">
        <f aca="false">UPPER(IF('Zestawienie serwisowe'!AM74="","",'Zestawienie serwisowe'!AM74))</f>
        <is>
          <t/>
        </is>
      </c>
      <c r="M22" s="103" t="inlineStr">
        <f aca="false">UPPER(IF('Zestawienie serwisowe'!AN74="","",'Zestawienie serwisowe'!AN74))</f>
        <is>
          <t/>
        </is>
      </c>
      <c r="N22" s="104" t="inlineStr">
        <f aca="false">UPPER(IF('Zestawienie serwisowe'!AP74="","",'Zestawienie serwisowe'!AP74))</f>
        <is>
          <t/>
        </is>
      </c>
      <c r="O22" s="104" t="inlineStr">
        <f aca="false">UPPER(IF('Zestawienie serwisowe'!AR74="","",'Zestawienie serwisowe'!AR74))</f>
        <is>
          <t/>
        </is>
      </c>
      <c r="P22" s="104" t="inlineStr">
        <f aca="false">UPPER(IF('Zestawienie serwisowe'!AT74="","",'Zestawienie serwisowe'!AT74))</f>
        <is>
          <t/>
        </is>
      </c>
      <c r="Q22" s="105" t="inlineStr">
        <f aca="false">IF('Zestawienie serwisowe'!AV74="","",'Zestawienie serwisowe'!AV74)</f>
        <is>
          <t/>
        </is>
      </c>
      <c r="R22" s="105" t="inlineStr">
        <f aca="false">IF('Zestawienie serwisowe'!AW74="","",'Zestawienie serwisowe'!AW74)</f>
        <is>
          <t/>
        </is>
      </c>
      <c r="S22" s="105" t="inlineStr">
        <f aca="false">IF('Zestawienie serwisowe'!AX74="","",'Zestawienie serwisowe'!AX74)</f>
        <is>
          <t/>
        </is>
      </c>
      <c r="AL22" s="106" t="inlineStr">
        <f aca="false">'Zestawienie serwisowe'!BH74</f>
        <is>
          <t/>
        </is>
      </c>
      <c r="AM22" s="106" t="inlineStr">
        <f aca="false">'Zestawienie serwisowe'!BI74</f>
        <is>
          <t/>
        </is>
      </c>
    </row>
    <row r="23" customFormat="false" ht="11.25" hidden="false" customHeight="false" outlineLevel="0" collapsed="false">
      <c r="A23" s="100" t="inlineStr">
        <f aca="false">IF('Zestawienie serwisowe'!C75="","",'Zestawienie serwisowe'!C75)</f>
        <is>
          <t/>
        </is>
      </c>
      <c r="B23" s="100" t="inlineStr">
        <f aca="false">IF('Zestawienie serwisowe'!D75="","",'Zestawienie serwisowe'!D75)</f>
        <is>
          <t/>
        </is>
      </c>
      <c r="C23" s="100" t="inlineStr">
        <f aca="false">IF('Zestawienie serwisowe'!V75="","",'Zestawienie serwisowe'!V75)</f>
        <is>
          <t/>
        </is>
      </c>
      <c r="D23" s="46" t="inlineStr">
        <f aca="false">'Zestawienie serwisowe'!AD75</f>
        <is>
          <t/>
        </is>
      </c>
      <c r="E23" s="46" t="inlineStr">
        <f aca="false">'Zestawienie serwisowe'!AE75</f>
        <is>
          <t/>
        </is>
      </c>
      <c r="F23" s="45" t="inlineStr">
        <f aca="false">'Zestawienie serwisowe'!AF75</f>
        <is>
          <t/>
        </is>
      </c>
      <c r="G23" s="45" t="inlineStr">
        <f aca="false">'Zestawienie serwisowe'!AG75</f>
        <is>
          <t/>
        </is>
      </c>
      <c r="H23" s="45" t="inlineStr">
        <f aca="false">'Zestawienie serwisowe'!AH75</f>
        <is>
          <t/>
        </is>
      </c>
      <c r="I23" s="45" t="inlineStr">
        <f aca="false">'Zestawienie serwisowe'!AI75</f>
        <is>
          <t/>
        </is>
      </c>
      <c r="J23" s="46" t="inlineStr">
        <f aca="false">'Zestawienie serwisowe'!AJ75</f>
        <is>
          <t/>
        </is>
      </c>
      <c r="K23" s="101" t="inlineStr">
        <f aca="false">UPPER('Zestawienie serwisowe'!AL75)</f>
        <is>
          <t/>
        </is>
      </c>
      <c r="L23" s="102" t="inlineStr">
        <f aca="false">UPPER(IF('Zestawienie serwisowe'!AM75="","",'Zestawienie serwisowe'!AM75))</f>
        <is>
          <t/>
        </is>
      </c>
      <c r="M23" s="103" t="inlineStr">
        <f aca="false">UPPER(IF('Zestawienie serwisowe'!AN75="","",'Zestawienie serwisowe'!AN75))</f>
        <is>
          <t/>
        </is>
      </c>
      <c r="N23" s="104" t="inlineStr">
        <f aca="false">UPPER(IF('Zestawienie serwisowe'!AP75="","",'Zestawienie serwisowe'!AP75))</f>
        <is>
          <t/>
        </is>
      </c>
      <c r="O23" s="104" t="inlineStr">
        <f aca="false">UPPER(IF('Zestawienie serwisowe'!AR75="","",'Zestawienie serwisowe'!AR75))</f>
        <is>
          <t/>
        </is>
      </c>
      <c r="P23" s="104" t="inlineStr">
        <f aca="false">UPPER(IF('Zestawienie serwisowe'!AT75="","",'Zestawienie serwisowe'!AT75))</f>
        <is>
          <t/>
        </is>
      </c>
      <c r="Q23" s="105" t="inlineStr">
        <f aca="false">IF('Zestawienie serwisowe'!AV75="","",'Zestawienie serwisowe'!AV75)</f>
        <is>
          <t/>
        </is>
      </c>
      <c r="R23" s="105" t="inlineStr">
        <f aca="false">IF('Zestawienie serwisowe'!AW75="","",'Zestawienie serwisowe'!AW75)</f>
        <is>
          <t/>
        </is>
      </c>
      <c r="S23" s="105" t="inlineStr">
        <f aca="false">IF('Zestawienie serwisowe'!AX75="","",'Zestawienie serwisowe'!AX75)</f>
        <is>
          <t/>
        </is>
      </c>
      <c r="AL23" s="106" t="inlineStr">
        <f aca="false">'Zestawienie serwisowe'!BH75</f>
        <is>
          <t/>
        </is>
      </c>
      <c r="AM23" s="106" t="inlineStr">
        <f aca="false">'Zestawienie serwisowe'!BI75</f>
        <is>
          <t/>
        </is>
      </c>
    </row>
    <row r="24" customFormat="false" ht="11.25" hidden="false" customHeight="false" outlineLevel="0" collapsed="false">
      <c r="A24" s="100" t="inlineStr">
        <f aca="false">IF('Zestawienie serwisowe'!C76="","",'Zestawienie serwisowe'!C76)</f>
        <is>
          <t/>
        </is>
      </c>
      <c r="B24" s="100" t="inlineStr">
        <f aca="false">IF('Zestawienie serwisowe'!D76="","",'Zestawienie serwisowe'!D76)</f>
        <is>
          <t/>
        </is>
      </c>
      <c r="C24" s="100" t="inlineStr">
        <f aca="false">IF('Zestawienie serwisowe'!V76="","",'Zestawienie serwisowe'!V76)</f>
        <is>
          <t/>
        </is>
      </c>
      <c r="D24" s="46" t="inlineStr">
        <f aca="false">'Zestawienie serwisowe'!AD76</f>
        <is>
          <t/>
        </is>
      </c>
      <c r="E24" s="46" t="inlineStr">
        <f aca="false">'Zestawienie serwisowe'!AE76</f>
        <is>
          <t/>
        </is>
      </c>
      <c r="F24" s="45" t="inlineStr">
        <f aca="false">'Zestawienie serwisowe'!AF76</f>
        <is>
          <t/>
        </is>
      </c>
      <c r="G24" s="45" t="inlineStr">
        <f aca="false">'Zestawienie serwisowe'!AG76</f>
        <is>
          <t/>
        </is>
      </c>
      <c r="H24" s="45" t="inlineStr">
        <f aca="false">'Zestawienie serwisowe'!AH76</f>
        <is>
          <t/>
        </is>
      </c>
      <c r="I24" s="45" t="inlineStr">
        <f aca="false">'Zestawienie serwisowe'!AI76</f>
        <is>
          <t/>
        </is>
      </c>
      <c r="J24" s="46" t="inlineStr">
        <f aca="false">'Zestawienie serwisowe'!AJ76</f>
        <is>
          <t/>
        </is>
      </c>
      <c r="K24" s="101" t="inlineStr">
        <f aca="false">UPPER('Zestawienie serwisowe'!AL76)</f>
        <is>
          <t/>
        </is>
      </c>
      <c r="L24" s="102" t="inlineStr">
        <f aca="false">UPPER(IF('Zestawienie serwisowe'!AM76="","",'Zestawienie serwisowe'!AM76))</f>
        <is>
          <t/>
        </is>
      </c>
      <c r="M24" s="103" t="inlineStr">
        <f aca="false">UPPER(IF('Zestawienie serwisowe'!AN76="","",'Zestawienie serwisowe'!AN76))</f>
        <is>
          <t/>
        </is>
      </c>
      <c r="N24" s="104" t="inlineStr">
        <f aca="false">UPPER(IF('Zestawienie serwisowe'!AP76="","",'Zestawienie serwisowe'!AP76))</f>
        <is>
          <t/>
        </is>
      </c>
      <c r="O24" s="104" t="inlineStr">
        <f aca="false">UPPER(IF('Zestawienie serwisowe'!AR76="","",'Zestawienie serwisowe'!AR76))</f>
        <is>
          <t/>
        </is>
      </c>
      <c r="P24" s="104" t="inlineStr">
        <f aca="false">UPPER(IF('Zestawienie serwisowe'!AT76="","",'Zestawienie serwisowe'!AT76))</f>
        <is>
          <t/>
        </is>
      </c>
      <c r="Q24" s="105" t="inlineStr">
        <f aca="false">IF('Zestawienie serwisowe'!AV76="","",'Zestawienie serwisowe'!AV76)</f>
        <is>
          <t/>
        </is>
      </c>
      <c r="R24" s="105" t="inlineStr">
        <f aca="false">IF('Zestawienie serwisowe'!AW76="","",'Zestawienie serwisowe'!AW76)</f>
        <is>
          <t/>
        </is>
      </c>
      <c r="S24" s="105" t="inlineStr">
        <f aca="false">IF('Zestawienie serwisowe'!AX76="","",'Zestawienie serwisowe'!AX76)</f>
        <is>
          <t/>
        </is>
      </c>
      <c r="AL24" s="106" t="inlineStr">
        <f aca="false">'Zestawienie serwisowe'!BH76</f>
        <is>
          <t/>
        </is>
      </c>
      <c r="AM24" s="106" t="inlineStr">
        <f aca="false">'Zestawienie serwisowe'!BI76</f>
        <is>
          <t/>
        </is>
      </c>
    </row>
    <row r="25" customFormat="false" ht="11.25" hidden="false" customHeight="false" outlineLevel="0" collapsed="false">
      <c r="A25" s="100" t="inlineStr">
        <f aca="false">IF('Zestawienie serwisowe'!C77="","",'Zestawienie serwisowe'!C77)</f>
        <is>
          <t/>
        </is>
      </c>
      <c r="B25" s="100" t="inlineStr">
        <f aca="false">IF('Zestawienie serwisowe'!D77="","",'Zestawienie serwisowe'!D77)</f>
        <is>
          <t/>
        </is>
      </c>
      <c r="C25" s="100" t="inlineStr">
        <f aca="false">IF('Zestawienie serwisowe'!V77="","",'Zestawienie serwisowe'!V77)</f>
        <is>
          <t/>
        </is>
      </c>
      <c r="D25" s="46" t="inlineStr">
        <f aca="false">'Zestawienie serwisowe'!AD77</f>
        <is>
          <t/>
        </is>
      </c>
      <c r="E25" s="46" t="inlineStr">
        <f aca="false">'Zestawienie serwisowe'!AE77</f>
        <is>
          <t/>
        </is>
      </c>
      <c r="F25" s="45" t="inlineStr">
        <f aca="false">'Zestawienie serwisowe'!AF77</f>
        <is>
          <t/>
        </is>
      </c>
      <c r="G25" s="45" t="inlineStr">
        <f aca="false">'Zestawienie serwisowe'!AG77</f>
        <is>
          <t/>
        </is>
      </c>
      <c r="H25" s="45" t="inlineStr">
        <f aca="false">'Zestawienie serwisowe'!AH77</f>
        <is>
          <t/>
        </is>
      </c>
      <c r="I25" s="45" t="inlineStr">
        <f aca="false">'Zestawienie serwisowe'!AI77</f>
        <is>
          <t/>
        </is>
      </c>
      <c r="J25" s="46" t="inlineStr">
        <f aca="false">'Zestawienie serwisowe'!AJ77</f>
        <is>
          <t/>
        </is>
      </c>
      <c r="K25" s="101" t="inlineStr">
        <f aca="false">UPPER('Zestawienie serwisowe'!AL77)</f>
        <is>
          <t/>
        </is>
      </c>
      <c r="L25" s="102" t="inlineStr">
        <f aca="false">UPPER(IF('Zestawienie serwisowe'!AM77="","",'Zestawienie serwisowe'!AM77))</f>
        <is>
          <t/>
        </is>
      </c>
      <c r="M25" s="103" t="inlineStr">
        <f aca="false">UPPER(IF('Zestawienie serwisowe'!AN77="","",'Zestawienie serwisowe'!AN77))</f>
        <is>
          <t/>
        </is>
      </c>
      <c r="N25" s="104" t="inlineStr">
        <f aca="false">UPPER(IF('Zestawienie serwisowe'!AP77="","",'Zestawienie serwisowe'!AP77))</f>
        <is>
          <t/>
        </is>
      </c>
      <c r="O25" s="104" t="inlineStr">
        <f aca="false">UPPER(IF('Zestawienie serwisowe'!AR77="","",'Zestawienie serwisowe'!AR77))</f>
        <is>
          <t/>
        </is>
      </c>
      <c r="P25" s="104" t="inlineStr">
        <f aca="false">UPPER(IF('Zestawienie serwisowe'!AT77="","",'Zestawienie serwisowe'!AT77))</f>
        <is>
          <t/>
        </is>
      </c>
      <c r="Q25" s="105" t="inlineStr">
        <f aca="false">IF('Zestawienie serwisowe'!AV77="","",'Zestawienie serwisowe'!AV77)</f>
        <is>
          <t/>
        </is>
      </c>
      <c r="R25" s="105" t="inlineStr">
        <f aca="false">IF('Zestawienie serwisowe'!AW77="","",'Zestawienie serwisowe'!AW77)</f>
        <is>
          <t/>
        </is>
      </c>
      <c r="S25" s="105" t="inlineStr">
        <f aca="false">IF('Zestawienie serwisowe'!AX77="","",'Zestawienie serwisowe'!AX77)</f>
        <is>
          <t/>
        </is>
      </c>
      <c r="AL25" s="106" t="inlineStr">
        <f aca="false">'Zestawienie serwisowe'!BH77</f>
        <is>
          <t/>
        </is>
      </c>
      <c r="AM25" s="106" t="inlineStr">
        <f aca="false">'Zestawienie serwisowe'!BI77</f>
        <is>
          <t/>
        </is>
      </c>
    </row>
    <row r="26" customFormat="false" ht="11.25" hidden="false" customHeight="false" outlineLevel="0" collapsed="false">
      <c r="A26" s="100" t="inlineStr">
        <f aca="false">IF('Zestawienie serwisowe'!C78="","",'Zestawienie serwisowe'!C78)</f>
        <is>
          <t/>
        </is>
      </c>
      <c r="B26" s="100" t="inlineStr">
        <f aca="false">IF('Zestawienie serwisowe'!D78="","",'Zestawienie serwisowe'!D78)</f>
        <is>
          <t/>
        </is>
      </c>
      <c r="C26" s="100" t="inlineStr">
        <f aca="false">IF('Zestawienie serwisowe'!V78="","",'Zestawienie serwisowe'!V78)</f>
        <is>
          <t/>
        </is>
      </c>
      <c r="D26" s="46" t="inlineStr">
        <f aca="false">'Zestawienie serwisowe'!AD78</f>
        <is>
          <t/>
        </is>
      </c>
      <c r="E26" s="46" t="inlineStr">
        <f aca="false">'Zestawienie serwisowe'!AE78</f>
        <is>
          <t/>
        </is>
      </c>
      <c r="F26" s="45" t="inlineStr">
        <f aca="false">'Zestawienie serwisowe'!AF78</f>
        <is>
          <t/>
        </is>
      </c>
      <c r="G26" s="45" t="inlineStr">
        <f aca="false">'Zestawienie serwisowe'!AG78</f>
        <is>
          <t/>
        </is>
      </c>
      <c r="H26" s="45" t="inlineStr">
        <f aca="false">'Zestawienie serwisowe'!AH78</f>
        <is>
          <t/>
        </is>
      </c>
      <c r="I26" s="45" t="inlineStr">
        <f aca="false">'Zestawienie serwisowe'!AI78</f>
        <is>
          <t/>
        </is>
      </c>
      <c r="J26" s="46" t="inlineStr">
        <f aca="false">'Zestawienie serwisowe'!AJ78</f>
        <is>
          <t/>
        </is>
      </c>
      <c r="K26" s="101" t="inlineStr">
        <f aca="false">UPPER('Zestawienie serwisowe'!AL78)</f>
        <is>
          <t/>
        </is>
      </c>
      <c r="L26" s="102" t="inlineStr">
        <f aca="false">UPPER(IF('Zestawienie serwisowe'!AM78="","",'Zestawienie serwisowe'!AM78))</f>
        <is>
          <t/>
        </is>
      </c>
      <c r="M26" s="103" t="inlineStr">
        <f aca="false">UPPER(IF('Zestawienie serwisowe'!AN78="","",'Zestawienie serwisowe'!AN78))</f>
        <is>
          <t/>
        </is>
      </c>
      <c r="N26" s="104" t="inlineStr">
        <f aca="false">UPPER(IF('Zestawienie serwisowe'!AP78="","",'Zestawienie serwisowe'!AP78))</f>
        <is>
          <t/>
        </is>
      </c>
      <c r="O26" s="104" t="inlineStr">
        <f aca="false">UPPER(IF('Zestawienie serwisowe'!AR78="","",'Zestawienie serwisowe'!AR78))</f>
        <is>
          <t/>
        </is>
      </c>
      <c r="P26" s="104" t="inlineStr">
        <f aca="false">UPPER(IF('Zestawienie serwisowe'!AT78="","",'Zestawienie serwisowe'!AT78))</f>
        <is>
          <t/>
        </is>
      </c>
      <c r="Q26" s="105" t="inlineStr">
        <f aca="false">IF('Zestawienie serwisowe'!AV78="","",'Zestawienie serwisowe'!AV78)</f>
        <is>
          <t/>
        </is>
      </c>
      <c r="R26" s="105" t="inlineStr">
        <f aca="false">IF('Zestawienie serwisowe'!AW78="","",'Zestawienie serwisowe'!AW78)</f>
        <is>
          <t/>
        </is>
      </c>
      <c r="S26" s="105" t="inlineStr">
        <f aca="false">IF('Zestawienie serwisowe'!AX78="","",'Zestawienie serwisowe'!AX78)</f>
        <is>
          <t/>
        </is>
      </c>
      <c r="AL26" s="106" t="inlineStr">
        <f aca="false">'Zestawienie serwisowe'!BH78</f>
        <is>
          <t/>
        </is>
      </c>
      <c r="AM26" s="106" t="inlineStr">
        <f aca="false">'Zestawienie serwisowe'!BI78</f>
        <is>
          <t/>
        </is>
      </c>
    </row>
    <row r="27" customFormat="false" ht="11.25" hidden="false" customHeight="false" outlineLevel="0" collapsed="false">
      <c r="A27" s="100" t="inlineStr">
        <f aca="false">IF('Zestawienie serwisowe'!C79="","",'Zestawienie serwisowe'!C79)</f>
        <is>
          <t/>
        </is>
      </c>
      <c r="B27" s="100" t="inlineStr">
        <f aca="false">IF('Zestawienie serwisowe'!D79="","",'Zestawienie serwisowe'!D79)</f>
        <is>
          <t/>
        </is>
      </c>
      <c r="C27" s="100" t="inlineStr">
        <f aca="false">IF('Zestawienie serwisowe'!V79="","",'Zestawienie serwisowe'!V79)</f>
        <is>
          <t/>
        </is>
      </c>
      <c r="D27" s="46" t="inlineStr">
        <f aca="false">'Zestawienie serwisowe'!AD79</f>
        <is>
          <t/>
        </is>
      </c>
      <c r="E27" s="46" t="inlineStr">
        <f aca="false">'Zestawienie serwisowe'!AE79</f>
        <is>
          <t/>
        </is>
      </c>
      <c r="F27" s="45" t="inlineStr">
        <f aca="false">'Zestawienie serwisowe'!AF79</f>
        <is>
          <t/>
        </is>
      </c>
      <c r="G27" s="45" t="inlineStr">
        <f aca="false">'Zestawienie serwisowe'!AG79</f>
        <is>
          <t/>
        </is>
      </c>
      <c r="H27" s="45" t="inlineStr">
        <f aca="false">'Zestawienie serwisowe'!AH79</f>
        <is>
          <t/>
        </is>
      </c>
      <c r="I27" s="45" t="inlineStr">
        <f aca="false">'Zestawienie serwisowe'!AI79</f>
        <is>
          <t/>
        </is>
      </c>
      <c r="J27" s="46" t="inlineStr">
        <f aca="false">'Zestawienie serwisowe'!AJ79</f>
        <is>
          <t/>
        </is>
      </c>
      <c r="K27" s="101" t="inlineStr">
        <f aca="false">UPPER('Zestawienie serwisowe'!AL79)</f>
        <is>
          <t/>
        </is>
      </c>
      <c r="L27" s="102" t="inlineStr">
        <f aca="false">UPPER(IF('Zestawienie serwisowe'!AM79="","",'Zestawienie serwisowe'!AM79))</f>
        <is>
          <t/>
        </is>
      </c>
      <c r="M27" s="103" t="inlineStr">
        <f aca="false">UPPER(IF('Zestawienie serwisowe'!AN79="","",'Zestawienie serwisowe'!AN79))</f>
        <is>
          <t/>
        </is>
      </c>
      <c r="N27" s="104" t="inlineStr">
        <f aca="false">UPPER(IF('Zestawienie serwisowe'!AP79="","",'Zestawienie serwisowe'!AP79))</f>
        <is>
          <t/>
        </is>
      </c>
      <c r="O27" s="104" t="inlineStr">
        <f aca="false">UPPER(IF('Zestawienie serwisowe'!AR79="","",'Zestawienie serwisowe'!AR79))</f>
        <is>
          <t/>
        </is>
      </c>
      <c r="P27" s="104" t="inlineStr">
        <f aca="false">UPPER(IF('Zestawienie serwisowe'!AT79="","",'Zestawienie serwisowe'!AT79))</f>
        <is>
          <t/>
        </is>
      </c>
      <c r="Q27" s="105" t="inlineStr">
        <f aca="false">IF('Zestawienie serwisowe'!AV79="","",'Zestawienie serwisowe'!AV79)</f>
        <is>
          <t/>
        </is>
      </c>
      <c r="R27" s="105" t="inlineStr">
        <f aca="false">IF('Zestawienie serwisowe'!AW79="","",'Zestawienie serwisowe'!AW79)</f>
        <is>
          <t/>
        </is>
      </c>
      <c r="S27" s="105" t="inlineStr">
        <f aca="false">IF('Zestawienie serwisowe'!AX79="","",'Zestawienie serwisowe'!AX79)</f>
        <is>
          <t/>
        </is>
      </c>
      <c r="AL27" s="106" t="inlineStr">
        <f aca="false">'Zestawienie serwisowe'!BH79</f>
        <is>
          <t/>
        </is>
      </c>
      <c r="AM27" s="106" t="inlineStr">
        <f aca="false">'Zestawienie serwisowe'!BI79</f>
        <is>
          <t/>
        </is>
      </c>
    </row>
    <row r="28" customFormat="false" ht="11.25" hidden="false" customHeight="false" outlineLevel="0" collapsed="false">
      <c r="A28" s="100" t="inlineStr">
        <f aca="false">IF('Zestawienie serwisowe'!C80="","",'Zestawienie serwisowe'!C80)</f>
        <is>
          <t/>
        </is>
      </c>
      <c r="B28" s="100" t="inlineStr">
        <f aca="false">IF('Zestawienie serwisowe'!D80="","",'Zestawienie serwisowe'!D80)</f>
        <is>
          <t/>
        </is>
      </c>
      <c r="C28" s="100" t="inlineStr">
        <f aca="false">IF('Zestawienie serwisowe'!V80="","",'Zestawienie serwisowe'!V80)</f>
        <is>
          <t/>
        </is>
      </c>
      <c r="D28" s="46" t="inlineStr">
        <f aca="false">'Zestawienie serwisowe'!AD80</f>
        <is>
          <t/>
        </is>
      </c>
      <c r="E28" s="46" t="inlineStr">
        <f aca="false">'Zestawienie serwisowe'!AE80</f>
        <is>
          <t/>
        </is>
      </c>
      <c r="F28" s="45" t="inlineStr">
        <f aca="false">'Zestawienie serwisowe'!AF80</f>
        <is>
          <t/>
        </is>
      </c>
      <c r="G28" s="45" t="inlineStr">
        <f aca="false">'Zestawienie serwisowe'!AG80</f>
        <is>
          <t/>
        </is>
      </c>
      <c r="H28" s="45" t="inlineStr">
        <f aca="false">'Zestawienie serwisowe'!AH80</f>
        <is>
          <t/>
        </is>
      </c>
      <c r="I28" s="45" t="inlineStr">
        <f aca="false">'Zestawienie serwisowe'!AI80</f>
        <is>
          <t/>
        </is>
      </c>
      <c r="J28" s="46" t="inlineStr">
        <f aca="false">'Zestawienie serwisowe'!AJ80</f>
        <is>
          <t/>
        </is>
      </c>
      <c r="K28" s="101" t="inlineStr">
        <f aca="false">UPPER('Zestawienie serwisowe'!AL80)</f>
        <is>
          <t/>
        </is>
      </c>
      <c r="L28" s="102" t="inlineStr">
        <f aca="false">UPPER(IF('Zestawienie serwisowe'!AM80="","",'Zestawienie serwisowe'!AM80))</f>
        <is>
          <t/>
        </is>
      </c>
      <c r="M28" s="103" t="inlineStr">
        <f aca="false">UPPER(IF('Zestawienie serwisowe'!AN80="","",'Zestawienie serwisowe'!AN80))</f>
        <is>
          <t/>
        </is>
      </c>
      <c r="N28" s="104" t="inlineStr">
        <f aca="false">UPPER(IF('Zestawienie serwisowe'!AP80="","",'Zestawienie serwisowe'!AP80))</f>
        <is>
          <t/>
        </is>
      </c>
      <c r="O28" s="104" t="inlineStr">
        <f aca="false">UPPER(IF('Zestawienie serwisowe'!AR80="","",'Zestawienie serwisowe'!AR80))</f>
        <is>
          <t/>
        </is>
      </c>
      <c r="P28" s="104" t="inlineStr">
        <f aca="false">UPPER(IF('Zestawienie serwisowe'!AT80="","",'Zestawienie serwisowe'!AT80))</f>
        <is>
          <t/>
        </is>
      </c>
      <c r="Q28" s="105" t="inlineStr">
        <f aca="false">IF('Zestawienie serwisowe'!AV80="","",'Zestawienie serwisowe'!AV80)</f>
        <is>
          <t/>
        </is>
      </c>
      <c r="R28" s="105" t="inlineStr">
        <f aca="false">IF('Zestawienie serwisowe'!AW80="","",'Zestawienie serwisowe'!AW80)</f>
        <is>
          <t/>
        </is>
      </c>
      <c r="S28" s="105" t="inlineStr">
        <f aca="false">IF('Zestawienie serwisowe'!AX80="","",'Zestawienie serwisowe'!AX80)</f>
        <is>
          <t/>
        </is>
      </c>
      <c r="AL28" s="106" t="inlineStr">
        <f aca="false">'Zestawienie serwisowe'!BH80</f>
        <is>
          <t/>
        </is>
      </c>
      <c r="AM28" s="106" t="inlineStr">
        <f aca="false">'Zestawienie serwisowe'!BI80</f>
        <is>
          <t/>
        </is>
      </c>
    </row>
    <row r="29" customFormat="false" ht="11.25" hidden="false" customHeight="false" outlineLevel="0" collapsed="false">
      <c r="A29" s="100" t="inlineStr">
        <f aca="false">IF('Zestawienie serwisowe'!C81="","",'Zestawienie serwisowe'!C81)</f>
        <is>
          <t/>
        </is>
      </c>
      <c r="B29" s="100" t="inlineStr">
        <f aca="false">IF('Zestawienie serwisowe'!D81="","",'Zestawienie serwisowe'!D81)</f>
        <is>
          <t/>
        </is>
      </c>
      <c r="C29" s="100" t="inlineStr">
        <f aca="false">IF('Zestawienie serwisowe'!V81="","",'Zestawienie serwisowe'!V81)</f>
        <is>
          <t/>
        </is>
      </c>
      <c r="D29" s="46" t="inlineStr">
        <f aca="false">'Zestawienie serwisowe'!AD81</f>
        <is>
          <t/>
        </is>
      </c>
      <c r="E29" s="46" t="inlineStr">
        <f aca="false">'Zestawienie serwisowe'!AE81</f>
        <is>
          <t/>
        </is>
      </c>
      <c r="F29" s="45" t="inlineStr">
        <f aca="false">'Zestawienie serwisowe'!AF81</f>
        <is>
          <t/>
        </is>
      </c>
      <c r="G29" s="45" t="inlineStr">
        <f aca="false">'Zestawienie serwisowe'!AG81</f>
        <is>
          <t/>
        </is>
      </c>
      <c r="H29" s="45" t="inlineStr">
        <f aca="false">'Zestawienie serwisowe'!AH81</f>
        <is>
          <t/>
        </is>
      </c>
      <c r="I29" s="45" t="inlineStr">
        <f aca="false">'Zestawienie serwisowe'!AI81</f>
        <is>
          <t/>
        </is>
      </c>
      <c r="J29" s="46" t="inlineStr">
        <f aca="false">'Zestawienie serwisowe'!AJ81</f>
        <is>
          <t/>
        </is>
      </c>
      <c r="K29" s="101" t="inlineStr">
        <f aca="false">UPPER('Zestawienie serwisowe'!AL81)</f>
        <is>
          <t/>
        </is>
      </c>
      <c r="L29" s="102" t="inlineStr">
        <f aca="false">UPPER(IF('Zestawienie serwisowe'!AM81="","",'Zestawienie serwisowe'!AM81))</f>
        <is>
          <t/>
        </is>
      </c>
      <c r="M29" s="103" t="inlineStr">
        <f aca="false">UPPER(IF('Zestawienie serwisowe'!AN81="","",'Zestawienie serwisowe'!AN81))</f>
        <is>
          <t/>
        </is>
      </c>
      <c r="N29" s="104" t="inlineStr">
        <f aca="false">UPPER(IF('Zestawienie serwisowe'!AP81="","",'Zestawienie serwisowe'!AP81))</f>
        <is>
          <t/>
        </is>
      </c>
      <c r="O29" s="104" t="inlineStr">
        <f aca="false">UPPER(IF('Zestawienie serwisowe'!AR81="","",'Zestawienie serwisowe'!AR81))</f>
        <is>
          <t/>
        </is>
      </c>
      <c r="P29" s="104" t="inlineStr">
        <f aca="false">UPPER(IF('Zestawienie serwisowe'!AT81="","",'Zestawienie serwisowe'!AT81))</f>
        <is>
          <t/>
        </is>
      </c>
      <c r="Q29" s="105" t="inlineStr">
        <f aca="false">IF('Zestawienie serwisowe'!AV81="","",'Zestawienie serwisowe'!AV81)</f>
        <is>
          <t/>
        </is>
      </c>
      <c r="R29" s="105" t="inlineStr">
        <f aca="false">IF('Zestawienie serwisowe'!AW81="","",'Zestawienie serwisowe'!AW81)</f>
        <is>
          <t/>
        </is>
      </c>
      <c r="S29" s="105" t="inlineStr">
        <f aca="false">IF('Zestawienie serwisowe'!AX81="","",'Zestawienie serwisowe'!AX81)</f>
        <is>
          <t/>
        </is>
      </c>
      <c r="AL29" s="106" t="inlineStr">
        <f aca="false">'Zestawienie serwisowe'!BH81</f>
        <is>
          <t/>
        </is>
      </c>
      <c r="AM29" s="106" t="inlineStr">
        <f aca="false">'Zestawienie serwisowe'!BI81</f>
        <is>
          <t/>
        </is>
      </c>
    </row>
    <row r="30" customFormat="false" ht="11.25" hidden="false" customHeight="false" outlineLevel="0" collapsed="false">
      <c r="A30" s="100" t="inlineStr">
        <f aca="false">IF('Zestawienie serwisowe'!C82="","",'Zestawienie serwisowe'!C82)</f>
        <is>
          <t/>
        </is>
      </c>
      <c r="B30" s="100" t="inlineStr">
        <f aca="false">IF('Zestawienie serwisowe'!D82="","",'Zestawienie serwisowe'!D82)</f>
        <is>
          <t/>
        </is>
      </c>
      <c r="C30" s="100" t="inlineStr">
        <f aca="false">IF('Zestawienie serwisowe'!V82="","",'Zestawienie serwisowe'!V82)</f>
        <is>
          <t/>
        </is>
      </c>
      <c r="D30" s="46" t="inlineStr">
        <f aca="false">'Zestawienie serwisowe'!AD82</f>
        <is>
          <t/>
        </is>
      </c>
      <c r="E30" s="46" t="inlineStr">
        <f aca="false">'Zestawienie serwisowe'!AE82</f>
        <is>
          <t/>
        </is>
      </c>
      <c r="F30" s="45" t="inlineStr">
        <f aca="false">'Zestawienie serwisowe'!AF82</f>
        <is>
          <t/>
        </is>
      </c>
      <c r="G30" s="45" t="inlineStr">
        <f aca="false">'Zestawienie serwisowe'!AG82</f>
        <is>
          <t/>
        </is>
      </c>
      <c r="H30" s="45" t="inlineStr">
        <f aca="false">'Zestawienie serwisowe'!AH82</f>
        <is>
          <t/>
        </is>
      </c>
      <c r="I30" s="45" t="inlineStr">
        <f aca="false">'Zestawienie serwisowe'!AI82</f>
        <is>
          <t/>
        </is>
      </c>
      <c r="J30" s="46" t="inlineStr">
        <f aca="false">'Zestawienie serwisowe'!AJ82</f>
        <is>
          <t/>
        </is>
      </c>
      <c r="K30" s="101" t="inlineStr">
        <f aca="false">UPPER('Zestawienie serwisowe'!AL82)</f>
        <is>
          <t/>
        </is>
      </c>
      <c r="L30" s="102" t="inlineStr">
        <f aca="false">UPPER(IF('Zestawienie serwisowe'!AM82="","",'Zestawienie serwisowe'!AM82))</f>
        <is>
          <t/>
        </is>
      </c>
      <c r="M30" s="103" t="inlineStr">
        <f aca="false">UPPER(IF('Zestawienie serwisowe'!AN82="","",'Zestawienie serwisowe'!AN82))</f>
        <is>
          <t/>
        </is>
      </c>
      <c r="N30" s="104" t="inlineStr">
        <f aca="false">UPPER(IF('Zestawienie serwisowe'!AP82="","",'Zestawienie serwisowe'!AP82))</f>
        <is>
          <t/>
        </is>
      </c>
      <c r="O30" s="104" t="inlineStr">
        <f aca="false">UPPER(IF('Zestawienie serwisowe'!AR82="","",'Zestawienie serwisowe'!AR82))</f>
        <is>
          <t/>
        </is>
      </c>
      <c r="P30" s="104" t="inlineStr">
        <f aca="false">UPPER(IF('Zestawienie serwisowe'!AT82="","",'Zestawienie serwisowe'!AT82))</f>
        <is>
          <t/>
        </is>
      </c>
      <c r="Q30" s="105" t="inlineStr">
        <f aca="false">IF('Zestawienie serwisowe'!AV82="","",'Zestawienie serwisowe'!AV82)</f>
        <is>
          <t/>
        </is>
      </c>
      <c r="R30" s="105" t="inlineStr">
        <f aca="false">IF('Zestawienie serwisowe'!AW82="","",'Zestawienie serwisowe'!AW82)</f>
        <is>
          <t/>
        </is>
      </c>
      <c r="S30" s="105" t="inlineStr">
        <f aca="false">IF('Zestawienie serwisowe'!AX82="","",'Zestawienie serwisowe'!AX82)</f>
        <is>
          <t/>
        </is>
      </c>
      <c r="AL30" s="106" t="inlineStr">
        <f aca="false">'Zestawienie serwisowe'!BH82</f>
        <is>
          <t/>
        </is>
      </c>
      <c r="AM30" s="106" t="inlineStr">
        <f aca="false">'Zestawienie serwisowe'!BI82</f>
        <is>
          <t/>
        </is>
      </c>
    </row>
    <row r="31" customFormat="false" ht="11.25" hidden="false" customHeight="false" outlineLevel="0" collapsed="false">
      <c r="A31" s="100" t="inlineStr">
        <f aca="false">IF('Zestawienie serwisowe'!C83="","",'Zestawienie serwisowe'!C83)</f>
        <is>
          <t/>
        </is>
      </c>
      <c r="B31" s="100" t="inlineStr">
        <f aca="false">IF('Zestawienie serwisowe'!D83="","",'Zestawienie serwisowe'!D83)</f>
        <is>
          <t/>
        </is>
      </c>
      <c r="C31" s="100" t="inlineStr">
        <f aca="false">IF('Zestawienie serwisowe'!V83="","",'Zestawienie serwisowe'!V83)</f>
        <is>
          <t/>
        </is>
      </c>
      <c r="D31" s="46" t="inlineStr">
        <f aca="false">'Zestawienie serwisowe'!AD83</f>
        <is>
          <t/>
        </is>
      </c>
      <c r="E31" s="46" t="inlineStr">
        <f aca="false">'Zestawienie serwisowe'!AE83</f>
        <is>
          <t/>
        </is>
      </c>
      <c r="F31" s="45" t="inlineStr">
        <f aca="false">'Zestawienie serwisowe'!AF83</f>
        <is>
          <t/>
        </is>
      </c>
      <c r="G31" s="45" t="inlineStr">
        <f aca="false">'Zestawienie serwisowe'!AG83</f>
        <is>
          <t/>
        </is>
      </c>
      <c r="H31" s="45" t="inlineStr">
        <f aca="false">'Zestawienie serwisowe'!AH83</f>
        <is>
          <t/>
        </is>
      </c>
      <c r="I31" s="45" t="inlineStr">
        <f aca="false">'Zestawienie serwisowe'!AI83</f>
        <is>
          <t/>
        </is>
      </c>
      <c r="J31" s="46" t="inlineStr">
        <f aca="false">'Zestawienie serwisowe'!AJ83</f>
        <is>
          <t/>
        </is>
      </c>
      <c r="K31" s="101" t="inlineStr">
        <f aca="false">UPPER('Zestawienie serwisowe'!AL83)</f>
        <is>
          <t/>
        </is>
      </c>
      <c r="L31" s="102" t="inlineStr">
        <f aca="false">UPPER(IF('Zestawienie serwisowe'!AM83="","",'Zestawienie serwisowe'!AM83))</f>
        <is>
          <t/>
        </is>
      </c>
      <c r="M31" s="103" t="inlineStr">
        <f aca="false">UPPER(IF('Zestawienie serwisowe'!AN83="","",'Zestawienie serwisowe'!AN83))</f>
        <is>
          <t/>
        </is>
      </c>
      <c r="N31" s="104" t="inlineStr">
        <f aca="false">UPPER(IF('Zestawienie serwisowe'!AP83="","",'Zestawienie serwisowe'!AP83))</f>
        <is>
          <t/>
        </is>
      </c>
      <c r="O31" s="104" t="inlineStr">
        <f aca="false">UPPER(IF('Zestawienie serwisowe'!AR83="","",'Zestawienie serwisowe'!AR83))</f>
        <is>
          <t/>
        </is>
      </c>
      <c r="P31" s="104" t="inlineStr">
        <f aca="false">UPPER(IF('Zestawienie serwisowe'!AT83="","",'Zestawienie serwisowe'!AT83))</f>
        <is>
          <t/>
        </is>
      </c>
      <c r="Q31" s="105" t="inlineStr">
        <f aca="false">IF('Zestawienie serwisowe'!AV83="","",'Zestawienie serwisowe'!AV83)</f>
        <is>
          <t/>
        </is>
      </c>
      <c r="R31" s="105" t="inlineStr">
        <f aca="false">IF('Zestawienie serwisowe'!AW83="","",'Zestawienie serwisowe'!AW83)</f>
        <is>
          <t/>
        </is>
      </c>
      <c r="S31" s="105" t="inlineStr">
        <f aca="false">IF('Zestawienie serwisowe'!AX83="","",'Zestawienie serwisowe'!AX83)</f>
        <is>
          <t/>
        </is>
      </c>
      <c r="AL31" s="106" t="inlineStr">
        <f aca="false">'Zestawienie serwisowe'!BH83</f>
        <is>
          <t/>
        </is>
      </c>
      <c r="AM31" s="106" t="inlineStr">
        <f aca="false">'Zestawienie serwisowe'!BI83</f>
        <is>
          <t/>
        </is>
      </c>
    </row>
    <row r="32" customFormat="false" ht="11.25" hidden="false" customHeight="false" outlineLevel="0" collapsed="false">
      <c r="A32" s="100" t="inlineStr">
        <f aca="false">IF('Zestawienie serwisowe'!C84="","",'Zestawienie serwisowe'!C84)</f>
        <is>
          <t/>
        </is>
      </c>
      <c r="B32" s="100" t="inlineStr">
        <f aca="false">IF('Zestawienie serwisowe'!D84="","",'Zestawienie serwisowe'!D84)</f>
        <is>
          <t/>
        </is>
      </c>
      <c r="C32" s="100" t="inlineStr">
        <f aca="false">IF('Zestawienie serwisowe'!V84="","",'Zestawienie serwisowe'!V84)</f>
        <is>
          <t/>
        </is>
      </c>
      <c r="D32" s="46" t="inlineStr">
        <f aca="false">'Zestawienie serwisowe'!AD84</f>
        <is>
          <t/>
        </is>
      </c>
      <c r="E32" s="46" t="inlineStr">
        <f aca="false">'Zestawienie serwisowe'!AE84</f>
        <is>
          <t/>
        </is>
      </c>
      <c r="F32" s="45" t="inlineStr">
        <f aca="false">'Zestawienie serwisowe'!AF84</f>
        <is>
          <t/>
        </is>
      </c>
      <c r="G32" s="45" t="inlineStr">
        <f aca="false">'Zestawienie serwisowe'!AG84</f>
        <is>
          <t/>
        </is>
      </c>
      <c r="H32" s="45" t="inlineStr">
        <f aca="false">'Zestawienie serwisowe'!AH84</f>
        <is>
          <t/>
        </is>
      </c>
      <c r="I32" s="45" t="inlineStr">
        <f aca="false">'Zestawienie serwisowe'!AI84</f>
        <is>
          <t/>
        </is>
      </c>
      <c r="J32" s="46" t="inlineStr">
        <f aca="false">'Zestawienie serwisowe'!AJ84</f>
        <is>
          <t/>
        </is>
      </c>
      <c r="K32" s="101" t="inlineStr">
        <f aca="false">UPPER('Zestawienie serwisowe'!AL84)</f>
        <is>
          <t/>
        </is>
      </c>
      <c r="L32" s="102" t="inlineStr">
        <f aca="false">UPPER(IF('Zestawienie serwisowe'!AM84="","",'Zestawienie serwisowe'!AM84))</f>
        <is>
          <t/>
        </is>
      </c>
      <c r="M32" s="103" t="inlineStr">
        <f aca="false">UPPER(IF('Zestawienie serwisowe'!AN84="","",'Zestawienie serwisowe'!AN84))</f>
        <is>
          <t/>
        </is>
      </c>
      <c r="N32" s="104" t="inlineStr">
        <f aca="false">UPPER(IF('Zestawienie serwisowe'!AP84="","",'Zestawienie serwisowe'!AP84))</f>
        <is>
          <t/>
        </is>
      </c>
      <c r="O32" s="104" t="inlineStr">
        <f aca="false">UPPER(IF('Zestawienie serwisowe'!AR84="","",'Zestawienie serwisowe'!AR84))</f>
        <is>
          <t/>
        </is>
      </c>
      <c r="P32" s="104" t="inlineStr">
        <f aca="false">UPPER(IF('Zestawienie serwisowe'!AT84="","",'Zestawienie serwisowe'!AT84))</f>
        <is>
          <t/>
        </is>
      </c>
      <c r="Q32" s="105" t="inlineStr">
        <f aca="false">IF('Zestawienie serwisowe'!AV84="","",'Zestawienie serwisowe'!AV84)</f>
        <is>
          <t/>
        </is>
      </c>
      <c r="R32" s="105" t="inlineStr">
        <f aca="false">IF('Zestawienie serwisowe'!AW84="","",'Zestawienie serwisowe'!AW84)</f>
        <is>
          <t/>
        </is>
      </c>
      <c r="S32" s="105" t="inlineStr">
        <f aca="false">IF('Zestawienie serwisowe'!AX84="","",'Zestawienie serwisowe'!AX84)</f>
        <is>
          <t/>
        </is>
      </c>
      <c r="AL32" s="106" t="inlineStr">
        <f aca="false">'Zestawienie serwisowe'!BH84</f>
        <is>
          <t/>
        </is>
      </c>
      <c r="AM32" s="106" t="inlineStr">
        <f aca="false">'Zestawienie serwisowe'!BI84</f>
        <is>
          <t/>
        </is>
      </c>
    </row>
    <row r="33" customFormat="false" ht="11.25" hidden="false" customHeight="false" outlineLevel="0" collapsed="false">
      <c r="A33" s="100" t="inlineStr">
        <f aca="false">IF('Zestawienie serwisowe'!C85="","",'Zestawienie serwisowe'!C85)</f>
        <is>
          <t/>
        </is>
      </c>
      <c r="B33" s="100" t="inlineStr">
        <f aca="false">IF('Zestawienie serwisowe'!D85="","",'Zestawienie serwisowe'!D85)</f>
        <is>
          <t/>
        </is>
      </c>
      <c r="C33" s="100" t="inlineStr">
        <f aca="false">IF('Zestawienie serwisowe'!V85="","",'Zestawienie serwisowe'!V85)</f>
        <is>
          <t/>
        </is>
      </c>
      <c r="D33" s="46" t="inlineStr">
        <f aca="false">'Zestawienie serwisowe'!AD85</f>
        <is>
          <t/>
        </is>
      </c>
      <c r="E33" s="46" t="inlineStr">
        <f aca="false">'Zestawienie serwisowe'!AE85</f>
        <is>
          <t/>
        </is>
      </c>
      <c r="F33" s="45" t="inlineStr">
        <f aca="false">'Zestawienie serwisowe'!AF85</f>
        <is>
          <t/>
        </is>
      </c>
      <c r="G33" s="45" t="inlineStr">
        <f aca="false">'Zestawienie serwisowe'!AG85</f>
        <is>
          <t/>
        </is>
      </c>
      <c r="H33" s="45" t="inlineStr">
        <f aca="false">'Zestawienie serwisowe'!AH85</f>
        <is>
          <t/>
        </is>
      </c>
      <c r="I33" s="45" t="inlineStr">
        <f aca="false">'Zestawienie serwisowe'!AI85</f>
        <is>
          <t/>
        </is>
      </c>
      <c r="J33" s="46" t="inlineStr">
        <f aca="false">'Zestawienie serwisowe'!AJ85</f>
        <is>
          <t/>
        </is>
      </c>
      <c r="K33" s="101" t="inlineStr">
        <f aca="false">UPPER('Zestawienie serwisowe'!AL85)</f>
        <is>
          <t/>
        </is>
      </c>
      <c r="L33" s="102" t="inlineStr">
        <f aca="false">UPPER(IF('Zestawienie serwisowe'!AM85="","",'Zestawienie serwisowe'!AM85))</f>
        <is>
          <t/>
        </is>
      </c>
      <c r="M33" s="103" t="inlineStr">
        <f aca="false">UPPER(IF('Zestawienie serwisowe'!AN85="","",'Zestawienie serwisowe'!AN85))</f>
        <is>
          <t/>
        </is>
      </c>
      <c r="N33" s="104" t="inlineStr">
        <f aca="false">UPPER(IF('Zestawienie serwisowe'!AP85="","",'Zestawienie serwisowe'!AP85))</f>
        <is>
          <t/>
        </is>
      </c>
      <c r="O33" s="104" t="inlineStr">
        <f aca="false">UPPER(IF('Zestawienie serwisowe'!AR85="","",'Zestawienie serwisowe'!AR85))</f>
        <is>
          <t/>
        </is>
      </c>
      <c r="P33" s="104" t="inlineStr">
        <f aca="false">UPPER(IF('Zestawienie serwisowe'!AT85="","",'Zestawienie serwisowe'!AT85))</f>
        <is>
          <t/>
        </is>
      </c>
      <c r="Q33" s="105" t="inlineStr">
        <f aca="false">IF('Zestawienie serwisowe'!AV85="","",'Zestawienie serwisowe'!AV85)</f>
        <is>
          <t/>
        </is>
      </c>
      <c r="R33" s="105" t="inlineStr">
        <f aca="false">IF('Zestawienie serwisowe'!AW85="","",'Zestawienie serwisowe'!AW85)</f>
        <is>
          <t/>
        </is>
      </c>
      <c r="S33" s="105" t="inlineStr">
        <f aca="false">IF('Zestawienie serwisowe'!AX85="","",'Zestawienie serwisowe'!AX85)</f>
        <is>
          <t/>
        </is>
      </c>
      <c r="AL33" s="106" t="inlineStr">
        <f aca="false">'Zestawienie serwisowe'!BH85</f>
        <is>
          <t/>
        </is>
      </c>
      <c r="AM33" s="106" t="inlineStr">
        <f aca="false">'Zestawienie serwisowe'!BI85</f>
        <is>
          <t/>
        </is>
      </c>
    </row>
    <row r="34" customFormat="false" ht="11.25" hidden="false" customHeight="false" outlineLevel="0" collapsed="false">
      <c r="A34" s="100" t="inlineStr">
        <f aca="false">IF('Zestawienie serwisowe'!C86="","",'Zestawienie serwisowe'!C86)</f>
        <is>
          <t/>
        </is>
      </c>
      <c r="B34" s="100" t="inlineStr">
        <f aca="false">IF('Zestawienie serwisowe'!D86="","",'Zestawienie serwisowe'!D86)</f>
        <is>
          <t/>
        </is>
      </c>
      <c r="C34" s="100" t="inlineStr">
        <f aca="false">IF('Zestawienie serwisowe'!V86="","",'Zestawienie serwisowe'!V86)</f>
        <is>
          <t/>
        </is>
      </c>
      <c r="D34" s="46" t="inlineStr">
        <f aca="false">'Zestawienie serwisowe'!AD86</f>
        <is>
          <t/>
        </is>
      </c>
      <c r="E34" s="46" t="inlineStr">
        <f aca="false">'Zestawienie serwisowe'!AE86</f>
        <is>
          <t/>
        </is>
      </c>
      <c r="F34" s="45" t="inlineStr">
        <f aca="false">'Zestawienie serwisowe'!AF86</f>
        <is>
          <t/>
        </is>
      </c>
      <c r="G34" s="45" t="inlineStr">
        <f aca="false">'Zestawienie serwisowe'!AG86</f>
        <is>
          <t/>
        </is>
      </c>
      <c r="H34" s="45" t="inlineStr">
        <f aca="false">'Zestawienie serwisowe'!AH86</f>
        <is>
          <t/>
        </is>
      </c>
      <c r="I34" s="45" t="inlineStr">
        <f aca="false">'Zestawienie serwisowe'!AI86</f>
        <is>
          <t/>
        </is>
      </c>
      <c r="J34" s="46" t="inlineStr">
        <f aca="false">'Zestawienie serwisowe'!AJ86</f>
        <is>
          <t/>
        </is>
      </c>
      <c r="K34" s="101" t="inlineStr">
        <f aca="false">UPPER('Zestawienie serwisowe'!AL86)</f>
        <is>
          <t/>
        </is>
      </c>
      <c r="L34" s="102" t="inlineStr">
        <f aca="false">UPPER(IF('Zestawienie serwisowe'!AM86="","",'Zestawienie serwisowe'!AM86))</f>
        <is>
          <t/>
        </is>
      </c>
      <c r="M34" s="103" t="inlineStr">
        <f aca="false">UPPER(IF('Zestawienie serwisowe'!AN86="","",'Zestawienie serwisowe'!AN86))</f>
        <is>
          <t/>
        </is>
      </c>
      <c r="N34" s="104" t="inlineStr">
        <f aca="false">UPPER(IF('Zestawienie serwisowe'!AP86="","",'Zestawienie serwisowe'!AP86))</f>
        <is>
          <t/>
        </is>
      </c>
      <c r="O34" s="104" t="inlineStr">
        <f aca="false">UPPER(IF('Zestawienie serwisowe'!AR86="","",'Zestawienie serwisowe'!AR86))</f>
        <is>
          <t/>
        </is>
      </c>
      <c r="P34" s="104" t="inlineStr">
        <f aca="false">UPPER(IF('Zestawienie serwisowe'!AT86="","",'Zestawienie serwisowe'!AT86))</f>
        <is>
          <t/>
        </is>
      </c>
      <c r="Q34" s="105" t="inlineStr">
        <f aca="false">IF('Zestawienie serwisowe'!AV86="","",'Zestawienie serwisowe'!AV86)</f>
        <is>
          <t/>
        </is>
      </c>
      <c r="R34" s="105" t="inlineStr">
        <f aca="false">IF('Zestawienie serwisowe'!AW86="","",'Zestawienie serwisowe'!AW86)</f>
        <is>
          <t/>
        </is>
      </c>
      <c r="S34" s="105" t="inlineStr">
        <f aca="false">IF('Zestawienie serwisowe'!AX86="","",'Zestawienie serwisowe'!AX86)</f>
        <is>
          <t/>
        </is>
      </c>
      <c r="AL34" s="106" t="inlineStr">
        <f aca="false">'Zestawienie serwisowe'!BH86</f>
        <is>
          <t/>
        </is>
      </c>
      <c r="AM34" s="106" t="inlineStr">
        <f aca="false">'Zestawienie serwisowe'!BI86</f>
        <is>
          <t/>
        </is>
      </c>
    </row>
    <row r="35" customFormat="false" ht="11.25" hidden="false" customHeight="false" outlineLevel="0" collapsed="false">
      <c r="A35" s="100" t="inlineStr">
        <f aca="false">IF('Zestawienie serwisowe'!C87="","",'Zestawienie serwisowe'!C87)</f>
        <is>
          <t/>
        </is>
      </c>
      <c r="B35" s="100" t="inlineStr">
        <f aca="false">IF('Zestawienie serwisowe'!D87="","",'Zestawienie serwisowe'!D87)</f>
        <is>
          <t/>
        </is>
      </c>
      <c r="C35" s="100" t="inlineStr">
        <f aca="false">IF('Zestawienie serwisowe'!V87="","",'Zestawienie serwisowe'!V87)</f>
        <is>
          <t/>
        </is>
      </c>
      <c r="D35" s="46" t="inlineStr">
        <f aca="false">'Zestawienie serwisowe'!AD87</f>
        <is>
          <t/>
        </is>
      </c>
      <c r="E35" s="46" t="inlineStr">
        <f aca="false">'Zestawienie serwisowe'!AE87</f>
        <is>
          <t/>
        </is>
      </c>
      <c r="F35" s="45" t="inlineStr">
        <f aca="false">'Zestawienie serwisowe'!AF87</f>
        <is>
          <t/>
        </is>
      </c>
      <c r="G35" s="45" t="inlineStr">
        <f aca="false">'Zestawienie serwisowe'!AG87</f>
        <is>
          <t/>
        </is>
      </c>
      <c r="H35" s="45" t="inlineStr">
        <f aca="false">'Zestawienie serwisowe'!AH87</f>
        <is>
          <t/>
        </is>
      </c>
      <c r="I35" s="45" t="inlineStr">
        <f aca="false">'Zestawienie serwisowe'!AI87</f>
        <is>
          <t/>
        </is>
      </c>
      <c r="J35" s="46" t="inlineStr">
        <f aca="false">'Zestawienie serwisowe'!AJ87</f>
        <is>
          <t/>
        </is>
      </c>
      <c r="K35" s="101" t="inlineStr">
        <f aca="false">UPPER('Zestawienie serwisowe'!AL87)</f>
        <is>
          <t/>
        </is>
      </c>
      <c r="L35" s="102" t="inlineStr">
        <f aca="false">UPPER(IF('Zestawienie serwisowe'!AM87="","",'Zestawienie serwisowe'!AM87))</f>
        <is>
          <t/>
        </is>
      </c>
      <c r="M35" s="103" t="inlineStr">
        <f aca="false">UPPER(IF('Zestawienie serwisowe'!AN87="","",'Zestawienie serwisowe'!AN87))</f>
        <is>
          <t/>
        </is>
      </c>
      <c r="N35" s="104" t="inlineStr">
        <f aca="false">UPPER(IF('Zestawienie serwisowe'!AP87="","",'Zestawienie serwisowe'!AP87))</f>
        <is>
          <t/>
        </is>
      </c>
      <c r="O35" s="104" t="inlineStr">
        <f aca="false">UPPER(IF('Zestawienie serwisowe'!AR87="","",'Zestawienie serwisowe'!AR87))</f>
        <is>
          <t/>
        </is>
      </c>
      <c r="P35" s="104" t="inlineStr">
        <f aca="false">UPPER(IF('Zestawienie serwisowe'!AT87="","",'Zestawienie serwisowe'!AT87))</f>
        <is>
          <t/>
        </is>
      </c>
      <c r="Q35" s="105" t="inlineStr">
        <f aca="false">IF('Zestawienie serwisowe'!AV87="","",'Zestawienie serwisowe'!AV87)</f>
        <is>
          <t/>
        </is>
      </c>
      <c r="R35" s="105" t="inlineStr">
        <f aca="false">IF('Zestawienie serwisowe'!AW87="","",'Zestawienie serwisowe'!AW87)</f>
        <is>
          <t/>
        </is>
      </c>
      <c r="S35" s="105" t="inlineStr">
        <f aca="false">IF('Zestawienie serwisowe'!AX87="","",'Zestawienie serwisowe'!AX87)</f>
        <is>
          <t/>
        </is>
      </c>
      <c r="AL35" s="106" t="inlineStr">
        <f aca="false">'Zestawienie serwisowe'!BH87</f>
        <is>
          <t/>
        </is>
      </c>
      <c r="AM35" s="106" t="inlineStr">
        <f aca="false">'Zestawienie serwisowe'!BI87</f>
        <is>
          <t/>
        </is>
      </c>
    </row>
    <row r="36" customFormat="false" ht="11.25" hidden="false" customHeight="false" outlineLevel="0" collapsed="false">
      <c r="A36" s="100" t="inlineStr">
        <f aca="false">IF('Zestawienie serwisowe'!C88="","",'Zestawienie serwisowe'!C88)</f>
        <is>
          <t/>
        </is>
      </c>
      <c r="B36" s="100" t="inlineStr">
        <f aca="false">IF('Zestawienie serwisowe'!D88="","",'Zestawienie serwisowe'!D88)</f>
        <is>
          <t/>
        </is>
      </c>
      <c r="C36" s="100" t="inlineStr">
        <f aca="false">IF('Zestawienie serwisowe'!V88="","",'Zestawienie serwisowe'!V88)</f>
        <is>
          <t/>
        </is>
      </c>
      <c r="D36" s="46" t="inlineStr">
        <f aca="false">'Zestawienie serwisowe'!AD88</f>
        <is>
          <t/>
        </is>
      </c>
      <c r="E36" s="46" t="inlineStr">
        <f aca="false">'Zestawienie serwisowe'!AE88</f>
        <is>
          <t/>
        </is>
      </c>
      <c r="F36" s="45" t="inlineStr">
        <f aca="false">'Zestawienie serwisowe'!AF88</f>
        <is>
          <t/>
        </is>
      </c>
      <c r="G36" s="45" t="inlineStr">
        <f aca="false">'Zestawienie serwisowe'!AG88</f>
        <is>
          <t/>
        </is>
      </c>
      <c r="H36" s="45" t="inlineStr">
        <f aca="false">'Zestawienie serwisowe'!AH88</f>
        <is>
          <t/>
        </is>
      </c>
      <c r="I36" s="45" t="inlineStr">
        <f aca="false">'Zestawienie serwisowe'!AI88</f>
        <is>
          <t/>
        </is>
      </c>
      <c r="J36" s="46" t="inlineStr">
        <f aca="false">'Zestawienie serwisowe'!AJ88</f>
        <is>
          <t/>
        </is>
      </c>
      <c r="K36" s="101" t="inlineStr">
        <f aca="false">UPPER('Zestawienie serwisowe'!AL88)</f>
        <is>
          <t/>
        </is>
      </c>
      <c r="L36" s="102" t="inlineStr">
        <f aca="false">UPPER(IF('Zestawienie serwisowe'!AM88="","",'Zestawienie serwisowe'!AM88))</f>
        <is>
          <t/>
        </is>
      </c>
      <c r="M36" s="103" t="inlineStr">
        <f aca="false">UPPER(IF('Zestawienie serwisowe'!AN88="","",'Zestawienie serwisowe'!AN88))</f>
        <is>
          <t/>
        </is>
      </c>
      <c r="N36" s="104" t="inlineStr">
        <f aca="false">UPPER(IF('Zestawienie serwisowe'!AP88="","",'Zestawienie serwisowe'!AP88))</f>
        <is>
          <t/>
        </is>
      </c>
      <c r="O36" s="104" t="inlineStr">
        <f aca="false">UPPER(IF('Zestawienie serwisowe'!AR88="","",'Zestawienie serwisowe'!AR88))</f>
        <is>
          <t/>
        </is>
      </c>
      <c r="P36" s="104" t="inlineStr">
        <f aca="false">UPPER(IF('Zestawienie serwisowe'!AT88="","",'Zestawienie serwisowe'!AT88))</f>
        <is>
          <t/>
        </is>
      </c>
      <c r="Q36" s="105" t="inlineStr">
        <f aca="false">IF('Zestawienie serwisowe'!AV88="","",'Zestawienie serwisowe'!AV88)</f>
        <is>
          <t/>
        </is>
      </c>
      <c r="R36" s="105" t="inlineStr">
        <f aca="false">IF('Zestawienie serwisowe'!AW88="","",'Zestawienie serwisowe'!AW88)</f>
        <is>
          <t/>
        </is>
      </c>
      <c r="S36" s="105" t="inlineStr">
        <f aca="false">IF('Zestawienie serwisowe'!AX88="","",'Zestawienie serwisowe'!AX88)</f>
        <is>
          <t/>
        </is>
      </c>
      <c r="AL36" s="106" t="inlineStr">
        <f aca="false">'Zestawienie serwisowe'!BH88</f>
        <is>
          <t/>
        </is>
      </c>
      <c r="AM36" s="106" t="inlineStr">
        <f aca="false">'Zestawienie serwisowe'!BI88</f>
        <is>
          <t/>
        </is>
      </c>
    </row>
    <row r="37" customFormat="false" ht="11.25" hidden="false" customHeight="false" outlineLevel="0" collapsed="false">
      <c r="A37" s="100" t="inlineStr">
        <f aca="false">IF('Zestawienie serwisowe'!C89="","",'Zestawienie serwisowe'!C89)</f>
        <is>
          <t/>
        </is>
      </c>
      <c r="B37" s="100" t="inlineStr">
        <f aca="false">IF('Zestawienie serwisowe'!D89="","",'Zestawienie serwisowe'!D89)</f>
        <is>
          <t/>
        </is>
      </c>
      <c r="C37" s="100" t="inlineStr">
        <f aca="false">IF('Zestawienie serwisowe'!V89="","",'Zestawienie serwisowe'!V89)</f>
        <is>
          <t/>
        </is>
      </c>
      <c r="D37" s="46" t="inlineStr">
        <f aca="false">'Zestawienie serwisowe'!AD89</f>
        <is>
          <t/>
        </is>
      </c>
      <c r="E37" s="46" t="inlineStr">
        <f aca="false">'Zestawienie serwisowe'!AE89</f>
        <is>
          <t/>
        </is>
      </c>
      <c r="F37" s="45" t="inlineStr">
        <f aca="false">'Zestawienie serwisowe'!AF89</f>
        <is>
          <t/>
        </is>
      </c>
      <c r="G37" s="45" t="inlineStr">
        <f aca="false">'Zestawienie serwisowe'!AG89</f>
        <is>
          <t/>
        </is>
      </c>
      <c r="H37" s="45" t="inlineStr">
        <f aca="false">'Zestawienie serwisowe'!AH89</f>
        <is>
          <t/>
        </is>
      </c>
      <c r="I37" s="45" t="inlineStr">
        <f aca="false">'Zestawienie serwisowe'!AI89</f>
        <is>
          <t/>
        </is>
      </c>
      <c r="J37" s="46" t="inlineStr">
        <f aca="false">'Zestawienie serwisowe'!AJ89</f>
        <is>
          <t/>
        </is>
      </c>
      <c r="K37" s="101" t="inlineStr">
        <f aca="false">UPPER('Zestawienie serwisowe'!AL89)</f>
        <is>
          <t/>
        </is>
      </c>
      <c r="L37" s="102" t="inlineStr">
        <f aca="false">UPPER(IF('Zestawienie serwisowe'!AM89="","",'Zestawienie serwisowe'!AM89))</f>
        <is>
          <t/>
        </is>
      </c>
      <c r="M37" s="103" t="inlineStr">
        <f aca="false">UPPER(IF('Zestawienie serwisowe'!AN89="","",'Zestawienie serwisowe'!AN89))</f>
        <is>
          <t/>
        </is>
      </c>
      <c r="N37" s="104" t="inlineStr">
        <f aca="false">UPPER(IF('Zestawienie serwisowe'!AP89="","",'Zestawienie serwisowe'!AP89))</f>
        <is>
          <t/>
        </is>
      </c>
      <c r="O37" s="104" t="inlineStr">
        <f aca="false">UPPER(IF('Zestawienie serwisowe'!AR89="","",'Zestawienie serwisowe'!AR89))</f>
        <is>
          <t/>
        </is>
      </c>
      <c r="P37" s="104" t="inlineStr">
        <f aca="false">UPPER(IF('Zestawienie serwisowe'!AT89="","",'Zestawienie serwisowe'!AT89))</f>
        <is>
          <t/>
        </is>
      </c>
      <c r="Q37" s="105" t="inlineStr">
        <f aca="false">IF('Zestawienie serwisowe'!AV89="","",'Zestawienie serwisowe'!AV89)</f>
        <is>
          <t/>
        </is>
      </c>
      <c r="R37" s="105" t="inlineStr">
        <f aca="false">IF('Zestawienie serwisowe'!AW89="","",'Zestawienie serwisowe'!AW89)</f>
        <is>
          <t/>
        </is>
      </c>
      <c r="S37" s="105" t="inlineStr">
        <f aca="false">IF('Zestawienie serwisowe'!AX89="","",'Zestawienie serwisowe'!AX89)</f>
        <is>
          <t/>
        </is>
      </c>
      <c r="AL37" s="106" t="inlineStr">
        <f aca="false">'Zestawienie serwisowe'!BH89</f>
        <is>
          <t/>
        </is>
      </c>
      <c r="AM37" s="106" t="inlineStr">
        <f aca="false">'Zestawienie serwisowe'!BI89</f>
        <is>
          <t/>
        </is>
      </c>
    </row>
    <row r="38" customFormat="false" ht="11.25" hidden="false" customHeight="false" outlineLevel="0" collapsed="false">
      <c r="A38" s="100" t="inlineStr">
        <f aca="false">IF('Zestawienie serwisowe'!C90="","",'Zestawienie serwisowe'!C90)</f>
        <is>
          <t/>
        </is>
      </c>
      <c r="B38" s="100" t="inlineStr">
        <f aca="false">IF('Zestawienie serwisowe'!D90="","",'Zestawienie serwisowe'!D90)</f>
        <is>
          <t/>
        </is>
      </c>
      <c r="C38" s="100" t="inlineStr">
        <f aca="false">IF('Zestawienie serwisowe'!V90="","",'Zestawienie serwisowe'!V90)</f>
        <is>
          <t/>
        </is>
      </c>
      <c r="D38" s="46" t="inlineStr">
        <f aca="false">'Zestawienie serwisowe'!AD90</f>
        <is>
          <t/>
        </is>
      </c>
      <c r="E38" s="46" t="inlineStr">
        <f aca="false">'Zestawienie serwisowe'!AE90</f>
        <is>
          <t/>
        </is>
      </c>
      <c r="F38" s="45" t="inlineStr">
        <f aca="false">'Zestawienie serwisowe'!AF90</f>
        <is>
          <t/>
        </is>
      </c>
      <c r="G38" s="45" t="inlineStr">
        <f aca="false">'Zestawienie serwisowe'!AG90</f>
        <is>
          <t/>
        </is>
      </c>
      <c r="H38" s="45" t="inlineStr">
        <f aca="false">'Zestawienie serwisowe'!AH90</f>
        <is>
          <t/>
        </is>
      </c>
      <c r="I38" s="45" t="inlineStr">
        <f aca="false">'Zestawienie serwisowe'!AI90</f>
        <is>
          <t/>
        </is>
      </c>
      <c r="J38" s="46" t="inlineStr">
        <f aca="false">'Zestawienie serwisowe'!AJ90</f>
        <is>
          <t/>
        </is>
      </c>
      <c r="K38" s="101" t="inlineStr">
        <f aca="false">UPPER('Zestawienie serwisowe'!AL90)</f>
        <is>
          <t/>
        </is>
      </c>
      <c r="L38" s="102" t="inlineStr">
        <f aca="false">UPPER(IF('Zestawienie serwisowe'!AM90="","",'Zestawienie serwisowe'!AM90))</f>
        <is>
          <t/>
        </is>
      </c>
      <c r="M38" s="103" t="inlineStr">
        <f aca="false">UPPER(IF('Zestawienie serwisowe'!AN90="","",'Zestawienie serwisowe'!AN90))</f>
        <is>
          <t/>
        </is>
      </c>
      <c r="N38" s="104" t="inlineStr">
        <f aca="false">UPPER(IF('Zestawienie serwisowe'!AP90="","",'Zestawienie serwisowe'!AP90))</f>
        <is>
          <t/>
        </is>
      </c>
      <c r="O38" s="104" t="inlineStr">
        <f aca="false">UPPER(IF('Zestawienie serwisowe'!AR90="","",'Zestawienie serwisowe'!AR90))</f>
        <is>
          <t/>
        </is>
      </c>
      <c r="P38" s="104" t="inlineStr">
        <f aca="false">UPPER(IF('Zestawienie serwisowe'!AT90="","",'Zestawienie serwisowe'!AT90))</f>
        <is>
          <t/>
        </is>
      </c>
      <c r="Q38" s="105" t="inlineStr">
        <f aca="false">IF('Zestawienie serwisowe'!AV90="","",'Zestawienie serwisowe'!AV90)</f>
        <is>
          <t/>
        </is>
      </c>
      <c r="R38" s="105" t="inlineStr">
        <f aca="false">IF('Zestawienie serwisowe'!AW90="","",'Zestawienie serwisowe'!AW90)</f>
        <is>
          <t/>
        </is>
      </c>
      <c r="S38" s="105" t="inlineStr">
        <f aca="false">IF('Zestawienie serwisowe'!AX90="","",'Zestawienie serwisowe'!AX90)</f>
        <is>
          <t/>
        </is>
      </c>
      <c r="AL38" s="106" t="inlineStr">
        <f aca="false">'Zestawienie serwisowe'!BH90</f>
        <is>
          <t/>
        </is>
      </c>
      <c r="AM38" s="106" t="inlineStr">
        <f aca="false">'Zestawienie serwisowe'!BI90</f>
        <is>
          <t/>
        </is>
      </c>
    </row>
    <row r="39" customFormat="false" ht="11.25" hidden="false" customHeight="false" outlineLevel="0" collapsed="false">
      <c r="A39" s="100" t="inlineStr">
        <f aca="false">IF('Zestawienie serwisowe'!C91="","",'Zestawienie serwisowe'!C91)</f>
        <is>
          <t/>
        </is>
      </c>
      <c r="B39" s="100" t="inlineStr">
        <f aca="false">IF('Zestawienie serwisowe'!D91="","",'Zestawienie serwisowe'!D91)</f>
        <is>
          <t/>
        </is>
      </c>
      <c r="C39" s="100" t="inlineStr">
        <f aca="false">IF('Zestawienie serwisowe'!V91="","",'Zestawienie serwisowe'!V91)</f>
        <is>
          <t/>
        </is>
      </c>
      <c r="D39" s="46" t="inlineStr">
        <f aca="false">'Zestawienie serwisowe'!AD91</f>
        <is>
          <t/>
        </is>
      </c>
      <c r="E39" s="46" t="inlineStr">
        <f aca="false">'Zestawienie serwisowe'!AE91</f>
        <is>
          <t/>
        </is>
      </c>
      <c r="F39" s="45" t="inlineStr">
        <f aca="false">'Zestawienie serwisowe'!AF91</f>
        <is>
          <t/>
        </is>
      </c>
      <c r="G39" s="45" t="inlineStr">
        <f aca="false">'Zestawienie serwisowe'!AG91</f>
        <is>
          <t/>
        </is>
      </c>
      <c r="H39" s="45" t="inlineStr">
        <f aca="false">'Zestawienie serwisowe'!AH91</f>
        <is>
          <t/>
        </is>
      </c>
      <c r="I39" s="45" t="inlineStr">
        <f aca="false">'Zestawienie serwisowe'!AI91</f>
        <is>
          <t/>
        </is>
      </c>
      <c r="J39" s="46" t="inlineStr">
        <f aca="false">'Zestawienie serwisowe'!AJ91</f>
        <is>
          <t/>
        </is>
      </c>
      <c r="K39" s="101" t="inlineStr">
        <f aca="false">UPPER('Zestawienie serwisowe'!AL91)</f>
        <is>
          <t/>
        </is>
      </c>
      <c r="L39" s="102" t="inlineStr">
        <f aca="false">UPPER(IF('Zestawienie serwisowe'!AM91="","",'Zestawienie serwisowe'!AM91))</f>
        <is>
          <t/>
        </is>
      </c>
      <c r="M39" s="103" t="inlineStr">
        <f aca="false">UPPER(IF('Zestawienie serwisowe'!AN91="","",'Zestawienie serwisowe'!AN91))</f>
        <is>
          <t/>
        </is>
      </c>
      <c r="N39" s="104" t="inlineStr">
        <f aca="false">UPPER(IF('Zestawienie serwisowe'!AP91="","",'Zestawienie serwisowe'!AP91))</f>
        <is>
          <t/>
        </is>
      </c>
      <c r="O39" s="104" t="inlineStr">
        <f aca="false">UPPER(IF('Zestawienie serwisowe'!AR91="","",'Zestawienie serwisowe'!AR91))</f>
        <is>
          <t/>
        </is>
      </c>
      <c r="P39" s="104" t="inlineStr">
        <f aca="false">UPPER(IF('Zestawienie serwisowe'!AT91="","",'Zestawienie serwisowe'!AT91))</f>
        <is>
          <t/>
        </is>
      </c>
      <c r="Q39" s="105" t="inlineStr">
        <f aca="false">IF('Zestawienie serwisowe'!AV91="","",'Zestawienie serwisowe'!AV91)</f>
        <is>
          <t/>
        </is>
      </c>
      <c r="R39" s="105" t="inlineStr">
        <f aca="false">IF('Zestawienie serwisowe'!AW91="","",'Zestawienie serwisowe'!AW91)</f>
        <is>
          <t/>
        </is>
      </c>
      <c r="S39" s="105" t="inlineStr">
        <f aca="false">IF('Zestawienie serwisowe'!AX91="","",'Zestawienie serwisowe'!AX91)</f>
        <is>
          <t/>
        </is>
      </c>
      <c r="AL39" s="106" t="inlineStr">
        <f aca="false">'Zestawienie serwisowe'!BH91</f>
        <is>
          <t/>
        </is>
      </c>
      <c r="AM39" s="106" t="inlineStr">
        <f aca="false">'Zestawienie serwisowe'!BI91</f>
        <is>
          <t/>
        </is>
      </c>
    </row>
    <row r="40" customFormat="false" ht="11.25" hidden="false" customHeight="false" outlineLevel="0" collapsed="false">
      <c r="A40" s="100" t="inlineStr">
        <f aca="false">IF('Zestawienie serwisowe'!C92="","",'Zestawienie serwisowe'!C92)</f>
        <is>
          <t/>
        </is>
      </c>
      <c r="B40" s="100" t="inlineStr">
        <f aca="false">IF('Zestawienie serwisowe'!D92="","",'Zestawienie serwisowe'!D92)</f>
        <is>
          <t/>
        </is>
      </c>
      <c r="C40" s="100" t="inlineStr">
        <f aca="false">IF('Zestawienie serwisowe'!V92="","",'Zestawienie serwisowe'!V92)</f>
        <is>
          <t/>
        </is>
      </c>
      <c r="D40" s="46" t="inlineStr">
        <f aca="false">'Zestawienie serwisowe'!AD92</f>
        <is>
          <t/>
        </is>
      </c>
      <c r="E40" s="46" t="inlineStr">
        <f aca="false">'Zestawienie serwisowe'!AE92</f>
        <is>
          <t/>
        </is>
      </c>
      <c r="F40" s="45" t="inlineStr">
        <f aca="false">'Zestawienie serwisowe'!AF92</f>
        <is>
          <t/>
        </is>
      </c>
      <c r="G40" s="45" t="inlineStr">
        <f aca="false">'Zestawienie serwisowe'!AG92</f>
        <is>
          <t/>
        </is>
      </c>
      <c r="H40" s="45" t="inlineStr">
        <f aca="false">'Zestawienie serwisowe'!AH92</f>
        <is>
          <t/>
        </is>
      </c>
      <c r="I40" s="45" t="inlineStr">
        <f aca="false">'Zestawienie serwisowe'!AI92</f>
        <is>
          <t/>
        </is>
      </c>
      <c r="J40" s="46" t="inlineStr">
        <f aca="false">'Zestawienie serwisowe'!AJ92</f>
        <is>
          <t/>
        </is>
      </c>
      <c r="K40" s="101" t="inlineStr">
        <f aca="false">UPPER('Zestawienie serwisowe'!AL92)</f>
        <is>
          <t/>
        </is>
      </c>
      <c r="L40" s="102" t="inlineStr">
        <f aca="false">UPPER(IF('Zestawienie serwisowe'!AM92="","",'Zestawienie serwisowe'!AM92))</f>
        <is>
          <t/>
        </is>
      </c>
      <c r="M40" s="103" t="inlineStr">
        <f aca="false">UPPER(IF('Zestawienie serwisowe'!AN92="","",'Zestawienie serwisowe'!AN92))</f>
        <is>
          <t/>
        </is>
      </c>
      <c r="N40" s="104" t="inlineStr">
        <f aca="false">UPPER(IF('Zestawienie serwisowe'!AP92="","",'Zestawienie serwisowe'!AP92))</f>
        <is>
          <t/>
        </is>
      </c>
      <c r="O40" s="104" t="inlineStr">
        <f aca="false">UPPER(IF('Zestawienie serwisowe'!AR92="","",'Zestawienie serwisowe'!AR92))</f>
        <is>
          <t/>
        </is>
      </c>
      <c r="P40" s="104" t="inlineStr">
        <f aca="false">UPPER(IF('Zestawienie serwisowe'!AT92="","",'Zestawienie serwisowe'!AT92))</f>
        <is>
          <t/>
        </is>
      </c>
      <c r="Q40" s="105" t="inlineStr">
        <f aca="false">IF('Zestawienie serwisowe'!AV92="","",'Zestawienie serwisowe'!AV92)</f>
        <is>
          <t/>
        </is>
      </c>
      <c r="R40" s="105" t="inlineStr">
        <f aca="false">IF('Zestawienie serwisowe'!AW92="","",'Zestawienie serwisowe'!AW92)</f>
        <is>
          <t/>
        </is>
      </c>
      <c r="S40" s="105" t="inlineStr">
        <f aca="false">IF('Zestawienie serwisowe'!AX92="","",'Zestawienie serwisowe'!AX92)</f>
        <is>
          <t/>
        </is>
      </c>
      <c r="AL40" s="106" t="inlineStr">
        <f aca="false">'Zestawienie serwisowe'!BH92</f>
        <is>
          <t/>
        </is>
      </c>
      <c r="AM40" s="106" t="inlineStr">
        <f aca="false">'Zestawienie serwisowe'!BI92</f>
        <is>
          <t/>
        </is>
      </c>
    </row>
    <row r="41" customFormat="false" ht="11.25" hidden="false" customHeight="false" outlineLevel="0" collapsed="false">
      <c r="A41" s="100" t="inlineStr">
        <f aca="false">IF('Zestawienie serwisowe'!C93="","",'Zestawienie serwisowe'!C93)</f>
        <is>
          <t/>
        </is>
      </c>
      <c r="B41" s="100" t="inlineStr">
        <f aca="false">IF('Zestawienie serwisowe'!D93="","",'Zestawienie serwisowe'!D93)</f>
        <is>
          <t/>
        </is>
      </c>
      <c r="C41" s="100" t="inlineStr">
        <f aca="false">IF('Zestawienie serwisowe'!V93="","",'Zestawienie serwisowe'!V93)</f>
        <is>
          <t/>
        </is>
      </c>
      <c r="D41" s="46" t="inlineStr">
        <f aca="false">'Zestawienie serwisowe'!AD93</f>
        <is>
          <t/>
        </is>
      </c>
      <c r="E41" s="46" t="inlineStr">
        <f aca="false">'Zestawienie serwisowe'!AE93</f>
        <is>
          <t/>
        </is>
      </c>
      <c r="F41" s="45" t="inlineStr">
        <f aca="false">'Zestawienie serwisowe'!AF93</f>
        <is>
          <t/>
        </is>
      </c>
      <c r="G41" s="45" t="inlineStr">
        <f aca="false">'Zestawienie serwisowe'!AG93</f>
        <is>
          <t/>
        </is>
      </c>
      <c r="H41" s="45" t="inlineStr">
        <f aca="false">'Zestawienie serwisowe'!AH93</f>
        <is>
          <t/>
        </is>
      </c>
      <c r="I41" s="45" t="inlineStr">
        <f aca="false">'Zestawienie serwisowe'!AI93</f>
        <is>
          <t/>
        </is>
      </c>
      <c r="J41" s="46" t="inlineStr">
        <f aca="false">'Zestawienie serwisowe'!AJ93</f>
        <is>
          <t/>
        </is>
      </c>
      <c r="K41" s="101" t="inlineStr">
        <f aca="false">UPPER('Zestawienie serwisowe'!AL93)</f>
        <is>
          <t/>
        </is>
      </c>
      <c r="L41" s="102" t="inlineStr">
        <f aca="false">UPPER(IF('Zestawienie serwisowe'!AM93="","",'Zestawienie serwisowe'!AM93))</f>
        <is>
          <t/>
        </is>
      </c>
      <c r="M41" s="103" t="inlineStr">
        <f aca="false">UPPER(IF('Zestawienie serwisowe'!AN93="","",'Zestawienie serwisowe'!AN93))</f>
        <is>
          <t/>
        </is>
      </c>
      <c r="N41" s="104" t="inlineStr">
        <f aca="false">UPPER(IF('Zestawienie serwisowe'!AP93="","",'Zestawienie serwisowe'!AP93))</f>
        <is>
          <t/>
        </is>
      </c>
      <c r="O41" s="104" t="inlineStr">
        <f aca="false">UPPER(IF('Zestawienie serwisowe'!AR93="","",'Zestawienie serwisowe'!AR93))</f>
        <is>
          <t/>
        </is>
      </c>
      <c r="P41" s="104" t="inlineStr">
        <f aca="false">UPPER(IF('Zestawienie serwisowe'!AT93="","",'Zestawienie serwisowe'!AT93))</f>
        <is>
          <t/>
        </is>
      </c>
      <c r="Q41" s="105" t="inlineStr">
        <f aca="false">IF('Zestawienie serwisowe'!AV93="","",'Zestawienie serwisowe'!AV93)</f>
        <is>
          <t/>
        </is>
      </c>
      <c r="R41" s="105" t="inlineStr">
        <f aca="false">IF('Zestawienie serwisowe'!AW93="","",'Zestawienie serwisowe'!AW93)</f>
        <is>
          <t/>
        </is>
      </c>
      <c r="S41" s="105" t="inlineStr">
        <f aca="false">IF('Zestawienie serwisowe'!AX93="","",'Zestawienie serwisowe'!AX93)</f>
        <is>
          <t/>
        </is>
      </c>
      <c r="AL41" s="106" t="inlineStr">
        <f aca="false">'Zestawienie serwisowe'!BH93</f>
        <is>
          <t/>
        </is>
      </c>
      <c r="AM41" s="106" t="inlineStr">
        <f aca="false">'Zestawienie serwisowe'!BI93</f>
        <is>
          <t/>
        </is>
      </c>
    </row>
    <row r="42" customFormat="false" ht="11.25" hidden="false" customHeight="false" outlineLevel="0" collapsed="false">
      <c r="A42" s="100" t="inlineStr">
        <f aca="false">IF('Zestawienie serwisowe'!C94="","",'Zestawienie serwisowe'!C94)</f>
        <is>
          <t/>
        </is>
      </c>
      <c r="B42" s="100" t="inlineStr">
        <f aca="false">IF('Zestawienie serwisowe'!D94="","",'Zestawienie serwisowe'!D94)</f>
        <is>
          <t/>
        </is>
      </c>
      <c r="C42" s="100" t="inlineStr">
        <f aca="false">IF('Zestawienie serwisowe'!V94="","",'Zestawienie serwisowe'!V94)</f>
        <is>
          <t/>
        </is>
      </c>
      <c r="D42" s="46" t="inlineStr">
        <f aca="false">'Zestawienie serwisowe'!AD94</f>
        <is>
          <t/>
        </is>
      </c>
      <c r="E42" s="46" t="inlineStr">
        <f aca="false">'Zestawienie serwisowe'!AE94</f>
        <is>
          <t/>
        </is>
      </c>
      <c r="F42" s="45" t="inlineStr">
        <f aca="false">'Zestawienie serwisowe'!AF94</f>
        <is>
          <t/>
        </is>
      </c>
      <c r="G42" s="45" t="inlineStr">
        <f aca="false">'Zestawienie serwisowe'!AG94</f>
        <is>
          <t/>
        </is>
      </c>
      <c r="H42" s="45" t="inlineStr">
        <f aca="false">'Zestawienie serwisowe'!AH94</f>
        <is>
          <t/>
        </is>
      </c>
      <c r="I42" s="45" t="inlineStr">
        <f aca="false">'Zestawienie serwisowe'!AI94</f>
        <is>
          <t/>
        </is>
      </c>
      <c r="J42" s="46" t="inlineStr">
        <f aca="false">'Zestawienie serwisowe'!AJ94</f>
        <is>
          <t/>
        </is>
      </c>
      <c r="K42" s="101" t="inlineStr">
        <f aca="false">UPPER('Zestawienie serwisowe'!AL94)</f>
        <is>
          <t/>
        </is>
      </c>
      <c r="L42" s="102" t="inlineStr">
        <f aca="false">UPPER(IF('Zestawienie serwisowe'!AM94="","",'Zestawienie serwisowe'!AM94))</f>
        <is>
          <t/>
        </is>
      </c>
      <c r="M42" s="103" t="inlineStr">
        <f aca="false">UPPER(IF('Zestawienie serwisowe'!AN94="","",'Zestawienie serwisowe'!AN94))</f>
        <is>
          <t/>
        </is>
      </c>
      <c r="N42" s="104" t="inlineStr">
        <f aca="false">UPPER(IF('Zestawienie serwisowe'!AP94="","",'Zestawienie serwisowe'!AP94))</f>
        <is>
          <t/>
        </is>
      </c>
      <c r="O42" s="104" t="inlineStr">
        <f aca="false">UPPER(IF('Zestawienie serwisowe'!AR94="","",'Zestawienie serwisowe'!AR94))</f>
        <is>
          <t/>
        </is>
      </c>
      <c r="P42" s="104" t="inlineStr">
        <f aca="false">UPPER(IF('Zestawienie serwisowe'!AT94="","",'Zestawienie serwisowe'!AT94))</f>
        <is>
          <t/>
        </is>
      </c>
      <c r="Q42" s="105" t="inlineStr">
        <f aca="false">IF('Zestawienie serwisowe'!AV94="","",'Zestawienie serwisowe'!AV94)</f>
        <is>
          <t/>
        </is>
      </c>
      <c r="R42" s="105" t="inlineStr">
        <f aca="false">IF('Zestawienie serwisowe'!AW94="","",'Zestawienie serwisowe'!AW94)</f>
        <is>
          <t/>
        </is>
      </c>
      <c r="S42" s="105" t="inlineStr">
        <f aca="false">IF('Zestawienie serwisowe'!AX94="","",'Zestawienie serwisowe'!AX94)</f>
        <is>
          <t/>
        </is>
      </c>
      <c r="AL42" s="106" t="inlineStr">
        <f aca="false">'Zestawienie serwisowe'!BH94</f>
        <is>
          <t/>
        </is>
      </c>
      <c r="AM42" s="106" t="inlineStr">
        <f aca="false">'Zestawienie serwisowe'!BI94</f>
        <is>
          <t/>
        </is>
      </c>
    </row>
    <row r="43" customFormat="false" ht="11.25" hidden="false" customHeight="false" outlineLevel="0" collapsed="false">
      <c r="A43" s="100" t="inlineStr">
        <f aca="false">IF('Zestawienie serwisowe'!C95="","",'Zestawienie serwisowe'!C95)</f>
        <is>
          <t/>
        </is>
      </c>
      <c r="B43" s="100" t="inlineStr">
        <f aca="false">IF('Zestawienie serwisowe'!D95="","",'Zestawienie serwisowe'!D95)</f>
        <is>
          <t/>
        </is>
      </c>
      <c r="C43" s="100" t="inlineStr">
        <f aca="false">IF('Zestawienie serwisowe'!V95="","",'Zestawienie serwisowe'!V95)</f>
        <is>
          <t/>
        </is>
      </c>
      <c r="D43" s="46" t="inlineStr">
        <f aca="false">'Zestawienie serwisowe'!AD95</f>
        <is>
          <t/>
        </is>
      </c>
      <c r="E43" s="46" t="inlineStr">
        <f aca="false">'Zestawienie serwisowe'!AE95</f>
        <is>
          <t/>
        </is>
      </c>
      <c r="F43" s="45" t="inlineStr">
        <f aca="false">'Zestawienie serwisowe'!AF95</f>
        <is>
          <t/>
        </is>
      </c>
      <c r="G43" s="45" t="inlineStr">
        <f aca="false">'Zestawienie serwisowe'!AG95</f>
        <is>
          <t/>
        </is>
      </c>
      <c r="H43" s="45" t="inlineStr">
        <f aca="false">'Zestawienie serwisowe'!AH95</f>
        <is>
          <t/>
        </is>
      </c>
      <c r="I43" s="45" t="inlineStr">
        <f aca="false">'Zestawienie serwisowe'!AI95</f>
        <is>
          <t/>
        </is>
      </c>
      <c r="J43" s="46" t="inlineStr">
        <f aca="false">'Zestawienie serwisowe'!AJ95</f>
        <is>
          <t/>
        </is>
      </c>
      <c r="K43" s="101" t="inlineStr">
        <f aca="false">UPPER('Zestawienie serwisowe'!AL95)</f>
        <is>
          <t/>
        </is>
      </c>
      <c r="L43" s="102" t="inlineStr">
        <f aca="false">UPPER(IF('Zestawienie serwisowe'!AM95="","",'Zestawienie serwisowe'!AM95))</f>
        <is>
          <t/>
        </is>
      </c>
      <c r="M43" s="103" t="inlineStr">
        <f aca="false">UPPER(IF('Zestawienie serwisowe'!AN95="","",'Zestawienie serwisowe'!AN95))</f>
        <is>
          <t/>
        </is>
      </c>
      <c r="N43" s="104" t="inlineStr">
        <f aca="false">UPPER(IF('Zestawienie serwisowe'!AP95="","",'Zestawienie serwisowe'!AP95))</f>
        <is>
          <t/>
        </is>
      </c>
      <c r="O43" s="104" t="inlineStr">
        <f aca="false">UPPER(IF('Zestawienie serwisowe'!AR95="","",'Zestawienie serwisowe'!AR95))</f>
        <is>
          <t/>
        </is>
      </c>
      <c r="P43" s="104" t="inlineStr">
        <f aca="false">UPPER(IF('Zestawienie serwisowe'!AT95="","",'Zestawienie serwisowe'!AT95))</f>
        <is>
          <t/>
        </is>
      </c>
      <c r="Q43" s="105" t="inlineStr">
        <f aca="false">IF('Zestawienie serwisowe'!AV95="","",'Zestawienie serwisowe'!AV95)</f>
        <is>
          <t/>
        </is>
      </c>
      <c r="R43" s="105" t="inlineStr">
        <f aca="false">IF('Zestawienie serwisowe'!AW95="","",'Zestawienie serwisowe'!AW95)</f>
        <is>
          <t/>
        </is>
      </c>
      <c r="S43" s="105" t="inlineStr">
        <f aca="false">IF('Zestawienie serwisowe'!AX95="","",'Zestawienie serwisowe'!AX95)</f>
        <is>
          <t/>
        </is>
      </c>
      <c r="AL43" s="106" t="inlineStr">
        <f aca="false">'Zestawienie serwisowe'!BH95</f>
        <is>
          <t/>
        </is>
      </c>
      <c r="AM43" s="106" t="inlineStr">
        <f aca="false">'Zestawienie serwisowe'!BI95</f>
        <is>
          <t/>
        </is>
      </c>
    </row>
    <row r="44" customFormat="false" ht="11.25" hidden="false" customHeight="false" outlineLevel="0" collapsed="false">
      <c r="A44" s="100" t="inlineStr">
        <f aca="false">IF('Zestawienie serwisowe'!C96="","",'Zestawienie serwisowe'!C96)</f>
        <is>
          <t/>
        </is>
      </c>
      <c r="B44" s="100" t="inlineStr">
        <f aca="false">IF('Zestawienie serwisowe'!D96="","",'Zestawienie serwisowe'!D96)</f>
        <is>
          <t/>
        </is>
      </c>
      <c r="C44" s="100" t="inlineStr">
        <f aca="false">IF('Zestawienie serwisowe'!V96="","",'Zestawienie serwisowe'!V96)</f>
        <is>
          <t/>
        </is>
      </c>
      <c r="D44" s="46" t="inlineStr">
        <f aca="false">'Zestawienie serwisowe'!AD96</f>
        <is>
          <t/>
        </is>
      </c>
      <c r="E44" s="46" t="inlineStr">
        <f aca="false">'Zestawienie serwisowe'!AE96</f>
        <is>
          <t/>
        </is>
      </c>
      <c r="F44" s="45" t="inlineStr">
        <f aca="false">'Zestawienie serwisowe'!AF96</f>
        <is>
          <t/>
        </is>
      </c>
      <c r="G44" s="45" t="inlineStr">
        <f aca="false">'Zestawienie serwisowe'!AG96</f>
        <is>
          <t/>
        </is>
      </c>
      <c r="H44" s="45" t="inlineStr">
        <f aca="false">'Zestawienie serwisowe'!AH96</f>
        <is>
          <t/>
        </is>
      </c>
      <c r="I44" s="45" t="inlineStr">
        <f aca="false">'Zestawienie serwisowe'!AI96</f>
        <is>
          <t/>
        </is>
      </c>
      <c r="J44" s="46" t="inlineStr">
        <f aca="false">'Zestawienie serwisowe'!AJ96</f>
        <is>
          <t/>
        </is>
      </c>
      <c r="K44" s="101" t="inlineStr">
        <f aca="false">UPPER('Zestawienie serwisowe'!AL96)</f>
        <is>
          <t/>
        </is>
      </c>
      <c r="L44" s="102" t="inlineStr">
        <f aca="false">UPPER(IF('Zestawienie serwisowe'!AM96="","",'Zestawienie serwisowe'!AM96))</f>
        <is>
          <t/>
        </is>
      </c>
      <c r="M44" s="103" t="inlineStr">
        <f aca="false">UPPER(IF('Zestawienie serwisowe'!AN96="","",'Zestawienie serwisowe'!AN96))</f>
        <is>
          <t/>
        </is>
      </c>
      <c r="N44" s="104" t="inlineStr">
        <f aca="false">UPPER(IF('Zestawienie serwisowe'!AP96="","",'Zestawienie serwisowe'!AP96))</f>
        <is>
          <t/>
        </is>
      </c>
      <c r="O44" s="104" t="inlineStr">
        <f aca="false">UPPER(IF('Zestawienie serwisowe'!AR96="","",'Zestawienie serwisowe'!AR96))</f>
        <is>
          <t/>
        </is>
      </c>
      <c r="P44" s="104" t="inlineStr">
        <f aca="false">UPPER(IF('Zestawienie serwisowe'!AT96="","",'Zestawienie serwisowe'!AT96))</f>
        <is>
          <t/>
        </is>
      </c>
      <c r="Q44" s="105" t="inlineStr">
        <f aca="false">IF('Zestawienie serwisowe'!AV96="","",'Zestawienie serwisowe'!AV96)</f>
        <is>
          <t/>
        </is>
      </c>
      <c r="R44" s="105" t="inlineStr">
        <f aca="false">IF('Zestawienie serwisowe'!AW96="","",'Zestawienie serwisowe'!AW96)</f>
        <is>
          <t/>
        </is>
      </c>
      <c r="S44" s="105" t="inlineStr">
        <f aca="false">IF('Zestawienie serwisowe'!AX96="","",'Zestawienie serwisowe'!AX96)</f>
        <is>
          <t/>
        </is>
      </c>
      <c r="AL44" s="106" t="inlineStr">
        <f aca="false">'Zestawienie serwisowe'!BH96</f>
        <is>
          <t/>
        </is>
      </c>
      <c r="AM44" s="106" t="inlineStr">
        <f aca="false">'Zestawienie serwisowe'!BI96</f>
        <is>
          <t/>
        </is>
      </c>
    </row>
    <row r="45" customFormat="false" ht="11.25" hidden="false" customHeight="false" outlineLevel="0" collapsed="false">
      <c r="A45" s="100" t="inlineStr">
        <f aca="false">IF('Zestawienie serwisowe'!C97="","",'Zestawienie serwisowe'!C97)</f>
        <is>
          <t/>
        </is>
      </c>
      <c r="B45" s="100" t="inlineStr">
        <f aca="false">IF('Zestawienie serwisowe'!D97="","",'Zestawienie serwisowe'!D97)</f>
        <is>
          <t/>
        </is>
      </c>
      <c r="C45" s="100" t="inlineStr">
        <f aca="false">IF('Zestawienie serwisowe'!V97="","",'Zestawienie serwisowe'!V97)</f>
        <is>
          <t/>
        </is>
      </c>
      <c r="D45" s="46" t="inlineStr">
        <f aca="false">'Zestawienie serwisowe'!AD97</f>
        <is>
          <t/>
        </is>
      </c>
      <c r="E45" s="46" t="inlineStr">
        <f aca="false">'Zestawienie serwisowe'!AE97</f>
        <is>
          <t/>
        </is>
      </c>
      <c r="F45" s="45" t="inlineStr">
        <f aca="false">'Zestawienie serwisowe'!AF97</f>
        <is>
          <t/>
        </is>
      </c>
      <c r="G45" s="45" t="inlineStr">
        <f aca="false">'Zestawienie serwisowe'!AG97</f>
        <is>
          <t/>
        </is>
      </c>
      <c r="H45" s="45" t="inlineStr">
        <f aca="false">'Zestawienie serwisowe'!AH97</f>
        <is>
          <t/>
        </is>
      </c>
      <c r="I45" s="45" t="inlineStr">
        <f aca="false">'Zestawienie serwisowe'!AI97</f>
        <is>
          <t/>
        </is>
      </c>
      <c r="J45" s="46" t="inlineStr">
        <f aca="false">'Zestawienie serwisowe'!AJ97</f>
        <is>
          <t/>
        </is>
      </c>
      <c r="K45" s="101" t="inlineStr">
        <f aca="false">UPPER('Zestawienie serwisowe'!AL97)</f>
        <is>
          <t/>
        </is>
      </c>
      <c r="L45" s="102" t="inlineStr">
        <f aca="false">UPPER(IF('Zestawienie serwisowe'!AM97="","",'Zestawienie serwisowe'!AM97))</f>
        <is>
          <t/>
        </is>
      </c>
      <c r="M45" s="103" t="inlineStr">
        <f aca="false">UPPER(IF('Zestawienie serwisowe'!AN97="","",'Zestawienie serwisowe'!AN97))</f>
        <is>
          <t/>
        </is>
      </c>
      <c r="N45" s="104" t="inlineStr">
        <f aca="false">UPPER(IF('Zestawienie serwisowe'!AP97="","",'Zestawienie serwisowe'!AP97))</f>
        <is>
          <t/>
        </is>
      </c>
      <c r="O45" s="104" t="inlineStr">
        <f aca="false">UPPER(IF('Zestawienie serwisowe'!AR97="","",'Zestawienie serwisowe'!AR97))</f>
        <is>
          <t/>
        </is>
      </c>
      <c r="P45" s="104" t="inlineStr">
        <f aca="false">UPPER(IF('Zestawienie serwisowe'!AT97="","",'Zestawienie serwisowe'!AT97))</f>
        <is>
          <t/>
        </is>
      </c>
      <c r="Q45" s="105" t="inlineStr">
        <f aca="false">IF('Zestawienie serwisowe'!AV97="","",'Zestawienie serwisowe'!AV97)</f>
        <is>
          <t/>
        </is>
      </c>
      <c r="R45" s="105" t="inlineStr">
        <f aca="false">IF('Zestawienie serwisowe'!AW97="","",'Zestawienie serwisowe'!AW97)</f>
        <is>
          <t/>
        </is>
      </c>
      <c r="S45" s="105" t="inlineStr">
        <f aca="false">IF('Zestawienie serwisowe'!AX97="","",'Zestawienie serwisowe'!AX97)</f>
        <is>
          <t/>
        </is>
      </c>
      <c r="AL45" s="106" t="inlineStr">
        <f aca="false">'Zestawienie serwisowe'!BH97</f>
        <is>
          <t/>
        </is>
      </c>
      <c r="AM45" s="106" t="inlineStr">
        <f aca="false">'Zestawienie serwisowe'!BI97</f>
        <is>
          <t/>
        </is>
      </c>
    </row>
    <row r="46" customFormat="false" ht="11.25" hidden="false" customHeight="false" outlineLevel="0" collapsed="false">
      <c r="A46" s="100" t="inlineStr">
        <f aca="false">IF('Zestawienie serwisowe'!C98="","",'Zestawienie serwisowe'!C98)</f>
        <is>
          <t/>
        </is>
      </c>
      <c r="B46" s="100" t="inlineStr">
        <f aca="false">IF('Zestawienie serwisowe'!D98="","",'Zestawienie serwisowe'!D98)</f>
        <is>
          <t/>
        </is>
      </c>
      <c r="C46" s="100" t="inlineStr">
        <f aca="false">IF('Zestawienie serwisowe'!V98="","",'Zestawienie serwisowe'!V98)</f>
        <is>
          <t/>
        </is>
      </c>
      <c r="D46" s="46" t="inlineStr">
        <f aca="false">'Zestawienie serwisowe'!AD98</f>
        <is>
          <t/>
        </is>
      </c>
      <c r="E46" s="46" t="inlineStr">
        <f aca="false">'Zestawienie serwisowe'!AE98</f>
        <is>
          <t/>
        </is>
      </c>
      <c r="F46" s="45" t="inlineStr">
        <f aca="false">'Zestawienie serwisowe'!AF98</f>
        <is>
          <t/>
        </is>
      </c>
      <c r="G46" s="45" t="inlineStr">
        <f aca="false">'Zestawienie serwisowe'!AG98</f>
        <is>
          <t/>
        </is>
      </c>
      <c r="H46" s="45" t="inlineStr">
        <f aca="false">'Zestawienie serwisowe'!AH98</f>
        <is>
          <t/>
        </is>
      </c>
      <c r="I46" s="45" t="inlineStr">
        <f aca="false">'Zestawienie serwisowe'!AI98</f>
        <is>
          <t/>
        </is>
      </c>
      <c r="J46" s="46" t="inlineStr">
        <f aca="false">'Zestawienie serwisowe'!AJ98</f>
        <is>
          <t/>
        </is>
      </c>
      <c r="K46" s="101" t="inlineStr">
        <f aca="false">UPPER('Zestawienie serwisowe'!AL98)</f>
        <is>
          <t/>
        </is>
      </c>
      <c r="L46" s="102" t="inlineStr">
        <f aca="false">UPPER(IF('Zestawienie serwisowe'!AM98="","",'Zestawienie serwisowe'!AM98))</f>
        <is>
          <t/>
        </is>
      </c>
      <c r="M46" s="103" t="inlineStr">
        <f aca="false">UPPER(IF('Zestawienie serwisowe'!AN98="","",'Zestawienie serwisowe'!AN98))</f>
        <is>
          <t/>
        </is>
      </c>
      <c r="N46" s="104" t="inlineStr">
        <f aca="false">UPPER(IF('Zestawienie serwisowe'!AP98="","",'Zestawienie serwisowe'!AP98))</f>
        <is>
          <t/>
        </is>
      </c>
      <c r="O46" s="104" t="inlineStr">
        <f aca="false">UPPER(IF('Zestawienie serwisowe'!AR98="","",'Zestawienie serwisowe'!AR98))</f>
        <is>
          <t/>
        </is>
      </c>
      <c r="P46" s="104" t="inlineStr">
        <f aca="false">UPPER(IF('Zestawienie serwisowe'!AT98="","",'Zestawienie serwisowe'!AT98))</f>
        <is>
          <t/>
        </is>
      </c>
      <c r="Q46" s="105" t="inlineStr">
        <f aca="false">IF('Zestawienie serwisowe'!AV98="","",'Zestawienie serwisowe'!AV98)</f>
        <is>
          <t/>
        </is>
      </c>
      <c r="R46" s="105" t="inlineStr">
        <f aca="false">IF('Zestawienie serwisowe'!AW98="","",'Zestawienie serwisowe'!AW98)</f>
        <is>
          <t/>
        </is>
      </c>
      <c r="S46" s="105" t="inlineStr">
        <f aca="false">IF('Zestawienie serwisowe'!AX98="","",'Zestawienie serwisowe'!AX98)</f>
        <is>
          <t/>
        </is>
      </c>
      <c r="AL46" s="106" t="inlineStr">
        <f aca="false">'Zestawienie serwisowe'!BH98</f>
        <is>
          <t/>
        </is>
      </c>
      <c r="AM46" s="106" t="inlineStr">
        <f aca="false">'Zestawienie serwisowe'!BI98</f>
        <is>
          <t/>
        </is>
      </c>
    </row>
    <row r="47" customFormat="false" ht="11.25" hidden="false" customHeight="false" outlineLevel="0" collapsed="false">
      <c r="A47" s="100" t="inlineStr">
        <f aca="false">IF('Zestawienie serwisowe'!C99="","",'Zestawienie serwisowe'!C99)</f>
        <is>
          <t/>
        </is>
      </c>
      <c r="B47" s="100" t="inlineStr">
        <f aca="false">IF('Zestawienie serwisowe'!D99="","",'Zestawienie serwisowe'!D99)</f>
        <is>
          <t/>
        </is>
      </c>
      <c r="C47" s="100" t="inlineStr">
        <f aca="false">IF('Zestawienie serwisowe'!V99="","",'Zestawienie serwisowe'!V99)</f>
        <is>
          <t/>
        </is>
      </c>
      <c r="D47" s="46" t="inlineStr">
        <f aca="false">'Zestawienie serwisowe'!AD99</f>
        <is>
          <t/>
        </is>
      </c>
      <c r="E47" s="46" t="inlineStr">
        <f aca="false">'Zestawienie serwisowe'!AE99</f>
        <is>
          <t/>
        </is>
      </c>
      <c r="F47" s="45" t="inlineStr">
        <f aca="false">'Zestawienie serwisowe'!AF99</f>
        <is>
          <t/>
        </is>
      </c>
      <c r="G47" s="45" t="inlineStr">
        <f aca="false">'Zestawienie serwisowe'!AG99</f>
        <is>
          <t/>
        </is>
      </c>
      <c r="H47" s="45" t="inlineStr">
        <f aca="false">'Zestawienie serwisowe'!AH99</f>
        <is>
          <t/>
        </is>
      </c>
      <c r="I47" s="45" t="inlineStr">
        <f aca="false">'Zestawienie serwisowe'!AI99</f>
        <is>
          <t/>
        </is>
      </c>
      <c r="J47" s="46" t="inlineStr">
        <f aca="false">'Zestawienie serwisowe'!AJ99</f>
        <is>
          <t/>
        </is>
      </c>
      <c r="K47" s="101" t="inlineStr">
        <f aca="false">UPPER('Zestawienie serwisowe'!AL99)</f>
        <is>
          <t/>
        </is>
      </c>
      <c r="L47" s="102" t="inlineStr">
        <f aca="false">UPPER(IF('Zestawienie serwisowe'!AM99="","",'Zestawienie serwisowe'!AM99))</f>
        <is>
          <t/>
        </is>
      </c>
      <c r="M47" s="103" t="inlineStr">
        <f aca="false">UPPER(IF('Zestawienie serwisowe'!AN99="","",'Zestawienie serwisowe'!AN99))</f>
        <is>
          <t/>
        </is>
      </c>
      <c r="N47" s="104" t="inlineStr">
        <f aca="false">UPPER(IF('Zestawienie serwisowe'!AP99="","",'Zestawienie serwisowe'!AP99))</f>
        <is>
          <t/>
        </is>
      </c>
      <c r="O47" s="104" t="inlineStr">
        <f aca="false">UPPER(IF('Zestawienie serwisowe'!AR99="","",'Zestawienie serwisowe'!AR99))</f>
        <is>
          <t/>
        </is>
      </c>
      <c r="P47" s="104" t="inlineStr">
        <f aca="false">UPPER(IF('Zestawienie serwisowe'!AT99="","",'Zestawienie serwisowe'!AT99))</f>
        <is>
          <t/>
        </is>
      </c>
      <c r="Q47" s="105" t="inlineStr">
        <f aca="false">IF('Zestawienie serwisowe'!AV99="","",'Zestawienie serwisowe'!AV99)</f>
        <is>
          <t/>
        </is>
      </c>
      <c r="R47" s="105" t="inlineStr">
        <f aca="false">IF('Zestawienie serwisowe'!AW99="","",'Zestawienie serwisowe'!AW99)</f>
        <is>
          <t/>
        </is>
      </c>
      <c r="S47" s="105" t="inlineStr">
        <f aca="false">IF('Zestawienie serwisowe'!AX99="","",'Zestawienie serwisowe'!AX99)</f>
        <is>
          <t/>
        </is>
      </c>
      <c r="AL47" s="106" t="inlineStr">
        <f aca="false">'Zestawienie serwisowe'!BH99</f>
        <is>
          <t/>
        </is>
      </c>
      <c r="AM47" s="106" t="inlineStr">
        <f aca="false">'Zestawienie serwisowe'!BI99</f>
        <is>
          <t/>
        </is>
      </c>
    </row>
    <row r="48" customFormat="false" ht="11.25" hidden="false" customHeight="false" outlineLevel="0" collapsed="false">
      <c r="A48" s="100" t="inlineStr">
        <f aca="false">IF('Zestawienie serwisowe'!C100="","",'Zestawienie serwisowe'!C100)</f>
        <is>
          <t/>
        </is>
      </c>
      <c r="B48" s="100" t="inlineStr">
        <f aca="false">IF('Zestawienie serwisowe'!D100="","",'Zestawienie serwisowe'!D100)</f>
        <is>
          <t/>
        </is>
      </c>
      <c r="C48" s="100" t="inlineStr">
        <f aca="false">IF('Zestawienie serwisowe'!V100="","",'Zestawienie serwisowe'!V100)</f>
        <is>
          <t/>
        </is>
      </c>
      <c r="D48" s="46" t="inlineStr">
        <f aca="false">'Zestawienie serwisowe'!AD100</f>
        <is>
          <t/>
        </is>
      </c>
      <c r="E48" s="46" t="inlineStr">
        <f aca="false">'Zestawienie serwisowe'!AE100</f>
        <is>
          <t/>
        </is>
      </c>
      <c r="F48" s="45" t="inlineStr">
        <f aca="false">'Zestawienie serwisowe'!AF100</f>
        <is>
          <t/>
        </is>
      </c>
      <c r="G48" s="45" t="inlineStr">
        <f aca="false">'Zestawienie serwisowe'!AG100</f>
        <is>
          <t/>
        </is>
      </c>
      <c r="H48" s="45" t="inlineStr">
        <f aca="false">'Zestawienie serwisowe'!AH100</f>
        <is>
          <t/>
        </is>
      </c>
      <c r="I48" s="45" t="inlineStr">
        <f aca="false">'Zestawienie serwisowe'!AI100</f>
        <is>
          <t/>
        </is>
      </c>
      <c r="J48" s="46" t="inlineStr">
        <f aca="false">'Zestawienie serwisowe'!AJ100</f>
        <is>
          <t/>
        </is>
      </c>
      <c r="K48" s="101" t="inlineStr">
        <f aca="false">UPPER('Zestawienie serwisowe'!AL100)</f>
        <is>
          <t/>
        </is>
      </c>
      <c r="L48" s="102" t="inlineStr">
        <f aca="false">UPPER(IF('Zestawienie serwisowe'!AM100="","",'Zestawienie serwisowe'!AM100))</f>
        <is>
          <t/>
        </is>
      </c>
      <c r="M48" s="103" t="inlineStr">
        <f aca="false">UPPER(IF('Zestawienie serwisowe'!AN100="","",'Zestawienie serwisowe'!AN100))</f>
        <is>
          <t/>
        </is>
      </c>
      <c r="N48" s="104" t="inlineStr">
        <f aca="false">UPPER(IF('Zestawienie serwisowe'!AP100="","",'Zestawienie serwisowe'!AP100))</f>
        <is>
          <t/>
        </is>
      </c>
      <c r="O48" s="104" t="inlineStr">
        <f aca="false">UPPER(IF('Zestawienie serwisowe'!AR100="","",'Zestawienie serwisowe'!AR100))</f>
        <is>
          <t/>
        </is>
      </c>
      <c r="P48" s="104" t="inlineStr">
        <f aca="false">UPPER(IF('Zestawienie serwisowe'!AT100="","",'Zestawienie serwisowe'!AT100))</f>
        <is>
          <t/>
        </is>
      </c>
      <c r="Q48" s="105" t="inlineStr">
        <f aca="false">IF('Zestawienie serwisowe'!AV100="","",'Zestawienie serwisowe'!AV100)</f>
        <is>
          <t/>
        </is>
      </c>
      <c r="R48" s="105" t="inlineStr">
        <f aca="false">IF('Zestawienie serwisowe'!AW100="","",'Zestawienie serwisowe'!AW100)</f>
        <is>
          <t/>
        </is>
      </c>
      <c r="S48" s="105" t="inlineStr">
        <f aca="false">IF('Zestawienie serwisowe'!AX100="","",'Zestawienie serwisowe'!AX100)</f>
        <is>
          <t/>
        </is>
      </c>
      <c r="AL48" s="106" t="inlineStr">
        <f aca="false">'Zestawienie serwisowe'!BH100</f>
        <is>
          <t/>
        </is>
      </c>
      <c r="AM48" s="106" t="inlineStr">
        <f aca="false">'Zestawienie serwisowe'!BI100</f>
        <is>
          <t/>
        </is>
      </c>
    </row>
    <row r="49" customFormat="false" ht="11.25" hidden="false" customHeight="false" outlineLevel="0" collapsed="false">
      <c r="A49" s="100" t="inlineStr">
        <f aca="false">IF('Zestawienie serwisowe'!C101="","",'Zestawienie serwisowe'!C101)</f>
        <is>
          <t/>
        </is>
      </c>
      <c r="B49" s="100" t="inlineStr">
        <f aca="false">IF('Zestawienie serwisowe'!D101="","",'Zestawienie serwisowe'!D101)</f>
        <is>
          <t/>
        </is>
      </c>
      <c r="C49" s="100" t="inlineStr">
        <f aca="false">IF('Zestawienie serwisowe'!V101="","",'Zestawienie serwisowe'!V101)</f>
        <is>
          <t/>
        </is>
      </c>
      <c r="D49" s="46" t="inlineStr">
        <f aca="false">'Zestawienie serwisowe'!AD101</f>
        <is>
          <t/>
        </is>
      </c>
      <c r="E49" s="46" t="inlineStr">
        <f aca="false">'Zestawienie serwisowe'!AE101</f>
        <is>
          <t/>
        </is>
      </c>
      <c r="F49" s="45" t="inlineStr">
        <f aca="false">'Zestawienie serwisowe'!AF101</f>
        <is>
          <t/>
        </is>
      </c>
      <c r="G49" s="45" t="inlineStr">
        <f aca="false">'Zestawienie serwisowe'!AG101</f>
        <is>
          <t/>
        </is>
      </c>
      <c r="H49" s="45" t="inlineStr">
        <f aca="false">'Zestawienie serwisowe'!AH101</f>
        <is>
          <t/>
        </is>
      </c>
      <c r="I49" s="45" t="inlineStr">
        <f aca="false">'Zestawienie serwisowe'!AI101</f>
        <is>
          <t/>
        </is>
      </c>
      <c r="J49" s="46" t="inlineStr">
        <f aca="false">'Zestawienie serwisowe'!AJ101</f>
        <is>
          <t/>
        </is>
      </c>
      <c r="K49" s="101" t="inlineStr">
        <f aca="false">UPPER('Zestawienie serwisowe'!AL101)</f>
        <is>
          <t/>
        </is>
      </c>
      <c r="L49" s="102" t="inlineStr">
        <f aca="false">UPPER(IF('Zestawienie serwisowe'!AM101="","",'Zestawienie serwisowe'!AM101))</f>
        <is>
          <t/>
        </is>
      </c>
      <c r="M49" s="103" t="inlineStr">
        <f aca="false">UPPER(IF('Zestawienie serwisowe'!AN101="","",'Zestawienie serwisowe'!AN101))</f>
        <is>
          <t/>
        </is>
      </c>
      <c r="N49" s="104" t="inlineStr">
        <f aca="false">UPPER(IF('Zestawienie serwisowe'!AP101="","",'Zestawienie serwisowe'!AP101))</f>
        <is>
          <t/>
        </is>
      </c>
      <c r="O49" s="104" t="inlineStr">
        <f aca="false">UPPER(IF('Zestawienie serwisowe'!AR101="","",'Zestawienie serwisowe'!AR101))</f>
        <is>
          <t/>
        </is>
      </c>
      <c r="P49" s="104" t="inlineStr">
        <f aca="false">UPPER(IF('Zestawienie serwisowe'!AT101="","",'Zestawienie serwisowe'!AT101))</f>
        <is>
          <t/>
        </is>
      </c>
      <c r="Q49" s="105" t="inlineStr">
        <f aca="false">IF('Zestawienie serwisowe'!AV101="","",'Zestawienie serwisowe'!AV101)</f>
        <is>
          <t/>
        </is>
      </c>
      <c r="R49" s="105" t="inlineStr">
        <f aca="false">IF('Zestawienie serwisowe'!AW101="","",'Zestawienie serwisowe'!AW101)</f>
        <is>
          <t/>
        </is>
      </c>
      <c r="S49" s="105" t="inlineStr">
        <f aca="false">IF('Zestawienie serwisowe'!AX101="","",'Zestawienie serwisowe'!AX101)</f>
        <is>
          <t/>
        </is>
      </c>
      <c r="AL49" s="106" t="inlineStr">
        <f aca="false">'Zestawienie serwisowe'!BH101</f>
        <is>
          <t/>
        </is>
      </c>
      <c r="AM49" s="106" t="inlineStr">
        <f aca="false">'Zestawienie serwisowe'!BI101</f>
        <is>
          <t/>
        </is>
      </c>
    </row>
    <row r="50" customFormat="false" ht="11.25" hidden="false" customHeight="false" outlineLevel="0" collapsed="false">
      <c r="A50" s="100" t="inlineStr">
        <f aca="false">IF('Zestawienie serwisowe'!C102="","",'Zestawienie serwisowe'!C102)</f>
        <is>
          <t/>
        </is>
      </c>
      <c r="B50" s="100" t="inlineStr">
        <f aca="false">IF('Zestawienie serwisowe'!D102="","",'Zestawienie serwisowe'!D102)</f>
        <is>
          <t/>
        </is>
      </c>
      <c r="C50" s="100" t="inlineStr">
        <f aca="false">IF('Zestawienie serwisowe'!V102="","",'Zestawienie serwisowe'!V102)</f>
        <is>
          <t/>
        </is>
      </c>
      <c r="D50" s="46" t="inlineStr">
        <f aca="false">'Zestawienie serwisowe'!AD102</f>
        <is>
          <t/>
        </is>
      </c>
      <c r="E50" s="46" t="inlineStr">
        <f aca="false">'Zestawienie serwisowe'!AE102</f>
        <is>
          <t/>
        </is>
      </c>
      <c r="F50" s="45" t="inlineStr">
        <f aca="false">'Zestawienie serwisowe'!AF102</f>
        <is>
          <t/>
        </is>
      </c>
      <c r="G50" s="45" t="inlineStr">
        <f aca="false">'Zestawienie serwisowe'!AG102</f>
        <is>
          <t/>
        </is>
      </c>
      <c r="H50" s="45" t="inlineStr">
        <f aca="false">'Zestawienie serwisowe'!AH102</f>
        <is>
          <t/>
        </is>
      </c>
      <c r="I50" s="45" t="inlineStr">
        <f aca="false">'Zestawienie serwisowe'!AI102</f>
        <is>
          <t/>
        </is>
      </c>
      <c r="J50" s="46" t="inlineStr">
        <f aca="false">'Zestawienie serwisowe'!AJ102</f>
        <is>
          <t/>
        </is>
      </c>
      <c r="K50" s="101" t="inlineStr">
        <f aca="false">UPPER('Zestawienie serwisowe'!AL102)</f>
        <is>
          <t/>
        </is>
      </c>
      <c r="L50" s="102" t="inlineStr">
        <f aca="false">UPPER(IF('Zestawienie serwisowe'!AM102="","",'Zestawienie serwisowe'!AM102))</f>
        <is>
          <t/>
        </is>
      </c>
      <c r="M50" s="103" t="inlineStr">
        <f aca="false">UPPER(IF('Zestawienie serwisowe'!AN102="","",'Zestawienie serwisowe'!AN102))</f>
        <is>
          <t/>
        </is>
      </c>
      <c r="N50" s="104" t="inlineStr">
        <f aca="false">UPPER(IF('Zestawienie serwisowe'!AP102="","",'Zestawienie serwisowe'!AP102))</f>
        <is>
          <t/>
        </is>
      </c>
      <c r="O50" s="104" t="inlineStr">
        <f aca="false">UPPER(IF('Zestawienie serwisowe'!AR102="","",'Zestawienie serwisowe'!AR102))</f>
        <is>
          <t/>
        </is>
      </c>
      <c r="P50" s="104" t="inlineStr">
        <f aca="false">UPPER(IF('Zestawienie serwisowe'!AT102="","",'Zestawienie serwisowe'!AT102))</f>
        <is>
          <t/>
        </is>
      </c>
      <c r="Q50" s="105" t="inlineStr">
        <f aca="false">IF('Zestawienie serwisowe'!AV102="","",'Zestawienie serwisowe'!AV102)</f>
        <is>
          <t/>
        </is>
      </c>
      <c r="R50" s="105" t="inlineStr">
        <f aca="false">IF('Zestawienie serwisowe'!AW102="","",'Zestawienie serwisowe'!AW102)</f>
        <is>
          <t/>
        </is>
      </c>
      <c r="S50" s="105" t="inlineStr">
        <f aca="false">IF('Zestawienie serwisowe'!AX102="","",'Zestawienie serwisowe'!AX102)</f>
        <is>
          <t/>
        </is>
      </c>
      <c r="AL50" s="106" t="inlineStr">
        <f aca="false">'Zestawienie serwisowe'!BH102</f>
        <is>
          <t/>
        </is>
      </c>
      <c r="AM50" s="106" t="inlineStr">
        <f aca="false">'Zestawienie serwisowe'!BI102</f>
        <is>
          <t/>
        </is>
      </c>
    </row>
    <row r="8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S2"/>
  <mergeCells count="18">
    <mergeCell ref="A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</mergeCells>
  <conditionalFormatting sqref="V2:AI2">
    <cfRule type="expression" priority="2" aboveAverage="0" equalAverage="0" bottom="0" percent="0" rank="0" text="" dxfId="3">
      <formula>$AO$3&gt;0</formula>
    </cfRule>
  </conditionalFormatting>
  <conditionalFormatting sqref="V2:AI2">
    <cfRule type="expression" priority="3" aboveAverage="0" equalAverage="0" bottom="0" percent="0" rank="0" text="" dxfId="4">
      <formula>IF(IFERROR(AND($AO3&gt;0, $AN3=1),0),1)</formula>
    </cfRule>
  </conditionalFormatting>
  <conditionalFormatting sqref="V2:AI2">
    <cfRule type="expression" priority="4" aboveAverage="0" equalAverage="0" bottom="0" percent="0" rank="0" text="" dxfId="5">
      <formula>$AN$3=1</formula>
    </cfRule>
  </conditionalFormatting>
  <dataValidations count="1">
    <dataValidation allowBlank="true" error="Podany kod odwołania jest nieprawidłowy." errorTitle="UWAGA!" operator="between" showDropDown="false" showErrorMessage="true" showInputMessage="true" sqref="Q3:S5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6651162790697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492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2009-05-06T17:32:28Z</dcterms:created>
  <dc:creator>Szopa Artur</dc:creator>
  <dc:language>pl-PL</dc:language>
  <dcterms:modified xsi:type="dcterms:W3CDTF">2015-09-06T17:08:49Z</dcterms:modified>
  <cp:revision>6</cp:revision>
</cp:coreProperties>
</file>