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defaultThemeVersion="166925"/>
  <mc:AlternateContent xmlns:mc="http://schemas.openxmlformats.org/markup-compatibility/2006">
    <mc:Choice Requires="x15">
      <x15ac:absPath xmlns:x15ac="http://schemas.microsoft.com/office/spreadsheetml/2010/11/ac" url="C:\Users\mark\Documents\BT5110-tutorials\scripts\"/>
    </mc:Choice>
  </mc:AlternateContent>
  <xr:revisionPtr revIDLastSave="0" documentId="13_ncr:1_{4D1C8BF1-3419-404F-9184-FB485BCC8080}" xr6:coauthVersionLast="47" xr6:coauthVersionMax="47" xr10:uidLastSave="{00000000-0000-0000-0000-000000000000}"/>
  <bookViews>
    <workbookView xWindow="-120" yWindow="-120" windowWidth="29040" windowHeight="15720" xr2:uid="{00000000-000D-0000-FFFF-FFFF00000000}"/>
  </bookViews>
  <sheets>
    <sheet name="test2" sheetId="1" r:id="rId1"/>
    <sheet name="q1" sheetId="2" r:id="rId2"/>
    <sheet name="q3" sheetId="3" r:id="rId3"/>
    <sheet name="q4" sheetId="4"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V33" i="4" l="1"/>
  <c r="V32" i="4"/>
  <c r="V31" i="4"/>
  <c r="V30" i="4"/>
  <c r="V29" i="4"/>
  <c r="R3" i="4"/>
  <c r="R4" i="4"/>
  <c r="R5" i="4"/>
  <c r="R6" i="4"/>
  <c r="R7" i="4"/>
  <c r="R8" i="4"/>
  <c r="R9" i="4"/>
  <c r="R10" i="4"/>
  <c r="R11" i="4"/>
  <c r="R12" i="4"/>
  <c r="R13" i="4"/>
  <c r="R14" i="4"/>
  <c r="R15" i="4"/>
  <c r="R16" i="4"/>
  <c r="R17" i="4"/>
  <c r="R18" i="4"/>
  <c r="R19" i="4"/>
  <c r="R20" i="4"/>
  <c r="R21" i="4"/>
  <c r="R22" i="4"/>
  <c r="R23" i="4"/>
  <c r="R24" i="4"/>
  <c r="R25" i="4"/>
  <c r="R26" i="4"/>
  <c r="R27" i="4"/>
  <c r="R28" i="4"/>
  <c r="R29" i="4"/>
  <c r="R30" i="4"/>
  <c r="R31" i="4"/>
  <c r="R32" i="4"/>
  <c r="R33" i="4"/>
  <c r="R34" i="4"/>
  <c r="R35" i="4"/>
  <c r="R36" i="4"/>
  <c r="R37" i="4"/>
  <c r="R38" i="4"/>
  <c r="R39" i="4"/>
  <c r="R40" i="4"/>
  <c r="R41" i="4"/>
  <c r="R42" i="4"/>
  <c r="R43" i="4"/>
  <c r="R44" i="4"/>
  <c r="R45" i="4"/>
  <c r="R46" i="4"/>
  <c r="R47" i="4"/>
  <c r="R48" i="4"/>
  <c r="R49" i="4"/>
  <c r="R50" i="4"/>
  <c r="R52" i="4"/>
  <c r="R53" i="4"/>
  <c r="R55" i="4"/>
  <c r="R56" i="4"/>
  <c r="R57" i="4"/>
  <c r="R58" i="4"/>
  <c r="R59" i="4"/>
  <c r="R60" i="4"/>
  <c r="R61" i="4"/>
  <c r="R62" i="4"/>
  <c r="R63" i="4"/>
  <c r="R64" i="4"/>
  <c r="R65" i="4"/>
  <c r="R66" i="4"/>
  <c r="R67" i="4"/>
  <c r="R68" i="4"/>
  <c r="R69" i="4"/>
  <c r="R70" i="4"/>
  <c r="R71" i="4"/>
  <c r="R72" i="4"/>
  <c r="R73" i="4"/>
  <c r="R74" i="4"/>
  <c r="R75" i="4"/>
  <c r="R76" i="4"/>
  <c r="R77" i="4"/>
  <c r="R78" i="4"/>
  <c r="R79" i="4"/>
  <c r="R80" i="4"/>
  <c r="R81" i="4"/>
  <c r="R82" i="4"/>
  <c r="R83" i="4"/>
  <c r="R84" i="4"/>
  <c r="R85" i="4"/>
  <c r="R86" i="4"/>
  <c r="R87" i="4"/>
  <c r="R88" i="4"/>
  <c r="R89" i="4"/>
  <c r="R90" i="4"/>
  <c r="R91" i="4"/>
  <c r="R92" i="4"/>
  <c r="R93" i="4"/>
  <c r="R94" i="4"/>
  <c r="R95" i="4"/>
  <c r="R96" i="4"/>
  <c r="R97" i="4"/>
  <c r="R98" i="4"/>
  <c r="R99" i="4"/>
  <c r="R100" i="4"/>
  <c r="R101" i="4"/>
  <c r="R102" i="4"/>
  <c r="R103" i="4"/>
  <c r="R104" i="4"/>
  <c r="R105" i="4"/>
  <c r="R106" i="4"/>
  <c r="R107" i="4"/>
  <c r="R108" i="4"/>
  <c r="R109" i="4"/>
  <c r="R110" i="4"/>
  <c r="R111" i="4"/>
  <c r="R112" i="4"/>
  <c r="R113" i="4"/>
  <c r="R114" i="4"/>
  <c r="R115" i="4"/>
  <c r="R116" i="4"/>
  <c r="R117" i="4"/>
  <c r="R118" i="4"/>
  <c r="R119" i="4"/>
  <c r="R120" i="4"/>
  <c r="R121" i="4"/>
  <c r="R2" i="4"/>
  <c r="Q3" i="4"/>
  <c r="Q4" i="4"/>
  <c r="Q5" i="4"/>
  <c r="Q6" i="4"/>
  <c r="Q7" i="4"/>
  <c r="Q8" i="4"/>
  <c r="Q9" i="4"/>
  <c r="Q10" i="4"/>
  <c r="Q11" i="4"/>
  <c r="Q12" i="4"/>
  <c r="Q13" i="4"/>
  <c r="Q14" i="4"/>
  <c r="Q15" i="4"/>
  <c r="Q16" i="4"/>
  <c r="Q17" i="4"/>
  <c r="Q18" i="4"/>
  <c r="Q19" i="4"/>
  <c r="Q20" i="4"/>
  <c r="Q21" i="4"/>
  <c r="Q22" i="4"/>
  <c r="Q23" i="4"/>
  <c r="Q24" i="4"/>
  <c r="Q25" i="4"/>
  <c r="Q26" i="4"/>
  <c r="Q27" i="4"/>
  <c r="Q28" i="4"/>
  <c r="Q29" i="4"/>
  <c r="Q30" i="4"/>
  <c r="Q31" i="4"/>
  <c r="Q32" i="4"/>
  <c r="Q33" i="4"/>
  <c r="Q34" i="4"/>
  <c r="Q35" i="4"/>
  <c r="Q36" i="4"/>
  <c r="Q37" i="4"/>
  <c r="Q38" i="4"/>
  <c r="Q39" i="4"/>
  <c r="Q40" i="4"/>
  <c r="Q41" i="4"/>
  <c r="Q42" i="4"/>
  <c r="Q43" i="4"/>
  <c r="Q44" i="4"/>
  <c r="Q45" i="4"/>
  <c r="Q46" i="4"/>
  <c r="Q47" i="4"/>
  <c r="Q48" i="4"/>
  <c r="Q49" i="4"/>
  <c r="Q50" i="4"/>
  <c r="Q51" i="4"/>
  <c r="R51" i="4" s="1"/>
  <c r="Q52" i="4"/>
  <c r="Q53" i="4"/>
  <c r="Q54" i="4"/>
  <c r="R54" i="4" s="1"/>
  <c r="Q55" i="4"/>
  <c r="Q56" i="4"/>
  <c r="Q57" i="4"/>
  <c r="Q58" i="4"/>
  <c r="Q59" i="4"/>
  <c r="Q60" i="4"/>
  <c r="Q61" i="4"/>
  <c r="Q62" i="4"/>
  <c r="Q63" i="4"/>
  <c r="Q64" i="4"/>
  <c r="Q65" i="4"/>
  <c r="Q66" i="4"/>
  <c r="Q67" i="4"/>
  <c r="Q68" i="4"/>
  <c r="Q69" i="4"/>
  <c r="Q70" i="4"/>
  <c r="Q71" i="4"/>
  <c r="Q72" i="4"/>
  <c r="Q73" i="4"/>
  <c r="Q74" i="4"/>
  <c r="Q75" i="4"/>
  <c r="Q76" i="4"/>
  <c r="Q77" i="4"/>
  <c r="Q78" i="4"/>
  <c r="Q79" i="4"/>
  <c r="Q80" i="4"/>
  <c r="Q81" i="4"/>
  <c r="Q82" i="4"/>
  <c r="Q83" i="4"/>
  <c r="Q84" i="4"/>
  <c r="Q85" i="4"/>
  <c r="Q86" i="4"/>
  <c r="Q87" i="4"/>
  <c r="Q88" i="4"/>
  <c r="Q89" i="4"/>
  <c r="Q90" i="4"/>
  <c r="Q91" i="4"/>
  <c r="Q92" i="4"/>
  <c r="Q93" i="4"/>
  <c r="Q94" i="4"/>
  <c r="Q95" i="4"/>
  <c r="Q96" i="4"/>
  <c r="Q97" i="4"/>
  <c r="Q98" i="4"/>
  <c r="Q99" i="4"/>
  <c r="Q100" i="4"/>
  <c r="Q101" i="4"/>
  <c r="Q102" i="4"/>
  <c r="Q103" i="4"/>
  <c r="Q104" i="4"/>
  <c r="Q105" i="4"/>
  <c r="Q106" i="4"/>
  <c r="Q107" i="4"/>
  <c r="Q108" i="4"/>
  <c r="Q109" i="4"/>
  <c r="Q110" i="4"/>
  <c r="Q111" i="4"/>
  <c r="Q112" i="4"/>
  <c r="Q113" i="4"/>
  <c r="Q114" i="4"/>
  <c r="Q115" i="4"/>
  <c r="Q116" i="4"/>
  <c r="Q117" i="4"/>
  <c r="Q118" i="4"/>
  <c r="Q119" i="4"/>
  <c r="Q120" i="4"/>
  <c r="Q121" i="4"/>
  <c r="Q2" i="4"/>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2" i="4"/>
  <c r="I3" i="4"/>
  <c r="I4" i="4"/>
  <c r="I5" i="4"/>
  <c r="I6" i="4"/>
  <c r="I7" i="4"/>
  <c r="I8" i="4"/>
  <c r="I9" i="4"/>
  <c r="I10" i="4"/>
  <c r="I11" i="4"/>
  <c r="I12" i="4"/>
  <c r="I13" i="4"/>
  <c r="I14" i="4"/>
  <c r="I15" i="4"/>
  <c r="I16" i="4"/>
  <c r="I17" i="4"/>
  <c r="I18" i="4"/>
  <c r="I19" i="4"/>
  <c r="I20" i="4"/>
  <c r="I21" i="4"/>
  <c r="I22" i="4"/>
  <c r="I23" i="4"/>
  <c r="I24" i="4"/>
  <c r="I25" i="4"/>
  <c r="I26" i="4"/>
  <c r="I27" i="4"/>
  <c r="I28" i="4"/>
  <c r="I29" i="4"/>
  <c r="I30" i="4"/>
  <c r="I31" i="4"/>
  <c r="I32" i="4"/>
  <c r="I33" i="4"/>
  <c r="I34" i="4"/>
  <c r="I35" i="4"/>
  <c r="I36" i="4"/>
  <c r="I37" i="4"/>
  <c r="I38" i="4"/>
  <c r="I39" i="4"/>
  <c r="I40" i="4"/>
  <c r="I41" i="4"/>
  <c r="I42" i="4"/>
  <c r="I43" i="4"/>
  <c r="I44" i="4"/>
  <c r="I45" i="4"/>
  <c r="I46" i="4"/>
  <c r="I47" i="4"/>
  <c r="I48" i="4"/>
  <c r="I49" i="4"/>
  <c r="I50" i="4"/>
  <c r="I51" i="4"/>
  <c r="I52" i="4"/>
  <c r="I53" i="4"/>
  <c r="I54" i="4"/>
  <c r="I55" i="4"/>
  <c r="I56" i="4"/>
  <c r="I57" i="4"/>
  <c r="I58" i="4"/>
  <c r="I59" i="4"/>
  <c r="I60" i="4"/>
  <c r="I61" i="4"/>
  <c r="I62" i="4"/>
  <c r="I63" i="4"/>
  <c r="I64" i="4"/>
  <c r="I65" i="4"/>
  <c r="I66" i="4"/>
  <c r="I67" i="4"/>
  <c r="I68" i="4"/>
  <c r="I69" i="4"/>
  <c r="I70" i="4"/>
  <c r="I71" i="4"/>
  <c r="I72" i="4"/>
  <c r="I73" i="4"/>
  <c r="I74" i="4"/>
  <c r="I75" i="4"/>
  <c r="I76" i="4"/>
  <c r="I77" i="4"/>
  <c r="I78" i="4"/>
  <c r="I79" i="4"/>
  <c r="I80" i="4"/>
  <c r="I81" i="4"/>
  <c r="I82" i="4"/>
  <c r="I83" i="4"/>
  <c r="I84" i="4"/>
  <c r="I85" i="4"/>
  <c r="I86" i="4"/>
  <c r="I87" i="4"/>
  <c r="I88" i="4"/>
  <c r="I89" i="4"/>
  <c r="I90" i="4"/>
  <c r="I91" i="4"/>
  <c r="I92" i="4"/>
  <c r="I93" i="4"/>
  <c r="I94" i="4"/>
  <c r="I95" i="4"/>
  <c r="I96" i="4"/>
  <c r="I97" i="4"/>
  <c r="I98" i="4"/>
  <c r="I99" i="4"/>
  <c r="I100" i="4"/>
  <c r="I101" i="4"/>
  <c r="I102" i="4"/>
  <c r="I103" i="4"/>
  <c r="I104" i="4"/>
  <c r="I105" i="4"/>
  <c r="I106" i="4"/>
  <c r="I107" i="4"/>
  <c r="I108" i="4"/>
  <c r="I109" i="4"/>
  <c r="I110" i="4"/>
  <c r="I111" i="4"/>
  <c r="I112" i="4"/>
  <c r="I113" i="4"/>
  <c r="I114" i="4"/>
  <c r="I115" i="4"/>
  <c r="I116" i="4"/>
  <c r="I117" i="4"/>
  <c r="I118" i="4"/>
  <c r="I119" i="4"/>
  <c r="I120" i="4"/>
  <c r="I121" i="4"/>
  <c r="I2" i="4"/>
  <c r="E3" i="4"/>
  <c r="E4" i="4"/>
  <c r="E5" i="4"/>
  <c r="E6" i="4"/>
  <c r="E7" i="4"/>
  <c r="E8" i="4"/>
  <c r="E9" i="4"/>
  <c r="E10" i="4"/>
  <c r="E11" i="4"/>
  <c r="E12" i="4"/>
  <c r="E13" i="4"/>
  <c r="E14" i="4"/>
  <c r="E15" i="4"/>
  <c r="E16" i="4"/>
  <c r="E17" i="4"/>
  <c r="E18" i="4"/>
  <c r="E19" i="4"/>
  <c r="E20" i="4"/>
  <c r="E21" i="4"/>
  <c r="E22" i="4"/>
  <c r="E23" i="4"/>
  <c r="E24" i="4"/>
  <c r="E25" i="4"/>
  <c r="E26" i="4"/>
  <c r="E27" i="4"/>
  <c r="E28" i="4"/>
  <c r="E29" i="4"/>
  <c r="E30" i="4"/>
  <c r="E31" i="4"/>
  <c r="E32" i="4"/>
  <c r="E33" i="4"/>
  <c r="E34" i="4"/>
  <c r="E35" i="4"/>
  <c r="E36" i="4"/>
  <c r="E37" i="4"/>
  <c r="E38" i="4"/>
  <c r="E39" i="4"/>
  <c r="E40" i="4"/>
  <c r="E41" i="4"/>
  <c r="E42" i="4"/>
  <c r="E43" i="4"/>
  <c r="E44" i="4"/>
  <c r="E45" i="4"/>
  <c r="E46" i="4"/>
  <c r="E47" i="4"/>
  <c r="E48" i="4"/>
  <c r="E49" i="4"/>
  <c r="E50" i="4"/>
  <c r="E51" i="4"/>
  <c r="E52" i="4"/>
  <c r="E53" i="4"/>
  <c r="E54" i="4"/>
  <c r="E55" i="4"/>
  <c r="E56" i="4"/>
  <c r="E57" i="4"/>
  <c r="E58" i="4"/>
  <c r="E59" i="4"/>
  <c r="E60" i="4"/>
  <c r="E61" i="4"/>
  <c r="E62" i="4"/>
  <c r="E63" i="4"/>
  <c r="E64" i="4"/>
  <c r="E65" i="4"/>
  <c r="E66" i="4"/>
  <c r="E67" i="4"/>
  <c r="E68" i="4"/>
  <c r="E69" i="4"/>
  <c r="E70" i="4"/>
  <c r="E71" i="4"/>
  <c r="E72" i="4"/>
  <c r="E73" i="4"/>
  <c r="E74" i="4"/>
  <c r="E75" i="4"/>
  <c r="E76" i="4"/>
  <c r="E77" i="4"/>
  <c r="E78" i="4"/>
  <c r="E79" i="4"/>
  <c r="E80" i="4"/>
  <c r="E81" i="4"/>
  <c r="E82" i="4"/>
  <c r="E83" i="4"/>
  <c r="E84" i="4"/>
  <c r="E85" i="4"/>
  <c r="E86" i="4"/>
  <c r="E87" i="4"/>
  <c r="E88" i="4"/>
  <c r="E89" i="4"/>
  <c r="E90" i="4"/>
  <c r="E91" i="4"/>
  <c r="E92" i="4"/>
  <c r="E93" i="4"/>
  <c r="E94" i="4"/>
  <c r="E95" i="4"/>
  <c r="E96" i="4"/>
  <c r="E97" i="4"/>
  <c r="E98" i="4"/>
  <c r="E99" i="4"/>
  <c r="E100" i="4"/>
  <c r="E101" i="4"/>
  <c r="E102" i="4"/>
  <c r="E103" i="4"/>
  <c r="E104" i="4"/>
  <c r="E105" i="4"/>
  <c r="E106" i="4"/>
  <c r="E107" i="4"/>
  <c r="E108" i="4"/>
  <c r="E109" i="4"/>
  <c r="E110" i="4"/>
  <c r="E111" i="4"/>
  <c r="E112" i="4"/>
  <c r="E113" i="4"/>
  <c r="E114" i="4"/>
  <c r="E115" i="4"/>
  <c r="E116" i="4"/>
  <c r="E117" i="4"/>
  <c r="E118" i="4"/>
  <c r="E119" i="4"/>
  <c r="E120" i="4"/>
  <c r="E121" i="4"/>
  <c r="E2" i="4"/>
  <c r="O21" i="3"/>
  <c r="O20" i="3"/>
  <c r="O19" i="3"/>
  <c r="O18" i="3"/>
  <c r="O17" i="3"/>
  <c r="O16" i="3"/>
  <c r="J3" i="3"/>
  <c r="J4" i="3"/>
  <c r="J5" i="3"/>
  <c r="J6" i="3"/>
  <c r="J7" i="3"/>
  <c r="J8" i="3"/>
  <c r="J9" i="3"/>
  <c r="J10" i="3"/>
  <c r="J11" i="3"/>
  <c r="J12" i="3"/>
  <c r="J13" i="3"/>
  <c r="J14" i="3"/>
  <c r="J15" i="3"/>
  <c r="J16" i="3"/>
  <c r="J17" i="3"/>
  <c r="J18" i="3"/>
  <c r="J19" i="3"/>
  <c r="J20" i="3"/>
  <c r="J21" i="3"/>
  <c r="J22" i="3"/>
  <c r="J23" i="3"/>
  <c r="J24" i="3"/>
  <c r="J25" i="3"/>
  <c r="J26" i="3"/>
  <c r="J27" i="3"/>
  <c r="J28" i="3"/>
  <c r="J29" i="3"/>
  <c r="J30" i="3"/>
  <c r="J31" i="3"/>
  <c r="J32" i="3"/>
  <c r="J33" i="3"/>
  <c r="J34" i="3"/>
  <c r="J35" i="3"/>
  <c r="J36" i="3"/>
  <c r="J37" i="3"/>
  <c r="J38" i="3"/>
  <c r="J39" i="3"/>
  <c r="J40" i="3"/>
  <c r="J41" i="3"/>
  <c r="J42" i="3"/>
  <c r="J43" i="3"/>
  <c r="J44" i="3"/>
  <c r="J45" i="3"/>
  <c r="J46" i="3"/>
  <c r="J47" i="3"/>
  <c r="J48" i="3"/>
  <c r="J49" i="3"/>
  <c r="J50" i="3"/>
  <c r="J51" i="3"/>
  <c r="J52" i="3"/>
  <c r="J53" i="3"/>
  <c r="J54" i="3"/>
  <c r="J55" i="3"/>
  <c r="J56" i="3"/>
  <c r="J57" i="3"/>
  <c r="J58" i="3"/>
  <c r="J59" i="3"/>
  <c r="J60" i="3"/>
  <c r="J61" i="3"/>
  <c r="J62" i="3"/>
  <c r="J63" i="3"/>
  <c r="J64" i="3"/>
  <c r="J65" i="3"/>
  <c r="J66" i="3"/>
  <c r="J67" i="3"/>
  <c r="J68" i="3"/>
  <c r="J69" i="3"/>
  <c r="J70" i="3"/>
  <c r="J71" i="3"/>
  <c r="J72" i="3"/>
  <c r="J73" i="3"/>
  <c r="J74" i="3"/>
  <c r="J75" i="3"/>
  <c r="J76" i="3"/>
  <c r="J77" i="3"/>
  <c r="J78" i="3"/>
  <c r="J79" i="3"/>
  <c r="J80" i="3"/>
  <c r="J81" i="3"/>
  <c r="J82" i="3"/>
  <c r="J83" i="3"/>
  <c r="J84" i="3"/>
  <c r="J85" i="3"/>
  <c r="J86" i="3"/>
  <c r="J87" i="3"/>
  <c r="J88" i="3"/>
  <c r="J89" i="3"/>
  <c r="J90" i="3"/>
  <c r="J91" i="3"/>
  <c r="J92" i="3"/>
  <c r="J93" i="3"/>
  <c r="J94" i="3"/>
  <c r="J95" i="3"/>
  <c r="J96" i="3"/>
  <c r="J97" i="3"/>
  <c r="J98" i="3"/>
  <c r="J99" i="3"/>
  <c r="J100" i="3"/>
  <c r="J101" i="3"/>
  <c r="J102" i="3"/>
  <c r="J103" i="3"/>
  <c r="J104" i="3"/>
  <c r="J105" i="3"/>
  <c r="J106" i="3"/>
  <c r="J107" i="3"/>
  <c r="J108" i="3"/>
  <c r="J109" i="3"/>
  <c r="J110" i="3"/>
  <c r="J111" i="3"/>
  <c r="J112" i="3"/>
  <c r="J113" i="3"/>
  <c r="J114" i="3"/>
  <c r="J115" i="3"/>
  <c r="J116" i="3"/>
  <c r="J117" i="3"/>
  <c r="J118" i="3"/>
  <c r="J119" i="3"/>
  <c r="J120" i="3"/>
  <c r="J121" i="3"/>
  <c r="J2" i="3"/>
  <c r="I3" i="3"/>
  <c r="I4" i="3"/>
  <c r="I5" i="3"/>
  <c r="I6" i="3"/>
  <c r="I7" i="3"/>
  <c r="I8" i="3"/>
  <c r="I9" i="3"/>
  <c r="I10" i="3"/>
  <c r="I11" i="3"/>
  <c r="I12" i="3"/>
  <c r="I13" i="3"/>
  <c r="I14" i="3"/>
  <c r="I15" i="3"/>
  <c r="I16" i="3"/>
  <c r="I17" i="3"/>
  <c r="I18" i="3"/>
  <c r="I19" i="3"/>
  <c r="I20" i="3"/>
  <c r="I21" i="3"/>
  <c r="I22" i="3"/>
  <c r="I23" i="3"/>
  <c r="I24" i="3"/>
  <c r="I25" i="3"/>
  <c r="I26" i="3"/>
  <c r="I27" i="3"/>
  <c r="I28" i="3"/>
  <c r="I29" i="3"/>
  <c r="I30" i="3"/>
  <c r="I31" i="3"/>
  <c r="I32" i="3"/>
  <c r="I33" i="3"/>
  <c r="I34" i="3"/>
  <c r="I35" i="3"/>
  <c r="I36" i="3"/>
  <c r="I37" i="3"/>
  <c r="I38" i="3"/>
  <c r="I39" i="3"/>
  <c r="I40" i="3"/>
  <c r="I41" i="3"/>
  <c r="I42" i="3"/>
  <c r="I43" i="3"/>
  <c r="I44" i="3"/>
  <c r="I45" i="3"/>
  <c r="I46" i="3"/>
  <c r="I47" i="3"/>
  <c r="I48" i="3"/>
  <c r="I49" i="3"/>
  <c r="I50" i="3"/>
  <c r="I51" i="3"/>
  <c r="I52" i="3"/>
  <c r="I53" i="3"/>
  <c r="I54" i="3"/>
  <c r="I55" i="3"/>
  <c r="I56" i="3"/>
  <c r="I57" i="3"/>
  <c r="I58" i="3"/>
  <c r="I59" i="3"/>
  <c r="I60" i="3"/>
  <c r="I61" i="3"/>
  <c r="I62" i="3"/>
  <c r="I63" i="3"/>
  <c r="I64" i="3"/>
  <c r="I65" i="3"/>
  <c r="I66" i="3"/>
  <c r="I67" i="3"/>
  <c r="I68" i="3"/>
  <c r="I69" i="3"/>
  <c r="I70" i="3"/>
  <c r="I71" i="3"/>
  <c r="I72" i="3"/>
  <c r="I73" i="3"/>
  <c r="I74" i="3"/>
  <c r="I75" i="3"/>
  <c r="I76" i="3"/>
  <c r="I77" i="3"/>
  <c r="I78" i="3"/>
  <c r="I79" i="3"/>
  <c r="I80" i="3"/>
  <c r="I81" i="3"/>
  <c r="I82" i="3"/>
  <c r="I83" i="3"/>
  <c r="I84" i="3"/>
  <c r="I85" i="3"/>
  <c r="I86" i="3"/>
  <c r="I87" i="3"/>
  <c r="I88" i="3"/>
  <c r="I89" i="3"/>
  <c r="I90" i="3"/>
  <c r="I91" i="3"/>
  <c r="I92" i="3"/>
  <c r="I93" i="3"/>
  <c r="I94" i="3"/>
  <c r="I95" i="3"/>
  <c r="I96" i="3"/>
  <c r="I97" i="3"/>
  <c r="I98" i="3"/>
  <c r="I99" i="3"/>
  <c r="I100" i="3"/>
  <c r="I101" i="3"/>
  <c r="I102" i="3"/>
  <c r="I103" i="3"/>
  <c r="I104" i="3"/>
  <c r="I105" i="3"/>
  <c r="I106" i="3"/>
  <c r="I107" i="3"/>
  <c r="I108" i="3"/>
  <c r="I109" i="3"/>
  <c r="I110" i="3"/>
  <c r="I111" i="3"/>
  <c r="I112" i="3"/>
  <c r="I113" i="3"/>
  <c r="I114" i="3"/>
  <c r="I115" i="3"/>
  <c r="I116" i="3"/>
  <c r="I117" i="3"/>
  <c r="I118" i="3"/>
  <c r="I119" i="3"/>
  <c r="I120" i="3"/>
  <c r="I121" i="3"/>
  <c r="I2" i="3"/>
  <c r="E3" i="3"/>
  <c r="E4" i="3"/>
  <c r="E5" i="3"/>
  <c r="E6" i="3"/>
  <c r="E7" i="3"/>
  <c r="E8" i="3"/>
  <c r="E9" i="3"/>
  <c r="E10" i="3"/>
  <c r="E11" i="3"/>
  <c r="E12" i="3"/>
  <c r="E13" i="3"/>
  <c r="E14" i="3"/>
  <c r="E15" i="3"/>
  <c r="E16" i="3"/>
  <c r="E17" i="3"/>
  <c r="E18" i="3"/>
  <c r="E19" i="3"/>
  <c r="E20" i="3"/>
  <c r="E21" i="3"/>
  <c r="E22" i="3"/>
  <c r="E23" i="3"/>
  <c r="E24" i="3"/>
  <c r="E25" i="3"/>
  <c r="E26" i="3"/>
  <c r="E27" i="3"/>
  <c r="E28" i="3"/>
  <c r="E29" i="3"/>
  <c r="E30" i="3"/>
  <c r="E31" i="3"/>
  <c r="E32" i="3"/>
  <c r="E33" i="3"/>
  <c r="E34" i="3"/>
  <c r="E35" i="3"/>
  <c r="E36" i="3"/>
  <c r="E37" i="3"/>
  <c r="E38" i="3"/>
  <c r="E39" i="3"/>
  <c r="E40" i="3"/>
  <c r="E41" i="3"/>
  <c r="E42" i="3"/>
  <c r="E43" i="3"/>
  <c r="E44" i="3"/>
  <c r="E45" i="3"/>
  <c r="E46" i="3"/>
  <c r="E47" i="3"/>
  <c r="E48" i="3"/>
  <c r="E49" i="3"/>
  <c r="E50" i="3"/>
  <c r="E51" i="3"/>
  <c r="E52" i="3"/>
  <c r="E53" i="3"/>
  <c r="E54" i="3"/>
  <c r="E55" i="3"/>
  <c r="E56" i="3"/>
  <c r="E57" i="3"/>
  <c r="E58" i="3"/>
  <c r="E59" i="3"/>
  <c r="E60" i="3"/>
  <c r="E61" i="3"/>
  <c r="E62" i="3"/>
  <c r="E63" i="3"/>
  <c r="E64" i="3"/>
  <c r="E65" i="3"/>
  <c r="E66" i="3"/>
  <c r="E67" i="3"/>
  <c r="E68" i="3"/>
  <c r="E69" i="3"/>
  <c r="E70" i="3"/>
  <c r="E71" i="3"/>
  <c r="E72" i="3"/>
  <c r="E73" i="3"/>
  <c r="E74" i="3"/>
  <c r="E75" i="3"/>
  <c r="E76" i="3"/>
  <c r="E77" i="3"/>
  <c r="E78" i="3"/>
  <c r="E79" i="3"/>
  <c r="E80" i="3"/>
  <c r="E81" i="3"/>
  <c r="E82" i="3"/>
  <c r="E83" i="3"/>
  <c r="E84" i="3"/>
  <c r="E85" i="3"/>
  <c r="E86" i="3"/>
  <c r="E87" i="3"/>
  <c r="E88" i="3"/>
  <c r="E89" i="3"/>
  <c r="E90" i="3"/>
  <c r="E91" i="3"/>
  <c r="E92" i="3"/>
  <c r="E93" i="3"/>
  <c r="E94" i="3"/>
  <c r="E95" i="3"/>
  <c r="E96" i="3"/>
  <c r="E97" i="3"/>
  <c r="E98" i="3"/>
  <c r="E99" i="3"/>
  <c r="E100" i="3"/>
  <c r="E101" i="3"/>
  <c r="E102" i="3"/>
  <c r="E103" i="3"/>
  <c r="E104" i="3"/>
  <c r="E105" i="3"/>
  <c r="E106" i="3"/>
  <c r="E107" i="3"/>
  <c r="E108" i="3"/>
  <c r="E109" i="3"/>
  <c r="E110" i="3"/>
  <c r="E111" i="3"/>
  <c r="E112" i="3"/>
  <c r="E113" i="3"/>
  <c r="E114" i="3"/>
  <c r="E115" i="3"/>
  <c r="E116" i="3"/>
  <c r="E117" i="3"/>
  <c r="E118" i="3"/>
  <c r="E119" i="3"/>
  <c r="E120" i="3"/>
  <c r="E121" i="3"/>
  <c r="E2" i="3"/>
  <c r="P23" i="2"/>
  <c r="P22" i="2"/>
  <c r="P21" i="2"/>
  <c r="P20" i="2"/>
  <c r="P19" i="2"/>
  <c r="L3" i="2"/>
  <c r="L4" i="2"/>
  <c r="L5" i="2"/>
  <c r="L6" i="2"/>
  <c r="L7" i="2"/>
  <c r="L8" i="2"/>
  <c r="L9" i="2"/>
  <c r="L10" i="2"/>
  <c r="L11" i="2"/>
  <c r="L12" i="2"/>
  <c r="L13" i="2"/>
  <c r="L14" i="2"/>
  <c r="L15" i="2"/>
  <c r="L16" i="2"/>
  <c r="L17" i="2"/>
  <c r="L18" i="2"/>
  <c r="L19" i="2"/>
  <c r="L20" i="2"/>
  <c r="L21" i="2"/>
  <c r="L22" i="2"/>
  <c r="L23" i="2"/>
  <c r="L24" i="2"/>
  <c r="L25" i="2"/>
  <c r="L26" i="2"/>
  <c r="L27" i="2"/>
  <c r="L28" i="2"/>
  <c r="L29" i="2"/>
  <c r="L30" i="2"/>
  <c r="L31" i="2"/>
  <c r="L32" i="2"/>
  <c r="L33" i="2"/>
  <c r="L34" i="2"/>
  <c r="L35" i="2"/>
  <c r="L36" i="2"/>
  <c r="L37" i="2"/>
  <c r="L38" i="2"/>
  <c r="L39" i="2"/>
  <c r="L40" i="2"/>
  <c r="L41" i="2"/>
  <c r="L42" i="2"/>
  <c r="L43" i="2"/>
  <c r="L44" i="2"/>
  <c r="L45" i="2"/>
  <c r="L46" i="2"/>
  <c r="L47" i="2"/>
  <c r="L48" i="2"/>
  <c r="L49" i="2"/>
  <c r="L50" i="2"/>
  <c r="L51" i="2"/>
  <c r="L52" i="2"/>
  <c r="L53" i="2"/>
  <c r="L54" i="2"/>
  <c r="L55" i="2"/>
  <c r="L56" i="2"/>
  <c r="L57" i="2"/>
  <c r="L58" i="2"/>
  <c r="L59" i="2"/>
  <c r="L60" i="2"/>
  <c r="L61" i="2"/>
  <c r="L62" i="2"/>
  <c r="L63" i="2"/>
  <c r="L64" i="2"/>
  <c r="L65" i="2"/>
  <c r="L66" i="2"/>
  <c r="L67" i="2"/>
  <c r="L68" i="2"/>
  <c r="L69" i="2"/>
  <c r="L70" i="2"/>
  <c r="L71" i="2"/>
  <c r="L72" i="2"/>
  <c r="L73" i="2"/>
  <c r="L74" i="2"/>
  <c r="L75" i="2"/>
  <c r="L76" i="2"/>
  <c r="L77" i="2"/>
  <c r="L78" i="2"/>
  <c r="L79" i="2"/>
  <c r="L80" i="2"/>
  <c r="L82" i="2"/>
  <c r="L83" i="2"/>
  <c r="L84" i="2"/>
  <c r="L85" i="2"/>
  <c r="L86" i="2"/>
  <c r="L87" i="2"/>
  <c r="L88" i="2"/>
  <c r="L89" i="2"/>
  <c r="L90" i="2"/>
  <c r="L91" i="2"/>
  <c r="L92" i="2"/>
  <c r="L93" i="2"/>
  <c r="L94" i="2"/>
  <c r="L95" i="2"/>
  <c r="L96" i="2"/>
  <c r="L97" i="2"/>
  <c r="L98" i="2"/>
  <c r="L99" i="2"/>
  <c r="L100" i="2"/>
  <c r="L101" i="2"/>
  <c r="L102" i="2"/>
  <c r="L103" i="2"/>
  <c r="L104" i="2"/>
  <c r="L105" i="2"/>
  <c r="L106" i="2"/>
  <c r="L107" i="2"/>
  <c r="L108" i="2"/>
  <c r="L109" i="2"/>
  <c r="L110" i="2"/>
  <c r="L111" i="2"/>
  <c r="L112" i="2"/>
  <c r="L113" i="2"/>
  <c r="L114" i="2"/>
  <c r="L115" i="2"/>
  <c r="L116" i="2"/>
  <c r="L117" i="2"/>
  <c r="L118" i="2"/>
  <c r="L119" i="2"/>
  <c r="L120" i="2"/>
  <c r="L121" i="2"/>
  <c r="L2" i="2"/>
  <c r="K5" i="2"/>
  <c r="K10" i="2"/>
  <c r="K13" i="2"/>
  <c r="K18" i="2"/>
  <c r="K22" i="2"/>
  <c r="K26" i="2"/>
  <c r="K34" i="2"/>
  <c r="K42" i="2"/>
  <c r="K44" i="2"/>
  <c r="K50" i="2"/>
  <c r="K53" i="2"/>
  <c r="K58" i="2"/>
  <c r="K66" i="2"/>
  <c r="K74" i="2"/>
  <c r="K82" i="2"/>
  <c r="K90" i="2"/>
  <c r="K91" i="2"/>
  <c r="K96" i="2"/>
  <c r="K99" i="2"/>
  <c r="K103" i="2"/>
  <c r="K105" i="2"/>
  <c r="K107" i="2"/>
  <c r="K111" i="2"/>
  <c r="I23" i="2"/>
  <c r="I87" i="2"/>
  <c r="A2" i="2"/>
  <c r="B2" i="2"/>
  <c r="C2" i="2"/>
  <c r="D2" i="2"/>
  <c r="E2" i="2"/>
  <c r="F2" i="2"/>
  <c r="G2" i="2"/>
  <c r="H2" i="2"/>
  <c r="I2" i="2" s="1"/>
  <c r="J2" i="2"/>
  <c r="K2" i="2" s="1"/>
  <c r="A3" i="2"/>
  <c r="B3" i="2"/>
  <c r="C3" i="2"/>
  <c r="D3" i="2"/>
  <c r="E3" i="2"/>
  <c r="F3" i="2"/>
  <c r="G3" i="2"/>
  <c r="H3" i="2"/>
  <c r="I3" i="2" s="1"/>
  <c r="J3" i="2"/>
  <c r="K3" i="2" s="1"/>
  <c r="A4" i="2"/>
  <c r="B4" i="2"/>
  <c r="C4" i="2"/>
  <c r="D4" i="2"/>
  <c r="E4" i="2"/>
  <c r="F4" i="2"/>
  <c r="G4" i="2"/>
  <c r="H4" i="2"/>
  <c r="I4" i="2" s="1"/>
  <c r="J4" i="2"/>
  <c r="K4" i="2" s="1"/>
  <c r="A5" i="2"/>
  <c r="B5" i="2"/>
  <c r="C5" i="2"/>
  <c r="D5" i="2"/>
  <c r="E5" i="2"/>
  <c r="F5" i="2"/>
  <c r="G5" i="2"/>
  <c r="H5" i="2"/>
  <c r="I5" i="2" s="1"/>
  <c r="J5" i="2"/>
  <c r="A6" i="2"/>
  <c r="B6" i="2"/>
  <c r="C6" i="2"/>
  <c r="D6" i="2"/>
  <c r="E6" i="2"/>
  <c r="F6" i="2"/>
  <c r="G6" i="2"/>
  <c r="H6" i="2"/>
  <c r="I6" i="2" s="1"/>
  <c r="J6" i="2"/>
  <c r="K6" i="2" s="1"/>
  <c r="A7" i="2"/>
  <c r="B7" i="2"/>
  <c r="C7" i="2"/>
  <c r="D7" i="2"/>
  <c r="E7" i="2"/>
  <c r="F7" i="2"/>
  <c r="G7" i="2"/>
  <c r="H7" i="2"/>
  <c r="I7" i="2" s="1"/>
  <c r="J7" i="2"/>
  <c r="K7" i="2" s="1"/>
  <c r="A8" i="2"/>
  <c r="B8" i="2"/>
  <c r="C8" i="2"/>
  <c r="D8" i="2"/>
  <c r="E8" i="2"/>
  <c r="F8" i="2"/>
  <c r="G8" i="2"/>
  <c r="H8" i="2"/>
  <c r="I8" i="2" s="1"/>
  <c r="J8" i="2"/>
  <c r="K8" i="2" s="1"/>
  <c r="A9" i="2"/>
  <c r="B9" i="2"/>
  <c r="C9" i="2"/>
  <c r="D9" i="2"/>
  <c r="E9" i="2"/>
  <c r="F9" i="2"/>
  <c r="G9" i="2"/>
  <c r="H9" i="2"/>
  <c r="I9" i="2" s="1"/>
  <c r="J9" i="2"/>
  <c r="K9" i="2" s="1"/>
  <c r="A10" i="2"/>
  <c r="B10" i="2"/>
  <c r="C10" i="2"/>
  <c r="D10" i="2"/>
  <c r="E10" i="2"/>
  <c r="F10" i="2"/>
  <c r="G10" i="2"/>
  <c r="H10" i="2"/>
  <c r="I10" i="2" s="1"/>
  <c r="J10" i="2"/>
  <c r="A11" i="2"/>
  <c r="B11" i="2"/>
  <c r="C11" i="2"/>
  <c r="D11" i="2"/>
  <c r="E11" i="2"/>
  <c r="F11" i="2"/>
  <c r="G11" i="2"/>
  <c r="H11" i="2"/>
  <c r="I11" i="2" s="1"/>
  <c r="J11" i="2"/>
  <c r="K11" i="2" s="1"/>
  <c r="A12" i="2"/>
  <c r="B12" i="2"/>
  <c r="C12" i="2"/>
  <c r="D12" i="2"/>
  <c r="E12" i="2"/>
  <c r="F12" i="2"/>
  <c r="G12" i="2"/>
  <c r="H12" i="2"/>
  <c r="I12" i="2" s="1"/>
  <c r="J12" i="2"/>
  <c r="K12" i="2" s="1"/>
  <c r="A13" i="2"/>
  <c r="B13" i="2"/>
  <c r="C13" i="2"/>
  <c r="D13" i="2"/>
  <c r="E13" i="2"/>
  <c r="F13" i="2"/>
  <c r="G13" i="2"/>
  <c r="H13" i="2"/>
  <c r="I13" i="2" s="1"/>
  <c r="J13" i="2"/>
  <c r="A14" i="2"/>
  <c r="B14" i="2"/>
  <c r="C14" i="2"/>
  <c r="D14" i="2"/>
  <c r="E14" i="2"/>
  <c r="F14" i="2"/>
  <c r="G14" i="2"/>
  <c r="H14" i="2"/>
  <c r="I14" i="2" s="1"/>
  <c r="J14" i="2"/>
  <c r="K14" i="2" s="1"/>
  <c r="A15" i="2"/>
  <c r="B15" i="2"/>
  <c r="C15" i="2"/>
  <c r="D15" i="2"/>
  <c r="E15" i="2"/>
  <c r="F15" i="2"/>
  <c r="G15" i="2"/>
  <c r="H15" i="2"/>
  <c r="I15" i="2" s="1"/>
  <c r="J15" i="2"/>
  <c r="K15" i="2" s="1"/>
  <c r="A16" i="2"/>
  <c r="B16" i="2"/>
  <c r="C16" i="2"/>
  <c r="D16" i="2"/>
  <c r="E16" i="2"/>
  <c r="F16" i="2"/>
  <c r="G16" i="2"/>
  <c r="H16" i="2"/>
  <c r="I16" i="2" s="1"/>
  <c r="J16" i="2"/>
  <c r="K16" i="2" s="1"/>
  <c r="A17" i="2"/>
  <c r="B17" i="2"/>
  <c r="C17" i="2"/>
  <c r="D17" i="2"/>
  <c r="E17" i="2"/>
  <c r="F17" i="2"/>
  <c r="G17" i="2"/>
  <c r="H17" i="2"/>
  <c r="I17" i="2" s="1"/>
  <c r="J17" i="2"/>
  <c r="K17" i="2" s="1"/>
  <c r="A18" i="2"/>
  <c r="B18" i="2"/>
  <c r="C18" i="2"/>
  <c r="D18" i="2"/>
  <c r="E18" i="2"/>
  <c r="F18" i="2"/>
  <c r="G18" i="2"/>
  <c r="H18" i="2"/>
  <c r="I18" i="2" s="1"/>
  <c r="J18" i="2"/>
  <c r="A19" i="2"/>
  <c r="B19" i="2"/>
  <c r="C19" i="2"/>
  <c r="D19" i="2"/>
  <c r="E19" i="2"/>
  <c r="F19" i="2"/>
  <c r="G19" i="2"/>
  <c r="H19" i="2"/>
  <c r="I19" i="2" s="1"/>
  <c r="J19" i="2"/>
  <c r="K19" i="2" s="1"/>
  <c r="A20" i="2"/>
  <c r="B20" i="2"/>
  <c r="C20" i="2"/>
  <c r="D20" i="2"/>
  <c r="E20" i="2"/>
  <c r="F20" i="2"/>
  <c r="G20" i="2"/>
  <c r="H20" i="2"/>
  <c r="I20" i="2" s="1"/>
  <c r="J20" i="2"/>
  <c r="K20" i="2" s="1"/>
  <c r="A21" i="2"/>
  <c r="B21" i="2"/>
  <c r="C21" i="2"/>
  <c r="D21" i="2"/>
  <c r="E21" i="2"/>
  <c r="F21" i="2"/>
  <c r="G21" i="2"/>
  <c r="H21" i="2"/>
  <c r="I21" i="2" s="1"/>
  <c r="J21" i="2"/>
  <c r="K21" i="2" s="1"/>
  <c r="A22" i="2"/>
  <c r="B22" i="2"/>
  <c r="C22" i="2"/>
  <c r="D22" i="2"/>
  <c r="E22" i="2"/>
  <c r="F22" i="2"/>
  <c r="G22" i="2"/>
  <c r="H22" i="2"/>
  <c r="I22" i="2" s="1"/>
  <c r="A23" i="2"/>
  <c r="B23" i="2"/>
  <c r="C23" i="2"/>
  <c r="D23" i="2"/>
  <c r="E23" i="2"/>
  <c r="F23" i="2"/>
  <c r="G23" i="2"/>
  <c r="H23" i="2"/>
  <c r="J23" i="2"/>
  <c r="K23" i="2" s="1"/>
  <c r="A24" i="2"/>
  <c r="B24" i="2"/>
  <c r="C24" i="2"/>
  <c r="D24" i="2"/>
  <c r="E24" i="2"/>
  <c r="F24" i="2"/>
  <c r="G24" i="2"/>
  <c r="H24" i="2"/>
  <c r="I24" i="2" s="1"/>
  <c r="J24" i="2"/>
  <c r="K24" i="2" s="1"/>
  <c r="A25" i="2"/>
  <c r="B25" i="2"/>
  <c r="C25" i="2"/>
  <c r="D25" i="2"/>
  <c r="E25" i="2"/>
  <c r="F25" i="2"/>
  <c r="G25" i="2"/>
  <c r="H25" i="2"/>
  <c r="I25" i="2" s="1"/>
  <c r="J25" i="2"/>
  <c r="K25" i="2" s="1"/>
  <c r="A26" i="2"/>
  <c r="B26" i="2"/>
  <c r="C26" i="2"/>
  <c r="D26" i="2"/>
  <c r="E26" i="2"/>
  <c r="F26" i="2"/>
  <c r="G26" i="2"/>
  <c r="H26" i="2"/>
  <c r="I26" i="2" s="1"/>
  <c r="J26" i="2"/>
  <c r="A27" i="2"/>
  <c r="B27" i="2"/>
  <c r="C27" i="2"/>
  <c r="D27" i="2"/>
  <c r="E27" i="2"/>
  <c r="F27" i="2"/>
  <c r="G27" i="2"/>
  <c r="H27" i="2"/>
  <c r="I27" i="2" s="1"/>
  <c r="J27" i="2"/>
  <c r="K27" i="2" s="1"/>
  <c r="A28" i="2"/>
  <c r="B28" i="2"/>
  <c r="C28" i="2"/>
  <c r="D28" i="2"/>
  <c r="E28" i="2"/>
  <c r="F28" i="2"/>
  <c r="G28" i="2"/>
  <c r="H28" i="2"/>
  <c r="I28" i="2" s="1"/>
  <c r="J28" i="2"/>
  <c r="K28" i="2" s="1"/>
  <c r="A29" i="2"/>
  <c r="B29" i="2"/>
  <c r="C29" i="2"/>
  <c r="D29" i="2"/>
  <c r="E29" i="2"/>
  <c r="F29" i="2"/>
  <c r="G29" i="2"/>
  <c r="H29" i="2"/>
  <c r="I29" i="2" s="1"/>
  <c r="J29" i="2"/>
  <c r="K29" i="2" s="1"/>
  <c r="A30" i="2"/>
  <c r="B30" i="2"/>
  <c r="C30" i="2"/>
  <c r="D30" i="2"/>
  <c r="E30" i="2"/>
  <c r="F30" i="2"/>
  <c r="G30" i="2"/>
  <c r="H30" i="2"/>
  <c r="I30" i="2" s="1"/>
  <c r="J30" i="2"/>
  <c r="K30" i="2" s="1"/>
  <c r="A31" i="2"/>
  <c r="B31" i="2"/>
  <c r="C31" i="2"/>
  <c r="D31" i="2"/>
  <c r="E31" i="2"/>
  <c r="F31" i="2"/>
  <c r="G31" i="2"/>
  <c r="H31" i="2"/>
  <c r="I31" i="2" s="1"/>
  <c r="J31" i="2"/>
  <c r="K31" i="2" s="1"/>
  <c r="A32" i="2"/>
  <c r="B32" i="2"/>
  <c r="C32" i="2"/>
  <c r="D32" i="2"/>
  <c r="E32" i="2"/>
  <c r="F32" i="2"/>
  <c r="G32" i="2"/>
  <c r="H32" i="2"/>
  <c r="I32" i="2" s="1"/>
  <c r="J32" i="2"/>
  <c r="K32" i="2" s="1"/>
  <c r="A33" i="2"/>
  <c r="B33" i="2"/>
  <c r="C33" i="2"/>
  <c r="D33" i="2"/>
  <c r="E33" i="2"/>
  <c r="F33" i="2"/>
  <c r="G33" i="2"/>
  <c r="H33" i="2"/>
  <c r="I33" i="2" s="1"/>
  <c r="J33" i="2"/>
  <c r="K33" i="2" s="1"/>
  <c r="A34" i="2"/>
  <c r="B34" i="2"/>
  <c r="C34" i="2"/>
  <c r="D34" i="2"/>
  <c r="E34" i="2"/>
  <c r="F34" i="2"/>
  <c r="G34" i="2"/>
  <c r="H34" i="2"/>
  <c r="I34" i="2" s="1"/>
  <c r="J34" i="2"/>
  <c r="A35" i="2"/>
  <c r="B35" i="2"/>
  <c r="C35" i="2"/>
  <c r="D35" i="2"/>
  <c r="E35" i="2"/>
  <c r="F35" i="2"/>
  <c r="G35" i="2"/>
  <c r="H35" i="2"/>
  <c r="I35" i="2" s="1"/>
  <c r="J35" i="2"/>
  <c r="K35" i="2" s="1"/>
  <c r="A36" i="2"/>
  <c r="B36" i="2"/>
  <c r="C36" i="2"/>
  <c r="D36" i="2"/>
  <c r="E36" i="2"/>
  <c r="F36" i="2"/>
  <c r="G36" i="2"/>
  <c r="H36" i="2"/>
  <c r="I36" i="2" s="1"/>
  <c r="J36" i="2"/>
  <c r="K36" i="2" s="1"/>
  <c r="A37" i="2"/>
  <c r="B37" i="2"/>
  <c r="C37" i="2"/>
  <c r="D37" i="2"/>
  <c r="E37" i="2"/>
  <c r="F37" i="2"/>
  <c r="G37" i="2"/>
  <c r="H37" i="2"/>
  <c r="I37" i="2" s="1"/>
  <c r="J37" i="2"/>
  <c r="K37" i="2" s="1"/>
  <c r="A38" i="2"/>
  <c r="B38" i="2"/>
  <c r="C38" i="2"/>
  <c r="D38" i="2"/>
  <c r="E38" i="2"/>
  <c r="F38" i="2"/>
  <c r="G38" i="2"/>
  <c r="H38" i="2"/>
  <c r="I38" i="2" s="1"/>
  <c r="J38" i="2"/>
  <c r="K38" i="2" s="1"/>
  <c r="A39" i="2"/>
  <c r="B39" i="2"/>
  <c r="C39" i="2"/>
  <c r="D39" i="2"/>
  <c r="E39" i="2"/>
  <c r="F39" i="2"/>
  <c r="G39" i="2"/>
  <c r="H39" i="2"/>
  <c r="I39" i="2" s="1"/>
  <c r="J39" i="2"/>
  <c r="K39" i="2" s="1"/>
  <c r="A40" i="2"/>
  <c r="B40" i="2"/>
  <c r="C40" i="2"/>
  <c r="D40" i="2"/>
  <c r="E40" i="2"/>
  <c r="F40" i="2"/>
  <c r="G40" i="2"/>
  <c r="H40" i="2"/>
  <c r="I40" i="2" s="1"/>
  <c r="J40" i="2"/>
  <c r="K40" i="2" s="1"/>
  <c r="A41" i="2"/>
  <c r="B41" i="2"/>
  <c r="C41" i="2"/>
  <c r="D41" i="2"/>
  <c r="E41" i="2"/>
  <c r="F41" i="2"/>
  <c r="G41" i="2"/>
  <c r="H41" i="2"/>
  <c r="I41" i="2" s="1"/>
  <c r="J41" i="2"/>
  <c r="K41" i="2" s="1"/>
  <c r="A42" i="2"/>
  <c r="B42" i="2"/>
  <c r="C42" i="2"/>
  <c r="D42" i="2"/>
  <c r="E42" i="2"/>
  <c r="F42" i="2"/>
  <c r="G42" i="2"/>
  <c r="H42" i="2"/>
  <c r="I42" i="2" s="1"/>
  <c r="J42" i="2"/>
  <c r="A43" i="2"/>
  <c r="B43" i="2"/>
  <c r="C43" i="2"/>
  <c r="D43" i="2"/>
  <c r="E43" i="2"/>
  <c r="F43" i="2"/>
  <c r="G43" i="2"/>
  <c r="H43" i="2"/>
  <c r="I43" i="2" s="1"/>
  <c r="J43" i="2"/>
  <c r="K43" i="2" s="1"/>
  <c r="A44" i="2"/>
  <c r="B44" i="2"/>
  <c r="C44" i="2"/>
  <c r="D44" i="2"/>
  <c r="E44" i="2"/>
  <c r="F44" i="2"/>
  <c r="G44" i="2"/>
  <c r="H44" i="2"/>
  <c r="I44" i="2" s="1"/>
  <c r="A45" i="2"/>
  <c r="B45" i="2"/>
  <c r="C45" i="2"/>
  <c r="D45" i="2"/>
  <c r="E45" i="2"/>
  <c r="F45" i="2"/>
  <c r="G45" i="2"/>
  <c r="H45" i="2"/>
  <c r="I45" i="2" s="1"/>
  <c r="J45" i="2"/>
  <c r="K45" i="2" s="1"/>
  <c r="A46" i="2"/>
  <c r="B46" i="2"/>
  <c r="C46" i="2"/>
  <c r="D46" i="2"/>
  <c r="E46" i="2"/>
  <c r="F46" i="2"/>
  <c r="G46" i="2"/>
  <c r="H46" i="2"/>
  <c r="I46" i="2" s="1"/>
  <c r="J46" i="2"/>
  <c r="K46" i="2" s="1"/>
  <c r="A47" i="2"/>
  <c r="B47" i="2"/>
  <c r="C47" i="2"/>
  <c r="D47" i="2"/>
  <c r="E47" i="2"/>
  <c r="F47" i="2"/>
  <c r="G47" i="2"/>
  <c r="H47" i="2"/>
  <c r="I47" i="2" s="1"/>
  <c r="J47" i="2"/>
  <c r="K47" i="2" s="1"/>
  <c r="A48" i="2"/>
  <c r="B48" i="2"/>
  <c r="C48" i="2"/>
  <c r="D48" i="2"/>
  <c r="E48" i="2"/>
  <c r="F48" i="2"/>
  <c r="G48" i="2"/>
  <c r="H48" i="2"/>
  <c r="I48" i="2" s="1"/>
  <c r="J48" i="2"/>
  <c r="K48" i="2" s="1"/>
  <c r="A49" i="2"/>
  <c r="B49" i="2"/>
  <c r="C49" i="2"/>
  <c r="D49" i="2"/>
  <c r="E49" i="2"/>
  <c r="F49" i="2"/>
  <c r="G49" i="2"/>
  <c r="H49" i="2"/>
  <c r="I49" i="2" s="1"/>
  <c r="J49" i="2"/>
  <c r="K49" i="2" s="1"/>
  <c r="A50" i="2"/>
  <c r="B50" i="2"/>
  <c r="C50" i="2"/>
  <c r="D50" i="2"/>
  <c r="E50" i="2"/>
  <c r="F50" i="2"/>
  <c r="G50" i="2"/>
  <c r="H50" i="2"/>
  <c r="I50" i="2" s="1"/>
  <c r="J50" i="2"/>
  <c r="A51" i="2"/>
  <c r="B51" i="2"/>
  <c r="C51" i="2"/>
  <c r="D51" i="2"/>
  <c r="E51" i="2"/>
  <c r="F51" i="2"/>
  <c r="G51" i="2"/>
  <c r="H51" i="2"/>
  <c r="I51" i="2" s="1"/>
  <c r="J51" i="2"/>
  <c r="K51" i="2" s="1"/>
  <c r="A52" i="2"/>
  <c r="B52" i="2"/>
  <c r="C52" i="2"/>
  <c r="D52" i="2"/>
  <c r="E52" i="2"/>
  <c r="F52" i="2"/>
  <c r="G52" i="2"/>
  <c r="H52" i="2"/>
  <c r="I52" i="2" s="1"/>
  <c r="J52" i="2"/>
  <c r="K52" i="2" s="1"/>
  <c r="A53" i="2"/>
  <c r="B53" i="2"/>
  <c r="C53" i="2"/>
  <c r="D53" i="2"/>
  <c r="E53" i="2"/>
  <c r="F53" i="2"/>
  <c r="G53" i="2"/>
  <c r="H53" i="2"/>
  <c r="I53" i="2" s="1"/>
  <c r="A54" i="2"/>
  <c r="B54" i="2"/>
  <c r="C54" i="2"/>
  <c r="D54" i="2"/>
  <c r="E54" i="2"/>
  <c r="F54" i="2"/>
  <c r="G54" i="2"/>
  <c r="H54" i="2"/>
  <c r="I54" i="2" s="1"/>
  <c r="J54" i="2"/>
  <c r="K54" i="2" s="1"/>
  <c r="A55" i="2"/>
  <c r="B55" i="2"/>
  <c r="C55" i="2"/>
  <c r="D55" i="2"/>
  <c r="E55" i="2"/>
  <c r="F55" i="2"/>
  <c r="G55" i="2"/>
  <c r="H55" i="2"/>
  <c r="I55" i="2" s="1"/>
  <c r="J55" i="2"/>
  <c r="K55" i="2" s="1"/>
  <c r="A56" i="2"/>
  <c r="B56" i="2"/>
  <c r="C56" i="2"/>
  <c r="D56" i="2"/>
  <c r="E56" i="2"/>
  <c r="F56" i="2"/>
  <c r="G56" i="2"/>
  <c r="H56" i="2"/>
  <c r="I56" i="2" s="1"/>
  <c r="J56" i="2"/>
  <c r="K56" i="2" s="1"/>
  <c r="A57" i="2"/>
  <c r="B57" i="2"/>
  <c r="C57" i="2"/>
  <c r="D57" i="2"/>
  <c r="E57" i="2"/>
  <c r="F57" i="2"/>
  <c r="G57" i="2"/>
  <c r="H57" i="2"/>
  <c r="I57" i="2" s="1"/>
  <c r="J57" i="2"/>
  <c r="K57" i="2" s="1"/>
  <c r="A58" i="2"/>
  <c r="B58" i="2"/>
  <c r="C58" i="2"/>
  <c r="D58" i="2"/>
  <c r="E58" i="2"/>
  <c r="F58" i="2"/>
  <c r="G58" i="2"/>
  <c r="H58" i="2"/>
  <c r="I58" i="2" s="1"/>
  <c r="J58" i="2"/>
  <c r="A59" i="2"/>
  <c r="B59" i="2"/>
  <c r="C59" i="2"/>
  <c r="D59" i="2"/>
  <c r="E59" i="2"/>
  <c r="F59" i="2"/>
  <c r="G59" i="2"/>
  <c r="H59" i="2"/>
  <c r="I59" i="2" s="1"/>
  <c r="J59" i="2"/>
  <c r="K59" i="2" s="1"/>
  <c r="A60" i="2"/>
  <c r="B60" i="2"/>
  <c r="C60" i="2"/>
  <c r="D60" i="2"/>
  <c r="E60" i="2"/>
  <c r="F60" i="2"/>
  <c r="G60" i="2"/>
  <c r="H60" i="2"/>
  <c r="I60" i="2" s="1"/>
  <c r="J60" i="2"/>
  <c r="K60" i="2" s="1"/>
  <c r="A61" i="2"/>
  <c r="B61" i="2"/>
  <c r="C61" i="2"/>
  <c r="D61" i="2"/>
  <c r="E61" i="2"/>
  <c r="F61" i="2"/>
  <c r="G61" i="2"/>
  <c r="H61" i="2"/>
  <c r="I61" i="2" s="1"/>
  <c r="J61" i="2"/>
  <c r="K61" i="2" s="1"/>
  <c r="A62" i="2"/>
  <c r="B62" i="2"/>
  <c r="C62" i="2"/>
  <c r="D62" i="2"/>
  <c r="E62" i="2"/>
  <c r="F62" i="2"/>
  <c r="G62" i="2"/>
  <c r="H62" i="2"/>
  <c r="I62" i="2" s="1"/>
  <c r="J62" i="2"/>
  <c r="K62" i="2" s="1"/>
  <c r="A63" i="2"/>
  <c r="B63" i="2"/>
  <c r="C63" i="2"/>
  <c r="D63" i="2"/>
  <c r="E63" i="2"/>
  <c r="F63" i="2"/>
  <c r="G63" i="2"/>
  <c r="H63" i="2"/>
  <c r="I63" i="2" s="1"/>
  <c r="J63" i="2"/>
  <c r="K63" i="2" s="1"/>
  <c r="A64" i="2"/>
  <c r="B64" i="2"/>
  <c r="C64" i="2"/>
  <c r="D64" i="2"/>
  <c r="E64" i="2"/>
  <c r="F64" i="2"/>
  <c r="G64" i="2"/>
  <c r="H64" i="2"/>
  <c r="I64" i="2" s="1"/>
  <c r="J64" i="2"/>
  <c r="K64" i="2" s="1"/>
  <c r="A65" i="2"/>
  <c r="B65" i="2"/>
  <c r="C65" i="2"/>
  <c r="D65" i="2"/>
  <c r="E65" i="2"/>
  <c r="F65" i="2"/>
  <c r="G65" i="2"/>
  <c r="H65" i="2"/>
  <c r="I65" i="2" s="1"/>
  <c r="J65" i="2"/>
  <c r="K65" i="2" s="1"/>
  <c r="A66" i="2"/>
  <c r="B66" i="2"/>
  <c r="C66" i="2"/>
  <c r="D66" i="2"/>
  <c r="E66" i="2"/>
  <c r="F66" i="2"/>
  <c r="G66" i="2"/>
  <c r="H66" i="2"/>
  <c r="I66" i="2" s="1"/>
  <c r="J66" i="2"/>
  <c r="A67" i="2"/>
  <c r="B67" i="2"/>
  <c r="C67" i="2"/>
  <c r="D67" i="2"/>
  <c r="E67" i="2"/>
  <c r="F67" i="2"/>
  <c r="G67" i="2"/>
  <c r="H67" i="2"/>
  <c r="I67" i="2" s="1"/>
  <c r="J67" i="2"/>
  <c r="K67" i="2" s="1"/>
  <c r="A68" i="2"/>
  <c r="B68" i="2"/>
  <c r="C68" i="2"/>
  <c r="D68" i="2"/>
  <c r="E68" i="2"/>
  <c r="F68" i="2"/>
  <c r="G68" i="2"/>
  <c r="H68" i="2"/>
  <c r="I68" i="2" s="1"/>
  <c r="J68" i="2"/>
  <c r="K68" i="2" s="1"/>
  <c r="A69" i="2"/>
  <c r="B69" i="2"/>
  <c r="C69" i="2"/>
  <c r="D69" i="2"/>
  <c r="E69" i="2"/>
  <c r="F69" i="2"/>
  <c r="G69" i="2"/>
  <c r="H69" i="2"/>
  <c r="I69" i="2" s="1"/>
  <c r="J69" i="2"/>
  <c r="K69" i="2" s="1"/>
  <c r="A70" i="2"/>
  <c r="B70" i="2"/>
  <c r="C70" i="2"/>
  <c r="D70" i="2"/>
  <c r="E70" i="2"/>
  <c r="F70" i="2"/>
  <c r="G70" i="2"/>
  <c r="H70" i="2"/>
  <c r="I70" i="2" s="1"/>
  <c r="J70" i="2"/>
  <c r="K70" i="2" s="1"/>
  <c r="A71" i="2"/>
  <c r="B71" i="2"/>
  <c r="C71" i="2"/>
  <c r="D71" i="2"/>
  <c r="E71" i="2"/>
  <c r="F71" i="2"/>
  <c r="G71" i="2"/>
  <c r="H71" i="2"/>
  <c r="I71" i="2" s="1"/>
  <c r="J71" i="2"/>
  <c r="K71" i="2" s="1"/>
  <c r="A72" i="2"/>
  <c r="B72" i="2"/>
  <c r="C72" i="2"/>
  <c r="D72" i="2"/>
  <c r="E72" i="2"/>
  <c r="F72" i="2"/>
  <c r="G72" i="2"/>
  <c r="H72" i="2"/>
  <c r="I72" i="2" s="1"/>
  <c r="J72" i="2"/>
  <c r="K72" i="2" s="1"/>
  <c r="A73" i="2"/>
  <c r="B73" i="2"/>
  <c r="C73" i="2"/>
  <c r="D73" i="2"/>
  <c r="E73" i="2"/>
  <c r="F73" i="2"/>
  <c r="G73" i="2"/>
  <c r="H73" i="2"/>
  <c r="I73" i="2" s="1"/>
  <c r="J73" i="2"/>
  <c r="K73" i="2" s="1"/>
  <c r="A74" i="2"/>
  <c r="B74" i="2"/>
  <c r="C74" i="2"/>
  <c r="D74" i="2"/>
  <c r="E74" i="2"/>
  <c r="F74" i="2"/>
  <c r="G74" i="2"/>
  <c r="H74" i="2"/>
  <c r="I74" i="2" s="1"/>
  <c r="J74" i="2"/>
  <c r="A75" i="2"/>
  <c r="B75" i="2"/>
  <c r="C75" i="2"/>
  <c r="D75" i="2"/>
  <c r="E75" i="2"/>
  <c r="F75" i="2"/>
  <c r="G75" i="2"/>
  <c r="H75" i="2"/>
  <c r="I75" i="2" s="1"/>
  <c r="J75" i="2"/>
  <c r="K75" i="2" s="1"/>
  <c r="A76" i="2"/>
  <c r="B76" i="2"/>
  <c r="C76" i="2"/>
  <c r="D76" i="2"/>
  <c r="E76" i="2"/>
  <c r="F76" i="2"/>
  <c r="G76" i="2"/>
  <c r="H76" i="2"/>
  <c r="I76" i="2" s="1"/>
  <c r="J76" i="2"/>
  <c r="K76" i="2" s="1"/>
  <c r="A77" i="2"/>
  <c r="B77" i="2"/>
  <c r="C77" i="2"/>
  <c r="D77" i="2"/>
  <c r="E77" i="2"/>
  <c r="F77" i="2"/>
  <c r="G77" i="2"/>
  <c r="H77" i="2"/>
  <c r="I77" i="2" s="1"/>
  <c r="J77" i="2"/>
  <c r="K77" i="2" s="1"/>
  <c r="A78" i="2"/>
  <c r="B78" i="2"/>
  <c r="C78" i="2"/>
  <c r="D78" i="2"/>
  <c r="E78" i="2"/>
  <c r="F78" i="2"/>
  <c r="G78" i="2"/>
  <c r="H78" i="2"/>
  <c r="I78" i="2" s="1"/>
  <c r="J78" i="2"/>
  <c r="K78" i="2" s="1"/>
  <c r="A79" i="2"/>
  <c r="B79" i="2"/>
  <c r="C79" i="2"/>
  <c r="D79" i="2"/>
  <c r="E79" i="2"/>
  <c r="F79" i="2"/>
  <c r="G79" i="2"/>
  <c r="H79" i="2"/>
  <c r="I79" i="2" s="1"/>
  <c r="J79" i="2"/>
  <c r="K79" i="2" s="1"/>
  <c r="A80" i="2"/>
  <c r="B80" i="2"/>
  <c r="C80" i="2"/>
  <c r="D80" i="2"/>
  <c r="E80" i="2"/>
  <c r="F80" i="2"/>
  <c r="G80" i="2"/>
  <c r="H80" i="2"/>
  <c r="I80" i="2" s="1"/>
  <c r="J80" i="2"/>
  <c r="K80" i="2" s="1"/>
  <c r="A81" i="2"/>
  <c r="B81" i="2"/>
  <c r="C81" i="2"/>
  <c r="D81" i="2"/>
  <c r="E81" i="2"/>
  <c r="F81" i="2"/>
  <c r="G81" i="2"/>
  <c r="H81" i="2"/>
  <c r="I81" i="2" s="1"/>
  <c r="J81" i="2"/>
  <c r="K81" i="2" s="1"/>
  <c r="L81" i="2" s="1"/>
  <c r="P18" i="2" s="1"/>
  <c r="A82" i="2"/>
  <c r="B82" i="2"/>
  <c r="C82" i="2"/>
  <c r="D82" i="2"/>
  <c r="E82" i="2"/>
  <c r="F82" i="2"/>
  <c r="G82" i="2"/>
  <c r="H82" i="2"/>
  <c r="I82" i="2" s="1"/>
  <c r="J82" i="2"/>
  <c r="A83" i="2"/>
  <c r="B83" i="2"/>
  <c r="C83" i="2"/>
  <c r="D83" i="2"/>
  <c r="E83" i="2"/>
  <c r="F83" i="2"/>
  <c r="G83" i="2"/>
  <c r="H83" i="2"/>
  <c r="I83" i="2" s="1"/>
  <c r="J83" i="2"/>
  <c r="K83" i="2" s="1"/>
  <c r="A84" i="2"/>
  <c r="B84" i="2"/>
  <c r="C84" i="2"/>
  <c r="D84" i="2"/>
  <c r="E84" i="2"/>
  <c r="F84" i="2"/>
  <c r="G84" i="2"/>
  <c r="H84" i="2"/>
  <c r="I84" i="2" s="1"/>
  <c r="J84" i="2"/>
  <c r="K84" i="2" s="1"/>
  <c r="A85" i="2"/>
  <c r="B85" i="2"/>
  <c r="C85" i="2"/>
  <c r="D85" i="2"/>
  <c r="E85" i="2"/>
  <c r="F85" i="2"/>
  <c r="G85" i="2"/>
  <c r="H85" i="2"/>
  <c r="I85" i="2" s="1"/>
  <c r="J85" i="2"/>
  <c r="K85" i="2" s="1"/>
  <c r="A86" i="2"/>
  <c r="B86" i="2"/>
  <c r="C86" i="2"/>
  <c r="D86" i="2"/>
  <c r="E86" i="2"/>
  <c r="F86" i="2"/>
  <c r="G86" i="2"/>
  <c r="H86" i="2"/>
  <c r="I86" i="2" s="1"/>
  <c r="J86" i="2"/>
  <c r="K86" i="2" s="1"/>
  <c r="A87" i="2"/>
  <c r="B87" i="2"/>
  <c r="C87" i="2"/>
  <c r="D87" i="2"/>
  <c r="E87" i="2"/>
  <c r="F87" i="2"/>
  <c r="G87" i="2"/>
  <c r="H87" i="2"/>
  <c r="J87" i="2"/>
  <c r="K87" i="2" s="1"/>
  <c r="A88" i="2"/>
  <c r="B88" i="2"/>
  <c r="C88" i="2"/>
  <c r="D88" i="2"/>
  <c r="E88" i="2"/>
  <c r="F88" i="2"/>
  <c r="G88" i="2"/>
  <c r="H88" i="2"/>
  <c r="I88" i="2" s="1"/>
  <c r="J88" i="2"/>
  <c r="K88" i="2" s="1"/>
  <c r="A89" i="2"/>
  <c r="B89" i="2"/>
  <c r="C89" i="2"/>
  <c r="D89" i="2"/>
  <c r="E89" i="2"/>
  <c r="F89" i="2"/>
  <c r="G89" i="2"/>
  <c r="H89" i="2"/>
  <c r="I89" i="2" s="1"/>
  <c r="J89" i="2"/>
  <c r="K89" i="2" s="1"/>
  <c r="A90" i="2"/>
  <c r="B90" i="2"/>
  <c r="C90" i="2"/>
  <c r="D90" i="2"/>
  <c r="E90" i="2"/>
  <c r="F90" i="2"/>
  <c r="G90" i="2"/>
  <c r="H90" i="2"/>
  <c r="I90" i="2" s="1"/>
  <c r="J90" i="2"/>
  <c r="A91" i="2"/>
  <c r="B91" i="2"/>
  <c r="C91" i="2"/>
  <c r="D91" i="2"/>
  <c r="E91" i="2"/>
  <c r="F91" i="2"/>
  <c r="G91" i="2"/>
  <c r="H91" i="2"/>
  <c r="I91" i="2" s="1"/>
  <c r="A92" i="2"/>
  <c r="B92" i="2"/>
  <c r="C92" i="2"/>
  <c r="D92" i="2"/>
  <c r="E92" i="2"/>
  <c r="F92" i="2"/>
  <c r="G92" i="2"/>
  <c r="H92" i="2"/>
  <c r="I92" i="2" s="1"/>
  <c r="J92" i="2"/>
  <c r="K92" i="2" s="1"/>
  <c r="A93" i="2"/>
  <c r="B93" i="2"/>
  <c r="C93" i="2"/>
  <c r="D93" i="2"/>
  <c r="E93" i="2"/>
  <c r="F93" i="2"/>
  <c r="G93" i="2"/>
  <c r="H93" i="2"/>
  <c r="I93" i="2" s="1"/>
  <c r="J93" i="2"/>
  <c r="K93" i="2" s="1"/>
  <c r="A94" i="2"/>
  <c r="B94" i="2"/>
  <c r="C94" i="2"/>
  <c r="D94" i="2"/>
  <c r="E94" i="2"/>
  <c r="F94" i="2"/>
  <c r="G94" i="2"/>
  <c r="H94" i="2"/>
  <c r="I94" i="2" s="1"/>
  <c r="J94" i="2"/>
  <c r="K94" i="2" s="1"/>
  <c r="A95" i="2"/>
  <c r="B95" i="2"/>
  <c r="C95" i="2"/>
  <c r="D95" i="2"/>
  <c r="E95" i="2"/>
  <c r="F95" i="2"/>
  <c r="G95" i="2"/>
  <c r="H95" i="2"/>
  <c r="I95" i="2" s="1"/>
  <c r="J95" i="2"/>
  <c r="K95" i="2" s="1"/>
  <c r="A96" i="2"/>
  <c r="B96" i="2"/>
  <c r="C96" i="2"/>
  <c r="D96" i="2"/>
  <c r="E96" i="2"/>
  <c r="F96" i="2"/>
  <c r="G96" i="2"/>
  <c r="H96" i="2"/>
  <c r="I96" i="2" s="1"/>
  <c r="A97" i="2"/>
  <c r="B97" i="2"/>
  <c r="C97" i="2"/>
  <c r="D97" i="2"/>
  <c r="E97" i="2"/>
  <c r="F97" i="2"/>
  <c r="G97" i="2"/>
  <c r="H97" i="2"/>
  <c r="I97" i="2" s="1"/>
  <c r="J97" i="2"/>
  <c r="K97" i="2" s="1"/>
  <c r="A98" i="2"/>
  <c r="B98" i="2"/>
  <c r="C98" i="2"/>
  <c r="D98" i="2"/>
  <c r="E98" i="2"/>
  <c r="F98" i="2"/>
  <c r="G98" i="2"/>
  <c r="H98" i="2"/>
  <c r="I98" i="2" s="1"/>
  <c r="J98" i="2"/>
  <c r="K98" i="2" s="1"/>
  <c r="A99" i="2"/>
  <c r="B99" i="2"/>
  <c r="C99" i="2"/>
  <c r="D99" i="2"/>
  <c r="E99" i="2"/>
  <c r="F99" i="2"/>
  <c r="G99" i="2"/>
  <c r="H99" i="2"/>
  <c r="I99" i="2" s="1"/>
  <c r="J99" i="2"/>
  <c r="A100" i="2"/>
  <c r="B100" i="2"/>
  <c r="C100" i="2"/>
  <c r="D100" i="2"/>
  <c r="E100" i="2"/>
  <c r="F100" i="2"/>
  <c r="G100" i="2"/>
  <c r="H100" i="2"/>
  <c r="I100" i="2" s="1"/>
  <c r="J100" i="2"/>
  <c r="K100" i="2" s="1"/>
  <c r="A101" i="2"/>
  <c r="B101" i="2"/>
  <c r="C101" i="2"/>
  <c r="D101" i="2"/>
  <c r="E101" i="2"/>
  <c r="F101" i="2"/>
  <c r="G101" i="2"/>
  <c r="H101" i="2"/>
  <c r="I101" i="2" s="1"/>
  <c r="J101" i="2"/>
  <c r="K101" i="2" s="1"/>
  <c r="A102" i="2"/>
  <c r="B102" i="2"/>
  <c r="C102" i="2"/>
  <c r="D102" i="2"/>
  <c r="E102" i="2"/>
  <c r="F102" i="2"/>
  <c r="G102" i="2"/>
  <c r="H102" i="2"/>
  <c r="I102" i="2" s="1"/>
  <c r="J102" i="2"/>
  <c r="K102" i="2" s="1"/>
  <c r="A103" i="2"/>
  <c r="B103" i="2"/>
  <c r="C103" i="2"/>
  <c r="D103" i="2"/>
  <c r="E103" i="2"/>
  <c r="F103" i="2"/>
  <c r="G103" i="2"/>
  <c r="H103" i="2"/>
  <c r="I103" i="2" s="1"/>
  <c r="A104" i="2"/>
  <c r="B104" i="2"/>
  <c r="C104" i="2"/>
  <c r="D104" i="2"/>
  <c r="E104" i="2"/>
  <c r="F104" i="2"/>
  <c r="G104" i="2"/>
  <c r="H104" i="2"/>
  <c r="I104" i="2" s="1"/>
  <c r="J104" i="2"/>
  <c r="K104" i="2" s="1"/>
  <c r="A105" i="2"/>
  <c r="B105" i="2"/>
  <c r="C105" i="2"/>
  <c r="D105" i="2"/>
  <c r="E105" i="2"/>
  <c r="F105" i="2"/>
  <c r="G105" i="2"/>
  <c r="H105" i="2"/>
  <c r="I105" i="2" s="1"/>
  <c r="A106" i="2"/>
  <c r="B106" i="2"/>
  <c r="C106" i="2"/>
  <c r="D106" i="2"/>
  <c r="E106" i="2"/>
  <c r="F106" i="2"/>
  <c r="G106" i="2"/>
  <c r="H106" i="2"/>
  <c r="I106" i="2" s="1"/>
  <c r="J106" i="2"/>
  <c r="K106" i="2" s="1"/>
  <c r="A107" i="2"/>
  <c r="B107" i="2"/>
  <c r="C107" i="2"/>
  <c r="D107" i="2"/>
  <c r="E107" i="2"/>
  <c r="F107" i="2"/>
  <c r="G107" i="2"/>
  <c r="H107" i="2"/>
  <c r="I107" i="2" s="1"/>
  <c r="J107" i="2"/>
  <c r="A108" i="2"/>
  <c r="B108" i="2"/>
  <c r="C108" i="2"/>
  <c r="D108" i="2"/>
  <c r="E108" i="2"/>
  <c r="F108" i="2"/>
  <c r="G108" i="2"/>
  <c r="H108" i="2"/>
  <c r="I108" i="2" s="1"/>
  <c r="J108" i="2"/>
  <c r="K108" i="2" s="1"/>
  <c r="A109" i="2"/>
  <c r="B109" i="2"/>
  <c r="C109" i="2"/>
  <c r="D109" i="2"/>
  <c r="E109" i="2"/>
  <c r="F109" i="2"/>
  <c r="G109" i="2"/>
  <c r="H109" i="2"/>
  <c r="I109" i="2" s="1"/>
  <c r="J109" i="2"/>
  <c r="K109" i="2" s="1"/>
  <c r="A110" i="2"/>
  <c r="B110" i="2"/>
  <c r="C110" i="2"/>
  <c r="D110" i="2"/>
  <c r="E110" i="2"/>
  <c r="F110" i="2"/>
  <c r="G110" i="2"/>
  <c r="H110" i="2"/>
  <c r="I110" i="2" s="1"/>
  <c r="J110" i="2"/>
  <c r="K110" i="2" s="1"/>
  <c r="A111" i="2"/>
  <c r="B111" i="2"/>
  <c r="C111" i="2"/>
  <c r="D111" i="2"/>
  <c r="E111" i="2"/>
  <c r="F111" i="2"/>
  <c r="G111" i="2"/>
  <c r="H111" i="2"/>
  <c r="I111" i="2" s="1"/>
  <c r="A112" i="2"/>
  <c r="B112" i="2"/>
  <c r="C112" i="2"/>
  <c r="D112" i="2"/>
  <c r="E112" i="2"/>
  <c r="F112" i="2"/>
  <c r="G112" i="2"/>
  <c r="H112" i="2"/>
  <c r="I112" i="2" s="1"/>
  <c r="J112" i="2"/>
  <c r="K112" i="2" s="1"/>
  <c r="A113" i="2"/>
  <c r="B113" i="2"/>
  <c r="C113" i="2"/>
  <c r="D113" i="2"/>
  <c r="E113" i="2"/>
  <c r="F113" i="2"/>
  <c r="G113" i="2"/>
  <c r="H113" i="2"/>
  <c r="I113" i="2" s="1"/>
  <c r="J113" i="2"/>
  <c r="K113" i="2" s="1"/>
  <c r="A114" i="2"/>
  <c r="B114" i="2"/>
  <c r="C114" i="2"/>
  <c r="D114" i="2"/>
  <c r="E114" i="2"/>
  <c r="F114" i="2"/>
  <c r="G114" i="2"/>
  <c r="H114" i="2"/>
  <c r="I114" i="2" s="1"/>
  <c r="J114" i="2"/>
  <c r="K114" i="2" s="1"/>
  <c r="A115" i="2"/>
  <c r="B115" i="2"/>
  <c r="C115" i="2"/>
  <c r="D115" i="2"/>
  <c r="E115" i="2"/>
  <c r="F115" i="2"/>
  <c r="G115" i="2"/>
  <c r="H115" i="2"/>
  <c r="I115" i="2" s="1"/>
  <c r="J115" i="2"/>
  <c r="K115" i="2" s="1"/>
  <c r="A116" i="2"/>
  <c r="B116" i="2"/>
  <c r="C116" i="2"/>
  <c r="D116" i="2"/>
  <c r="E116" i="2"/>
  <c r="F116" i="2"/>
  <c r="G116" i="2"/>
  <c r="H116" i="2"/>
  <c r="I116" i="2" s="1"/>
  <c r="J116" i="2"/>
  <c r="K116" i="2" s="1"/>
  <c r="A117" i="2"/>
  <c r="B117" i="2"/>
  <c r="C117" i="2"/>
  <c r="D117" i="2"/>
  <c r="E117" i="2"/>
  <c r="F117" i="2"/>
  <c r="G117" i="2"/>
  <c r="H117" i="2"/>
  <c r="I117" i="2" s="1"/>
  <c r="J117" i="2"/>
  <c r="K117" i="2" s="1"/>
  <c r="A118" i="2"/>
  <c r="B118" i="2"/>
  <c r="C118" i="2"/>
  <c r="D118" i="2"/>
  <c r="E118" i="2"/>
  <c r="F118" i="2"/>
  <c r="G118" i="2"/>
  <c r="H118" i="2"/>
  <c r="I118" i="2" s="1"/>
  <c r="J118" i="2"/>
  <c r="K118" i="2" s="1"/>
  <c r="A119" i="2"/>
  <c r="B119" i="2"/>
  <c r="C119" i="2"/>
  <c r="D119" i="2"/>
  <c r="E119" i="2"/>
  <c r="F119" i="2"/>
  <c r="G119" i="2"/>
  <c r="H119" i="2"/>
  <c r="I119" i="2" s="1"/>
  <c r="J119" i="2"/>
  <c r="K119" i="2" s="1"/>
  <c r="A120" i="2"/>
  <c r="B120" i="2"/>
  <c r="C120" i="2"/>
  <c r="D120" i="2"/>
  <c r="E120" i="2"/>
  <c r="F120" i="2"/>
  <c r="G120" i="2"/>
  <c r="H120" i="2"/>
  <c r="I120" i="2" s="1"/>
  <c r="J120" i="2"/>
  <c r="K120" i="2" s="1"/>
  <c r="A121" i="2"/>
  <c r="B121" i="2"/>
  <c r="C121" i="2"/>
  <c r="D121" i="2"/>
  <c r="E121" i="2"/>
  <c r="F121" i="2"/>
  <c r="G121" i="2"/>
  <c r="H121" i="2"/>
  <c r="I121" i="2" s="1"/>
  <c r="J121" i="2"/>
  <c r="K121" i="2" s="1"/>
  <c r="J1" i="2"/>
  <c r="H1" i="2"/>
  <c r="B1" i="2"/>
  <c r="C1" i="2"/>
  <c r="D1" i="2"/>
  <c r="E1" i="2"/>
  <c r="F1" i="2"/>
  <c r="G1" i="2"/>
  <c r="A1" i="2"/>
  <c r="V28" i="4" l="1"/>
</calcChain>
</file>

<file path=xl/sharedStrings.xml><?xml version="1.0" encoding="utf-8"?>
<sst xmlns="http://schemas.openxmlformats.org/spreadsheetml/2006/main" count="5313" uniqueCount="1469">
  <si>
    <t>student</t>
  </si>
  <si>
    <t>1.a</t>
  </si>
  <si>
    <t>output</t>
  </si>
  <si>
    <t>option_[ LIMIT 3 OFFSET 37;]</t>
  </si>
  <si>
    <t>option_[ LIMIT 3 offset 3756;]</t>
  </si>
  <si>
    <t>comment_output</t>
  </si>
  <si>
    <t>comment_answer</t>
  </si>
  <si>
    <t>grade</t>
  </si>
  <si>
    <t>2.a</t>
  </si>
  <si>
    <t>2.b</t>
  </si>
  <si>
    <t>2.c</t>
  </si>
  <si>
    <t>3.a</t>
  </si>
  <si>
    <t>3.b</t>
  </si>
  <si>
    <t>4.a</t>
  </si>
  <si>
    <t>4.b</t>
  </si>
  <si>
    <t>4.c</t>
  </si>
  <si>
    <t>4.d</t>
  </si>
  <si>
    <t>A0041688X</t>
  </si>
  <si>
    <t>SELECT e.name AS country,
c.province,
c.name as city,
ROUND((SUM(c.population)/e.population)*100,2) AS percentage
FROM city c, country e
where c.country = e.code
GROUP BY ROLLUP(e.name, c.province, c.name, e.population)
ORDER BY e.name, c.province, c.name;</t>
  </si>
  <si>
    <t>8798, [('Afghanistan', 'Afghanistan', 'Herat', Decimal('1.29')), ('Afghanistan', 'Afghanistan', 'Herat', None), ('Afghanistan', 'Afghanistan', 'Kabul', Decimal('9.36')), ('Afghanistan', 'Afghanistan', 'Kabul', None), ('Afghanistan', 'Afghanistan', 'Kandahar', Decimal('1.20')), ('Afghanistan', 'Afghanistan', 'Kandahar', None), ('Afghanistan', 'Afghanistan', 'Mazar-i-Sharif', Decimal('1.11')), ('Afghanistan', 'Afghanistan', 'Mazar-i-Sharif', None), ('Afghanistan', 'Afghanistan', None, None), ('Afghanistan', None, None, None)]</t>
  </si>
  <si>
    <t>SELECT e.name AS country,
c.province,
c.name as city,
ROUND((SUM(c.population)/e.population)*100,2) AS percentage
FROM city c, country e
where c.country = e.code
GROUP BY ROLLUP(e.name, c.province, c.name, e.population)
ORDER BY e.name, c.province, c.name LIMIT 3 OFFSET 37;</t>
  </si>
  <si>
    <t>3, [('Algeria', 'Algeria', 'Blida', None), ('Algeria', 'Algeria', 'Constantine', Decimal('1.21')), ('Algeria', 'Algeria', 'Constantine', None)]</t>
  </si>
  <si>
    <t>SELECT e.name AS country,
c.province,
c.name as city,
ROUND((SUM(c.population)/e.population)*100,2) AS percentage
FROM city c, country e
where c.country = e.code
GROUP BY ROLLUP(e.name, c.province, c.name, e.population)
ORDER BY e.name, c.province, c.name LIMIT 3 offset 3756;</t>
  </si>
  <si>
    <t>3, [('Iraq', 'Duhouk', None, None), ('Iraq', 'Erbil', 'Erbil', Decimal('2.55')), ('Iraq', 'Erbil', 'Erbil', None)]</t>
  </si>
  <si>
    <t>Wrong output;</t>
  </si>
  <si>
    <t>doc("MONDIAL/mondial.xml")/child::mondial/child::sea/child::name</t>
  </si>
  <si>
    <t>doc("MONDIAL/mondial.xml")/child::mondial/child::country[count(child::name)&gt;1]/child::name</t>
  </si>
  <si>
    <t>&lt;results&gt;
    {
   for $x in doc("MONDIAL/mondial.xml")/child::mondial/child::country/child::border
   for $y in doc("MONDIAL/mondial.xml")/child::mondial/child::country
   let $x_name := $x/preceding-sibling::name[1]/text()
   let $x_code := data($x/attribute::country)
   let $y_name := $y/child::name/text()
   let $y_code := data($y/[attribute::car_code])
   where $y_code = $x_code
   order by $x_name ascending
   return &lt;result&gt;
       &lt;name&gt;{$x_name}&lt;/name&gt;
       &lt;name&gt;{$y_name}&lt;/name&gt;
       &lt;/result&gt;
    }
&lt;/results&gt;</t>
  </si>
  <si>
    <t>R={A, C, G, M, N, P, Q, S, Z}
Write functional depdencie in  the following form, 
for instance:
{A, C, G} -&gt; {C, G}
Write your answer below     
Sigma =
      {
	  {M} -&gt; {S,G,P},
	  {G,S} -&gt; {P},
	  {N} -&gt; {A,Z,C},
	  {G,S,N} -&gt; {Q}
      }</t>
  </si>
  <si>
    <t>Sigma' =
      {
	  {Z} -&gt; {C},
	  {C,A} -&gt; {Z}
      }</t>
  </si>
  <si>
    <t>R={A, B, C, D, E, F, G, H, I}
Write your answer below
The set of candidate keys is: A</t>
  </si>
  <si>
    <t>Sigma ={
{A} -&gt; {A, B, C, D, E, F, G, H, I}, 
{C, D} -&gt; {A, B, C, D, F, G}, 
{G} -&gt; {E, H, I},
{G, E} -&gt; {E, H},
{I} -&gt; {H}, 
{E, H} -&gt; {I},
{E, I} -&gt; {E, H}
}
Write your answer below
A compact minimal cover of Sigma is
  {
  {A} -&gt; {B,C,D,E,F,G,H,I},
  {C,D} -&gt; {A,B,F,G},
  {G} -&gt; {E,I},
  {I}-&gt; {H},
  {E,H} -&gt; {I}
  }</t>
  </si>
  <si>
    <t>The decomposition with the synthesis algorithm from the 
lecture consists of the following tables:
R1 = {A,B,C,D,E,F,G,H,I}</t>
  </si>
  <si>
    <t>The decomposition (is) lossless,
    this (is) guaranted by the synthesis algorithm,
the decomposition (is) in third nomal form,
    this (is) guaranted by the synthesis algorithm
the decomposition (is) dependency preserving,
    this (is) guaranted by the synthesis algorithm
the decomposition (is) in Boyce-Codd normal form
    this (is not) guaranted by the synthesis algorithm.</t>
  </si>
  <si>
    <t>A0047158B</t>
  </si>
  <si>
    <t>SELECT co.name AS country,
COALESCE(c.province, ' All provinces') AS province,
COALESCE(c.name, ' All cities') AS city,
ROUND(SUM(c.population),2) AS percentage
FROM city c, country co
WHERE c.country=co.code
GROUP BY co.name, ROLLUP(c.province, c.name)
ORDER BY country, province, city;</t>
  </si>
  <si>
    <t>5335, [('Afghanistan', ' All provinces', ' All cities', Decimal('3371100.00')), ('Afghanistan', 'Afghanistan', ' All cities', Decimal('3371100.00')), ('Afghanistan', 'Afghanistan', 'Herat', Decimal('335200.00')), ('Afghanistan', 'Afghanistan', 'Kabul', Decimal('2435400.00')), ('Afghanistan', 'Afghanistan', 'Kandahar', Decimal('311800.00')), ('Afghanistan', 'Afghanistan', 'Mazar-i-Sharif', Decimal('288700.00')), ('Albania', ' All provinces', ' All cities', Decimal('818187.00')), ('Albania', 'Albania', ' All cities', Decimal('818187.00')), ('Albania', 'Albania', 'DurrÃ«s', Decimal('113249.00')), ('Albania', 'Albania', 'Elbasan', Decimal('78703.00'))]</t>
  </si>
  <si>
    <t>SELECT co.name AS country,
COALESCE(c.province, ' All provinces') AS province,
COALESCE(c.name, ' All cities') AS city,
ROUND(SUM(c.population),2) AS percentage
FROM city c, country co
WHERE c.country=co.code
GROUP BY co.name, ROLLUP(c.province, c.name)
ORDER BY country, province, city LIMIT 3 OFFSET 37;</t>
  </si>
  <si>
    <t>3, [('American Samoa', ' All provinces', ' All cities', None), ('American Samoa', 'American Samoa', ' All cities', None), ('American Samoa', 'American Samoa', 'Pago Pago', None)]</t>
  </si>
  <si>
    <t>SELECT co.name AS country,
COALESCE(c.province, ' All provinces') AS province,
COALESCE(c.name, ' All cities') AS city,
ROUND(SUM(c.population),2) AS percentage
FROM city c, country co
WHERE c.country=co.code
GROUP BY co.name, ROLLUP(c.province, c.name)
ORDER BY country, province, city LIMIT 3 offset 3756;</t>
  </si>
  <si>
    <t>3, [('Russia', 'Magadanskaya', 'Magadan', Decimal('95982.00')), ('Russia', 'Magadanskaya', 'Okhotsk', Decimal('4215.00')), ('Russia', 'Mariy-El', ' All cities', Decimal('257015.00'))]</t>
  </si>
  <si>
    <t xml:space="preserve">Correct output; </t>
  </si>
  <si>
    <t>doc("MONDIAL/mondial.xml")/child::mondial/child::country[child::name[2]]/child::name</t>
  </si>
  <si>
    <t>&lt;results&gt;{
    for $borders in doc("MONDIAL/mondial.xml")/child::mondial/child::country/child::border
    let $country_name := $borders/parent::country/child::name[1]/text()
    let $borders_code := $borders/attribute::country
    let $borders_name := doc("MONDIAL/mondial.xml")/child::mondial/child::country[attribute::car_code = $borders_code]/child::name[1]/text()
    order by $country_name ascending, $borders_name ascending
    return
        &lt;result&gt;
            &lt;name&gt;{$country_name}&lt;/name&gt;
            &lt;name&gt;{$borders_name}&lt;/name&gt;
        &lt;/result&gt;
    } 
&lt;/results&gt;</t>
  </si>
  <si>
    <t>R={A, C, G, M, N, P, Q, S, Z}
Write functional depdencie in  the following form, 
for instance:
{A, C, G} -&gt; {C, G}
Write your answer below     
Sigma =
      {
{M,S} -&gt; {P,G},
{G} -&gt; {P, S},
{N} -&gt; {A,C,Z}
      }</t>
  </si>
  <si>
    <t>Sigma' =
      {
{Z} -&gt; {C},
{A,C} -&gt; {Z}
      }</t>
  </si>
  <si>
    <t>R={A, B, C, D, E, F, G, H, I}
Write your answer below
The set of candidate keys is:
{A}</t>
  </si>
  <si>
    <t>Sigma ={
{A} -&gt; {A, B, C, D, E, F, G, H, I}, 
{C, D} -&gt; {A, B, C, D, F, G}, 
{G} -&gt; {E, H, I},
{G, E} -&gt; {E, H},
{I} -&gt; {H}, 
{E, H} -&gt; {I},
{E, I} -&gt; {E, H}
Write your answer below
A compact minimal cover of Sigma is
  {
{A} -&gt; {A, B, C, D, E, F, G, H, I}, 
{C, D} -&gt; {A, B, C, D, F, G}, 
{G} -&gt; {E, H, I},
{I} -&gt; {H}, 
{E, H} -&gt; {I}
  }</t>
  </si>
  <si>
    <t>The decomposition with the synthesis algorithm from the 
lecture consists of the following tables:
R1 = {A, B, C, D, E, F, G, H, I}</t>
  </si>
  <si>
    <t>The decomposition is lossless,
    this is guaranted by the synthesis algorithm,
the decomposition is in third normal form,
    this is guaranted by the synthesis algorithm
the decomposition is dependency preserving,
    this is guaranted by the synthesis algorithm
the decomposition is in Boyce-Codd normal form
    this is not guaranted by the synthesis algorithm.</t>
  </si>
  <si>
    <t>A0057228A</t>
  </si>
  <si>
    <t>SELECT co.name as country, COALESCE(c.province, 'All provinces') as province, COALESCE(c.name, 'All cities') as city, ROUND(SUM(c.population)/SUM(co.population)*100, 2) as percentage
FROM city c INNER JOIN country co ON c.country = co.code 
GROUP BY ROLLUP (co.name, c.province, c.name)
ORDER BY co.name ASC;</t>
  </si>
  <si>
    <t>5336, [('Afghanistan', 'Afghanistan', 'Herat', Decimal('1.29')), ('Afghanistan', 'Afghanistan', 'Kabul', Decimal('9.36')), ('Afghanistan', 'Afghanistan', 'Kandahar', Decimal('1.20')), ('Afghanistan', 'Afghanistan', 'Mazar-i-Sharif', Decimal('1.11')), ('Afghanistan', 'Afghanistan', 'All cities', Decimal('3.24')), ('Afghanistan', 'All provinces', 'All cities', Decimal('3.24')), ('Albania', 'Albania', 'DurrÃ«s', Decimal('4.01')), ('Albania', 'Albania', 'Elbasan', Decimal('2.79')), ('Albania', 'Albania', 'KorÃ§Ã«', Decimal('1.81')), ('Albania', 'Albania', 'ShkodÃ«r', Decimal('2.73'))]</t>
  </si>
  <si>
    <t>SELECT co.name as country, COALESCE(c.province, 'All provinces') as province, COALESCE(c.name, 'All cities') as city, ROUND(SUM(c.population)/SUM(co.population)*100, 2) as percentage
FROM city c INNER JOIN country co ON c.country = co.code 
GROUP BY ROLLUP (co.name, c.province, c.name)
ORDER BY co.name ASC LIMIT 3 OFFSET 37;</t>
  </si>
  <si>
    <t>3, [('American Samoa', 'American Samoa', 'Pago Pago', None), ('American Samoa', 'American Samoa', 'All cities', None), ('American Samoa', 'All provinces', 'All cities', None)]</t>
  </si>
  <si>
    <t>SELECT co.name as country, COALESCE(c.province, 'All provinces') as province, COALESCE(c.name, 'All cities') as city, ROUND(SUM(c.population)/SUM(co.population)*100, 2) as percentage
FROM city c INNER JOIN country co ON c.country = co.code 
GROUP BY ROLLUP (co.name, c.province, c.name)
ORDER BY co.name ASC LIMIT 3 offset 3756;</t>
  </si>
  <si>
    <t>3, [('Russia', 'Magadanskaya', 'All cities', Decimal('0.03')), ('Russia', 'Mariy-El', 'Yoshkar-Ola', Decimal('0.18')), ('Russia', 'Mariy-El', 'All cities', Decimal('0.18'))]</t>
  </si>
  <si>
    <t>doc("MONDIAL/mondial.xml")/descendant::sea/child::name</t>
  </si>
  <si>
    <t>R={A, C, G, M, N, P, Q, S, Z}
Write functional depdencie in  the following form, 
for instance:
{A, C, G} -&gt; {C, G}
Write your answer below     
Sigma =
{M} -&gt; {G, P, S}
{G} -&gt; {M, P, Q} 
{N} -&gt; {A, C, Q, Z}</t>
  </si>
  <si>
    <t>Sigma' =
{Z} -&gt; {C} 
{A, C} -&gt; {Z}</t>
  </si>
  <si>
    <t>R={A, B, C, D, E, F, G, H, I}
Write your answer below
The set of candidate keys is:
{A} and {C,D,G}</t>
  </si>
  <si>
    <t>Sigma ={
{A} -&gt; {A, B, C, D, E, F, G, H, I}, 
{C, D} -&gt; {A, B, C, D, F, G}, 
{G} -&gt; {E, H, I},
{G, E} -&gt; {E, H},
{I} -&gt; {H}, 
{E, H} -&gt; {I},
{E, I} -&gt; {E, H}
Write your answer below
A compact minimal cover of Sigma is
{A) -&gt; {B, C, D, E, F, G, H, I}
{C} -&gt; {A, B, F, G}
{E} -&gt; {I} 
{G} -&gt; {E} 
{I} -&gt; {H}</t>
  </si>
  <si>
    <t>The decomposition is lossless,
    this is guaranted by the synthesis algorithm,
the decomposition is in third nomal form,
    this is guaranted by the synthesis algorithm
the decomposition is dependency preserving,
    this is not guaranted by the synthesis algorithm
the decomposition is in Boyce-Codd normal form
    this is not guaranted by the synthesis algorithm.</t>
  </si>
  <si>
    <t>A0060127U</t>
  </si>
  <si>
    <t>select ct.name AS country, c.province, c.name AS city, ROUND(c.population/ct.population *100,2) AS percentage
from city c, country ct
WHERE c.country = ct.code
and c.province = ct.province
GROUP BY rollup (ct.name,c.province, c.name,percentage);</t>
  </si>
  <si>
    <t>1661, [('Afghanistan', 'Afghanistan', 'Herat', Decimal('1.29')), ('Afghanistan', 'Afghanistan', 'Herat', None), ('Afghanistan', 'Afghanistan', 'Kabul', Decimal('9.36')), ('Afghanistan', 'Afghanistan', 'Kabul', None), ('Afghanistan', 'Afghanistan', 'Kandahar', Decimal('1.20')), ('Afghanistan', 'Afghanistan', 'Kandahar', None), ('Afghanistan', 'Afghanistan', 'Mazar-i-Sharif', Decimal('1.11')), ('Afghanistan', 'Afghanistan', 'Mazar-i-Sharif', None), ('Afghanistan', 'Afghanistan', None, None), ('Afghanistan', None, None, None)]</t>
  </si>
  <si>
    <t>select ct.name AS country, c.province, c.name AS city, ROUND(c.population/ct.population *100,2) AS percentage
from city c, country ct
WHERE c.country = ct.code
and c.province = ct.province
GROUP BY rollup (ct.name,c.province, c.name,percentage) LIMIT 3 OFFSET 37;</t>
  </si>
  <si>
    <t>select ct.name AS country, c.province, c.name AS city, ROUND(c.population/ct.population *100,2) AS percentage
from city c, country ct
WHERE c.country = ct.code
and c.province = ct.province
GROUP BY rollup (ct.name,c.province, c.name,percentage) LIMIT 3 offset 3756;</t>
  </si>
  <si>
    <t>0, []</t>
  </si>
  <si>
    <t>doc("MONDIAL/mondial.xml")/child::mondial/child::country[count(child::name)&gt;1]/child::name[1]|doc("MONDIAL/mondial.xml")/child::mondial/child::country[count(child::name)&gt;1]/child::name[2]</t>
  </si>
  <si>
    <t>&lt;results&gt;{
for $country in doc("MONDIAL/mondial.xml")/child::mondial/child::country
let $xcountry := $country/attribute::car_code
let $ycountry := doc("MONDIAL/mondial.xml")/child::mondial/child::country/child::border/attribute::country
where $xcountry =$ycountry
order by $country
return &lt;result&gt;
    {$xcountry/ancestor::country/child::name}
    {$ycountry/ancestor::country/child::name[1]} 
    &lt;/result&gt;
}&lt;/results&gt;</t>
  </si>
  <si>
    <t>R={A, C, G, M, N, P, Q, S, Z}
Write functional depdencie in  the following form, 
for instance:
{A, C, G} -&gt; {C, G}
Write your answer below     
Sigma =
      {{N} -&gt; {A, Z, C}
{M,S}-&gt; {G, P, Q}
{G} -&gt; {P, S, M,Q}
      }</t>
  </si>
  <si>
    <t>Sigma' =
      {{Z} -&gt; {C, A}
      }</t>
  </si>
  <si>
    <t>R={A, B, C, D, E, F, G, H, I}
Write your answer below
The set of candidate keys is:
A, CD</t>
  </si>
  <si>
    <t>Sigma ={
{A} -&gt; {A, B, C, D, E, F, G, H, I}, 
{C, D} -&gt; {A, B, C, D, F, G}, 
{G} -&gt; {E, H, I},
{G, E} -&gt; {E, H},
{I} -&gt; {H}, 
{E, H} -&gt; {I},
{E, I} -&gt; {E, H}
Write your answer below
A compact minimal cover of Sigma is
  {
  {A} -&gt; {A, B, C, D, E, F, G, H, I},
{C,D} -&gt; {A, B, C, D, F, G}
{G} -&gt; {E, I},
{I} -&gt; {H}, 
{E, H} -&gt; {I}
  }</t>
  </si>
  <si>
    <t>The decomposition (is) lossless,
    this (is) guaranted by the synthesis algorithm,
the decomposition (is) in third nomal form,
    this (is) guaranted by the synthesis algorithm
the decomposition (is) dependency preserving,
    this (is) guaranted by the synthesis algorithm
the decomposition (is not) in Boyce-Codd normal form
    this (is not) guaranted by the synthesis algorithm.</t>
  </si>
  <si>
    <t>A0080400B</t>
  </si>
  <si>
    <t>SELECT co.name AS country, 
	COALESCE(urban.province, 'All provinces') AS province, 
	COALESCE(urban.city, 'All cities') AS country,
	ROUND(urban.sum_pop/co.population*100,2) AS percentage
FROM country co,
	(
	SELECT c.country, 
	c.province, 
	c.name AS city, 
	SUM(c.population) AS sum_pop
	FROM city c
	GROUP BY ROLLUP (c.country, c.province, c.name)
	) AS urban
WHERE urban.country = co.code
ORDER BY co.name, 
	CASE WHEN urban.province ISNULL THEN 0 ELSE 1 END, 
	CASE WHEN urban.city ISNULL THEN 0 ELSE 1 END;</t>
  </si>
  <si>
    <t>5335, [('Afghanistan', 'All provinces', 'All cities', Decimal('12.95')), ('Afghanistan', 'Afghanistan', 'All cities', Decimal('12.95')), ('Afghanistan', 'Afghanistan', 'Mazar-i-Sharif', Decimal('1.11')), ('Afghanistan', 'Afghanistan', 'Kabul', Decimal('9.36')), ('Afghanistan', 'Afghanistan', 'Kandahar', Decimal('1.20')), ('Afghanistan', 'Afghanistan', 'Herat', Decimal('1.29')), ('Albania', 'All provinces', 'All cities', Decimal('28.99')), ('Albania', 'Albania', 'All cities', Decimal('28.99')), ('Albania', 'Albania', 'Elbasan', Decimal('2.79')), ('Albania', 'Albania', 'DurrÃ«s', Decimal('4.01'))]</t>
  </si>
  <si>
    <t>SELECT co.name AS country, 
	COALESCE(urban.province, 'All provinces') AS province, 
	COALESCE(urban.city, 'All cities') AS country,
	ROUND(urban.sum_pop/co.population*100,2) AS percentage
FROM country co,
	(
	SELECT c.country, 
	c.province, 
	c.name AS city, 
	SUM(c.population) AS sum_pop
	FROM city c
	GROUP BY ROLLUP (c.country, c.province, c.name)
	) AS urban
WHERE urban.country = co.code
ORDER BY co.name, 
	CASE WHEN urban.province ISNULL THEN 0 ELSE 1 END, 
	CASE WHEN urban.city ISNULL THEN 0 ELSE 1 END LIMIT 3 OFFSET 37;</t>
  </si>
  <si>
    <t>3, [('American Samoa', 'All provinces', 'All cities', None), ('American Samoa', 'American Samoa', 'All cities', None), ('American Samoa', 'American Samoa', 'Pago Pago', None)]</t>
  </si>
  <si>
    <t>SELECT co.name AS country, 
	COALESCE(urban.province, 'All provinces') AS province, 
	COALESCE(urban.city, 'All cities') AS country,
	ROUND(urban.sum_pop/co.population*100,2) AS percentage
FROM country co,
	(
	SELECT c.country, 
	c.province, 
	c.name AS city, 
	SUM(c.population) AS sum_pop
	FROM city c
	GROUP BY ROLLUP (c.country, c.province, c.name)
	) AS urban
WHERE urban.country = co.code
ORDER BY co.name, 
	CASE WHEN urban.province ISNULL THEN 0 ELSE 1 END, 
	CASE WHEN urban.city ISNULL THEN 0 ELSE 1 END LIMIT 3 offset 3756;</t>
  </si>
  <si>
    <t>3, [('Russia', 'Mordoviya', 'Saransk', Decimal('0.21')), ('Russia', 'Stavropolskiy', 'Neftekamsk', Decimal('0.08')), ('Russia', 'Karachayevo-Cherkesskaya', 'ÄŒerkessk', Decimal('0.09'))]</t>
  </si>
  <si>
    <t>doc("MONDIAL/mondial.xml")/child::mondial/child::country/child::name[2]/(preceding-sibling::name | self::name)</t>
  </si>
  <si>
    <t>&lt;results&gt;{
    for $country in doc("mondial.xml")/child::mondial/child::country
    let $c1 := $country/child::name
    for $c2 in data($c1/following-sibling::border/attribute::country)
    return
        &lt;result&gt;
            &lt;name&gt;{$c1/text()}&lt;/name&gt;
            &lt;name&gt;{$c2}&lt;/name&gt;
        &lt;/result&gt;
}&lt;/results&gt;</t>
  </si>
  <si>
    <t>R={A, C, G, M, N, P, Q, S, Z}
Write functional depdencie in  the following form, 
for instance:
{A, C, G} -&gt; {C, G}
Write your answer below     
Sigma =
      {
{S,M} -&gt; {P, G},
{G} -&gt; {P,S,M,N,Q},
{N} -&gt; {A,C,Z}
      }</t>
  </si>
  <si>
    <t>Sigma' =
      {
{Z} -&gt; {C},
{A, C} -&gt; {Z}
      }</t>
  </si>
  <si>
    <t>R={A, B, C, D, E, F, G, H, I}
Write your answer below
The set of candidate keys is:
{CD} and {A}</t>
  </si>
  <si>
    <t>Sigma ={
{A} -&gt; {A, B, C, D, E, F, G, H, I}, 
{C, D} -&gt; {A, B, C, D, F, G}, 
{G} -&gt; {E, H, I},
{G, E} -&gt; {E, H},
{I} -&gt; {H}, 
{E, H} -&gt; {I},
{E, I} -&gt; {E, H}
Write your answer below
A compact minimal cover of Sigma is
  {
{A} -&gt; {B, C, D, F, G},
{C, D} -&gt; {A}, 
{G} -&gt; {E,I},
{I} -&gt; {H},
{E, H} -&gt; {I}
  }</t>
  </si>
  <si>
    <t>The decomposition with the synthesis algorithm from the 
lecture consists of the following tables:
R1 = {A,B,C,D,F,G}
R2 = {G,E,I}
R3 = {E,H,I}</t>
  </si>
  <si>
    <t>A0086956J</t>
  </si>
  <si>
    <t>SELECT ct.name AS country, COALESCE(c.province,'All provinces'), COALESCE(c.name,'All cities') AS city, ROUND(SUM(c.population/ct.population)*100,2) AS percentage
FROM city c, country ct
WHERE c.country = ct.code
GROUP BY ROLLUP(ct.name, c.province, c.name)
ORDER BY ct.name, percentage DESC;</t>
  </si>
  <si>
    <t>5336, [('Afghanistan', 'All provinces', 'All cities', Decimal('12.95')), ('Afghanistan', 'Afghanistan', 'All cities', Decimal('12.95')), ('Afghanistan', 'Afghanistan', 'Kabul', Decimal('9.36')), ('Afghanistan', 'Afghanistan', 'Herat', Decimal('1.29')), ('Afghanistan', 'Afghanistan', 'Kandahar', Decimal('1.20')), ('Afghanistan', 'Afghanistan', 'Mazar-i-Sharif', Decimal('1.11')), ('Albania', 'Albania', 'All cities', Decimal('28.99')), ('Albania', 'All provinces', 'All cities', Decimal('28.99')), ('Albania', 'Albania', 'Tirana', Decimal('14.83')), ('Albania', 'Albania', 'DurrÃ«s', Decimal('4.01'))]</t>
  </si>
  <si>
    <t>SELECT ct.name AS country, COALESCE(c.province,'All provinces'), COALESCE(c.name,'All cities') AS city, ROUND(SUM(c.population/ct.population)*100,2) AS percentage
FROM city c, country ct
WHERE c.country = ct.code
GROUP BY ROLLUP(ct.name, c.province, c.name)
ORDER BY ct.name, percentage DESC LIMIT 3 OFFSET 37;</t>
  </si>
  <si>
    <t>SELECT ct.name AS country, COALESCE(c.province,'All provinces'), COALESCE(c.name,'All cities') AS city, ROUND(SUM(c.population/ct.population)*100,2) AS percentage
FROM city c, country ct
WHERE c.country = ct.code
GROUP BY ROLLUP(ct.name, c.province, c.name)
ORDER BY ct.name, percentage DESC LIMIT 3 offset 3756;</t>
  </si>
  <si>
    <t>3, [('Russia', 'Volgogradskaya', 'Volzhsky', Decimal('0.23')), ('Russia', 'Zabaykalskiy', 'Chita', Decimal('0.23')), ('Russia', 'Kurganskaya', 'All cities', Decimal('0.23'))]</t>
  </si>
  <si>
    <t>doc('MONDIAL/mondial.xml')/child::mondial/child::sea/child::name</t>
  </si>
  <si>
    <t>doc('MONDIAL/mondial.xml')/child::mondial/child::country[count(child::name)&gt;1]/child::name</t>
  </si>
  <si>
    <t>&lt;results&gt;{
    for $country in doc("MONDIAL/mondial.xml")/child::mondial/child::country
    let $name := $country/child::name/text()
    return
        &lt;result&gt;
            &lt;name&gt;{$name}&lt;/name&gt;
            &lt;name&gt;{
                for $border_country in doc("MONDIAL/mondial.xml")/child::mondial/child::border
                let $border_country_code := $border_country/attribute::country/text()
                return $border_country_code
            }&lt;/name&gt;
        &lt;/result&gt;
}&lt;/results&gt;</t>
  </si>
  <si>
    <t>R={A, C, G, M, N, P, Q, S, Z}
Write functional depdencie in  the following form, 
for instance:
{A, C, G} -&gt; {C, G}
Write your answer below     
Sigma =
      {
	{N, G} -&gt; {Q, A, C, Z}
	{G, M, S} -&gt; {P}
      }</t>
  </si>
  <si>
    <t>Sigma' =
      {
	{Z} -&gt;  {A, C}
      }</t>
  </si>
  <si>
    <t>R={A, B, C, D, E, F, G, H, I}
Write your answer below
The set of candidate keys is:
{A}, {C,D}</t>
  </si>
  <si>
    <t>Sigma ={
{A} -&gt; {A, B, C, D, E, F, G, H, I}, 
{C, D} -&gt; {A, B, C, D, F, G}, 
{G} -&gt; {E, H, I},
{G, E} -&gt; {E, H},
{I} -&gt; {H}, 
{E, H} -&gt; {I},
{E, I} -&gt; {E, H}
Write your answer below
A compact minimal cover of Sigma is
  {
	{A} -&gt; {B, C, D, E, F, G, H, I},
	{C, D} -&gt; {A, B, F, G},
	{G} -&gt; {E, H, I},
	{G, E} -&gt; {H},
	{E, H} -&gt; {I},
	{E, I} -&gt; {H}
  }</t>
  </si>
  <si>
    <t>The decomposition (is) lossless,
    this (is) guaranted by the synthesis algorithm,
the decomposition (is) in third nomal form,
    this (is) guaranted by the synthesis algorithm
the decomposition (is) dependency preserving,
    this (is not) guaranted by the synthesis algorithm
the decomposition (is) in Boyce-Codd normal form
    this (is not) guaranted by the synthesis algorithm.</t>
  </si>
  <si>
    <t>A0090966R</t>
  </si>
  <si>
    <t>select x.country, x.province, x.city, x.percentage
from
(select b.name as country, a.province, a.name as city, a.pop,
round(a.pop/(sum(a.pop) over())::numeric * 100 ,2) as percentage
from
(SELECT c.country,
c.province,
c.name,
SUM(c.population) as pop
FROM city c
GROUP BY c.country, c.province, c.name) a 
left join 
(select name, code from country) b 
on a.country = b.code
GROUP BY rollup (b.name, a.province, a.name, a.pop)
 ) x
order by 1,2,3;</t>
  </si>
  <si>
    <t>8798, [('Afghanistan', 'Afghanistan', 'Herat', Decimal('0.02')), ('Afghanistan', 'Afghanistan', 'Herat', None), ('Afghanistan', 'Afghanistan', 'Kabul', Decimal('0.14')), ('Afghanistan', 'Afghanistan', 'Kabul', None), ('Afghanistan', 'Afghanistan', 'Kandahar', Decimal('0.02')), ('Afghanistan', 'Afghanistan', 'Kandahar', None), ('Afghanistan', 'Afghanistan', 'Mazar-i-Sharif', Decimal('0.02')), ('Afghanistan', 'Afghanistan', 'Mazar-i-Sharif', None), ('Afghanistan', 'Afghanistan', None, None), ('Afghanistan', None, None, None)]</t>
  </si>
  <si>
    <t>select x.country, x.province, x.city, x.percentage
from
(select b.name as country, a.province, a.name as city, a.pop,
round(a.pop/(sum(a.pop) over())::numeric * 100 ,2) as percentage
from
(SELECT c.country,
c.province,
c.name,
SUM(c.population) as pop
FROM city c
GROUP BY c.country, c.province, c.name) a 
left join 
(select name, code from country) b 
on a.country = b.code
GROUP BY rollup (b.name, a.province, a.name, a.pop)
 ) x
order by 1,2,3 LIMIT 3 OFFSET 37;</t>
  </si>
  <si>
    <t>3, [('Algeria', 'Algeria', 'Blida', None), ('Algeria', 'Algeria', 'Constantine', Decimal('0.02')), ('Algeria', 'Algeria', 'Constantine', None)]</t>
  </si>
  <si>
    <t>select x.country, x.province, x.city, x.percentage
from
(select b.name as country, a.province, a.name as city, a.pop,
round(a.pop/(sum(a.pop) over())::numeric * 100 ,2) as percentage
from
(SELECT c.country,
c.province,
c.name,
SUM(c.population) as pop
FROM city c
GROUP BY c.country, c.province, c.name) a 
left join 
(select name, code from country) b 
on a.country = b.code
GROUP BY rollup (b.name, a.province, a.name, a.pop)
 ) x
order by 1,2,3 LIMIT 3 offset 3756;</t>
  </si>
  <si>
    <t>3, [('Iraq', 'Duhouk', None, None), ('Iraq', 'Erbil', 'Erbil', Decimal('0.05')), ('Iraq', 'Erbil', 'Erbil', None)]</t>
  </si>
  <si>
    <t>doc("MONDIAL/mondial.xml")/descendant::sea/descendant::name</t>
  </si>
  <si>
    <t>doc("MONDIAL/mondial.xml")/child::mondial/child::country[count(child::name)&gt;=2]/child::name</t>
  </si>
  <si>
    <t>&lt;results&gt;
{
let $countries := /doc("mondial.xml")/child::mondial/child::country
for $c1 in $countries
let $border := $countries/child::border
for $c2 in $border
order by data($countries/child::name)
return 
&lt;result&gt;
    &lt;name&gt; {$countries/child::name} &lt;/name&gt; 
    &lt;name&gt; {data($border)} &lt;/name&gt;
&lt;/result&gt;
}
&lt;/results&gt;</t>
  </si>
  <si>
    <t>R={A, C, G, M, N, P, Q, S, Z}
Write functional depdencie in  the following form, 
for instance:
{A, C, G} -&gt; {C, G}
Write your answer below     
Sigma =
      {
        {N} -&gt; {A, C, Z}
        {G} -&gt; {P, S}
        {M} -&gt; {S}
        {G, N} -&gt; {Q}
      }</t>
  </si>
  <si>
    <t>Sigma' =
      {
        {Z} -&gt; {A, C}
      }</t>
  </si>
  <si>
    <t>R={A, B, C, D, E, F, G, H, I}
Write your answer below
The set of candidate keys is: {A}, {C, D, G}</t>
  </si>
  <si>
    <t>Sigma ={
{A} -&gt; {A, B, C, D, E, F, G, H, I}, 
{C, D} -&gt; {A, B, C, D, F, G}, 
{G} -&gt; {E, H, I},
{G, E} -&gt; {E, H},
{I} -&gt; {H}, 
{E, H} -&gt; {I},
{E, I} -&gt; {E, H}
Write your answer below
A compact minimal cover of Sigma is
  {
  {A} -&gt; {B, C, D, E, F, G, H, I}
  {C,D} -&gt; {A, B, F, G}
  {G} -&gt; {E, H, I}
  {I} -&gt; {H}
  }</t>
  </si>
  <si>
    <t>The decomposition (is) lossless,
    this (is) guaranted by the synthesis algorithm,
the decomposition (is) in third nomal form,
    this (is) guaranted by the synthesis algorithm
the decomposition (is) dependency preserving,
    this (is) guaranted by the synthesis algorithm
the decomposition (is) in Boyce-Codd normal form
    this (is) guaranted by the synthesis algorithm.</t>
  </si>
  <si>
    <t>A0093740E</t>
  </si>
  <si>
    <t>SELECT encompasses.continent, country.name, city.province, COUNT(*) AS Num
FROM city
JOIN country ON city.country=country.code
JOIN encompasses ON country.code=encompasses.country
GROUP BY ROLLUP (encompasses.continent, country.name, city.province)
ORDER BY encompasses.continent, country.name, city.province</t>
  </si>
  <si>
    <t>2099, [('Africa', 'Algeria', 'Algeria', 21), ('Africa', 'Algeria', None, 21), ('Africa', 'Angola', 'Bengo', 1), ('Africa', 'Angola', 'Benguela', 1), ('Africa', 'Angola', 'BiÃ©', 1), ('Africa', 'Angola', 'Cabinda', 1), ('Africa', 'Angola', 'Cuando Cubango', 1), ('Africa', 'Angola', 'Cuanza Norte', 1), ('Africa', 'Angola', 'Cuanza Sul', 1), ('Africa', 'Angola', 'Cunene', 1)]</t>
  </si>
  <si>
    <t>SELECT encompasses.continent, country.name, city.province, COUNT(*) AS Num
FROM city
JOIN country ON city.country=country.code
JOIN encompasses ON country.code=encompasses.country
GROUP BY ROLLUP (encompasses.continent, country.name, city.province)
ORDER BY encompasses.continent, country.name, city.province LIMIT 3 OFFSET 37;</t>
  </si>
  <si>
    <t>3, [('Africa', 'Cameroon', 'Sud', 1), ('Africa', 'Cameroon', 'Sud-Ouest', 1), ('Africa', 'Cameroon', None, 10)]</t>
  </si>
  <si>
    <t>SELECT encompasses.continent, country.name, city.province, COUNT(*) AS Num
FROM city
JOIN country ON city.country=country.code
JOIN encompasses ON country.code=encompasses.country
GROUP BY ROLLUP (encompasses.continent, country.name, city.province)
ORDER BY encompasses.continent, country.name, city.province LIMIT 3 offset 3756;</t>
  </si>
  <si>
    <t>doc("MONDIAL/mondial.xml")/descendant::country[count(name) &gt; 1]/data(@car_code)</t>
  </si>
  <si>
    <t>&lt;results&gt;{
let $country := doc("MONDIAL/mondial.xml")/descendant::country
for $c1 in $country
let $b1 := $c1/border
for $c2 in $country
let $b2 := $c2/border
where $c1/@country = $c2/@country
return 
    &lt;result&gt;
    &lt;name&gt;{$c1/@country}&lt;/name&gt;
     &lt;name&gt;{$c2/@country}&lt;/name&gt;
     &lt;/result&gt;
}&lt;/reulsts&gt;</t>
  </si>
  <si>
    <t>R={A, C, G, M, N, P, Q, S, Z}
Write functional depdencie in  the following form, 
for instance:
From the ER diagram, I got the following funcitonal dependencies
{M, S} -&gt; {G, P, S}
{G} -&gt; {P, S}
{N} -&gt; {A, Z, C}
{M, S} -&gt; {N}
{M, S} -&gt; {Q}
{G} -&gt; {N}
{G} -&gt; {Q}
Write your answer below     
A compact minimal cover of Sigma is =
      {
{M, S} -&gt; {G}
{G} -&gt; {N, P, Q, S}
{N} -&gt; {A, C, Z}
      }</t>
  </si>
  <si>
    <t>Sigma' =
      {
{M, S} -&gt; {G}
{G} -&gt; {N, P, Q, S}
{N} -&gt; {A, Z}
{Z} -&gt; {C}
{A, C} -&gt; {Z}
      }</t>
  </si>
  <si>
    <t>R={A, B, C, D, E, F, G, H, I}
Write your answer below
The set of candidate keys is: {A}, {C, D}</t>
  </si>
  <si>
    <t>Sigma ={
{A} -&gt; {A, B, C, D, E, F, G, H, I}, 
{C, D} -&gt; {A, B, C, D, F, G}, 
{G} -&gt; {E, H, I},
{G, E} -&gt; {E, H},
{I} -&gt; {H}, 
{E, H} -&gt; {I},
{E, I} -&gt; {E, H}
Write your answer below
A compact minimal cover of Sigma is
  {
{A} -&gt; {C, D}
{C, D} -&gt; {A, B, F, G}
{G} -&gt; {E, H}
{I} -&gt; {H}
{E, H} -&gt; {I}
  }</t>
  </si>
  <si>
    <t>The decomposition with the synthesis algorithm from the 
lecture consists of the following tables:
R1 = {C, D, A, B, F, G} with sigma1 {{A} -&gt; {C}, {A} -&gt; {D}, {C, D} -&gt; {A, B, F, G}}
R2 = {E, H, G} with sigma2 {{G} -&gt; {E, H}}
R2 = {E, H, I} with sigma3 {{I} -&gt; {H}, {E, H}-&gt;{I}}</t>
  </si>
  <si>
    <t>A0105567A</t>
  </si>
  <si>
    <t>SELECT
c.name AS country,
coalesce (ct.province, 'All provinces') AS Province,
coalesce (ct.name, 'All cities') AS city,
ROUND(SUM(ct.population)/AVG(c.population)*100,2) as percentage
FROM city ct, country c
WHERE ct.country = c.code
GROUP BY ROLLUP (c.name, ct.province, ct.name)
ORDER BY c.name, ct.province, ct.name ASC;</t>
  </si>
  <si>
    <t>5336, [('Afghanistan', 'Afghanistan', 'Herat', Decimal('1.29')), ('Afghanistan', 'Afghanistan', 'Kabul', Decimal('9.36')), ('Afghanistan', 'Afghanistan', 'Kandahar', Decimal('1.20')), ('Afghanistan', 'Afghanistan', 'Mazar-i-Sharif', Decimal('1.11')), ('Afghanistan', 'Afghanistan', 'All cities', Decimal('12.95')), ('Afghanistan', 'All provinces', 'All cities', Decimal('12.95')), ('Albania', 'Albania', 'DurrÃ«s', Decimal('4.01')), ('Albania', 'Albania', 'Elbasan', Decimal('2.79')), ('Albania', 'Albania', 'KorÃ§Ã«', Decimal('1.81')), ('Albania', 'Albania', 'ShkodÃ«r', Decimal('2.73'))]</t>
  </si>
  <si>
    <t>SELECT
c.name AS country,
coalesce (ct.province, 'All provinces') AS Province,
coalesce (ct.name, 'All cities') AS city,
ROUND(SUM(ct.population)/AVG(c.population)*100,2) as percentage
FROM city ct, country c
WHERE ct.country = c.code
GROUP BY ROLLUP (c.name, ct.province, ct.name)
ORDER BY c.name, ct.province, ct.name ASC LIMIT 3 OFFSET 37;</t>
  </si>
  <si>
    <t>SELECT
c.name AS country,
coalesce (ct.province, 'All provinces') AS Province,
coalesce (ct.name, 'All cities') AS city,
ROUND(SUM(ct.population)/AVG(c.population)*100,2) as percentage
FROM city ct, country c
WHERE ct.country = c.code
GROUP BY ROLLUP (c.name, ct.province, ct.name)
ORDER BY c.name, ct.province, ct.name ASC LIMIT 3 offset 3756;</t>
  </si>
  <si>
    <t>3, [('Russia', 'Magadanskaya', 'All cities', Decimal('0.07')), ('Russia', 'Mariy-El', 'Yoshkar-Ola', Decimal('0.18')), ('Russia', 'Mariy-El', 'All cities', Decimal('0.18'))]</t>
  </si>
  <si>
    <t>&lt;results&gt;{
    for $country in doc("MONDIAL/mondial.xml")/child::mondial/child::country
    let $name := $country/child::name[1]
    for $conn in $country/child::border/@country/string()
    let $count := count($country/child::city)
    order by $name, $conn
    return
        &lt;result&gt;
            {$name}
            &lt;name&gt;{$conn}&lt;/name&gt;
        &lt;/result&gt;
}
&lt;/results&gt;</t>
  </si>
  <si>
    <t>R={A, C, G, M, N, P, Q, S, Z}
Write functional depdencie in  the following form,
for instance:
{A, C, G} -&gt; {C, G}
Write your answer below
Sigma =
      {{N} -&gt; {A, C, Z}
      {G} -&gt; {S, P, M}
      }</t>
  </si>
  <si>
    <t>Sigma' =
      {{{N} -&gt; {A, C, Z}
      {G} -&gt; {S, P, M}
      {Z} -&gt;{C}
      {A, C} -&gt; {Z}
      }</t>
  </si>
  <si>
    <t>Sigma ={
{A} -&gt; {A, B, C, D, E, F, G, H, I},
{C, D} -&gt; {A, B, C, D, F, G},
{G} -&gt; {E, H, I},
{G, E} -&gt; {E, H},
{I} -&gt; {H},
{E, H} -&gt; {I},
{E, I} -&gt; {E, H}
Write your answer below
A compact minimal cover of Sigma is
  {{A} -&gt; {B, C, D, E, F, G, H, I},
   {C,D} -&gt; {A, B, F, G},
   {G} -&gt; {E, I},
   {I} -&gt; {H},
   {E,H} -&gt; {I}
  }</t>
  </si>
  <si>
    <t>The decomposition with the synthesis algorithm from the
lecture consists of the following tables:
R1 = {{A, B, C, D, F, G},{G, E, H, I}}</t>
  </si>
  <si>
    <t>The decomposition (is) lossless,
    this (is) guaranted by the synthesis algorithm,
the decomposition (is) in third nomal form,
    this (is) guaranted by the synthesis algorithm
the decomposition (is not) dependency preserving,
    this (is) guaranted by the synthesis algorithm
the decomposition (is not) in Boyce-Codd normal form
    this (is) guaranted by the synthesis algorithm.</t>
  </si>
  <si>
    <t>A0111496H</t>
  </si>
  <si>
    <t>SELECT y.name AS country, y.province AS province, c.name AS city, round(SUM(c.population)/SUM(y.population)*100,2) AS percentage
FROM city c, country y
WHERE c.country = y.code
GROUP BY ROLLUP(y.name, y.province, c.name)
ORDER BY y.name, percentage desc</t>
  </si>
  <si>
    <t>3936, [('Afghanistan', 'Afghanistan', 'Kabul', Decimal('9.36')), ('Afghanistan', None, None, Decimal('3.24')), ('Afghanistan', 'Afghanistan', None, Decimal('3.24')), ('Afghanistan', 'Afghanistan', 'Herat', Decimal('1.29')), ('Afghanistan', 'Afghanistan', 'Kandahar', Decimal('1.20')), ('Afghanistan', 'Afghanistan', 'Mazar-i-Sharif', Decimal('1.11')), ('Albania', 'Albania', 'Tirana', Decimal('14.83')), ('Albania', 'Albania', None, Decimal('4.83')), ('Albania', None, None, Decimal('4.83')), ('Albania', 'Albania', 'DurrÃ«s', Decimal('4.01'))]</t>
  </si>
  <si>
    <t>SELECT y.name AS country, y.province AS province, c.name AS city, round(SUM(c.population)/SUM(y.population)*100,2) AS percentage
FROM city c, country y
WHERE c.country = y.code
GROUP BY ROLLUP(y.name, y.province, c.name)
ORDER BY y.name, percentage desc LIMIT 3 OFFSET 37;</t>
  </si>
  <si>
    <t>3, [('American Samoa', 'American Samoa', 'Pago Pago', None), ('American Samoa', 'American Samoa', None, None), ('American Samoa', None, None, None)]</t>
  </si>
  <si>
    <t>SELECT y.name AS country, y.province AS province, c.name AS city, round(SUM(c.population)/SUM(y.population)*100,2) AS percentage
FROM city c, country y
WHERE c.country = y.code
GROUP BY ROLLUP(y.name, y.province, c.name)
ORDER BY y.name, percentage desc LIMIT 3 offset 3756;</t>
  </si>
  <si>
    <t>3, [('United States', 'District of Columbia', 'New Haven', Decimal('0.04')), ('United States', 'District of Columbia', 'Lafayette', Decimal('0.04')), ('United States', 'District of Columbia', 'Thousand Oaks', Decimal('0.04'))]</t>
  </si>
  <si>
    <t>doc('MONDIAL/mondial.xml')/descendant::located_at[attribute::watertype='sea']/attribute::sea/&lt;name&gt;{string()}&lt;/name&gt;</t>
  </si>
  <si>
    <t>&lt;results&gt;{
    for $country in doc('MONDIAL/mondial.xml')/child::mondial/child::country
    let $name := $country/child::name/text()
    let $code := $country/attribute::car_code/string()
    let $neighbour := $country[child::border/attribute::country/string() = $code]/child::name/text()
    return
        &lt;result&gt;
            &lt;name&gt;{$name}&lt;/name&gt;
            &lt;name&gt;{$neighbour}&lt;/name&gt;
        &lt;/result&gt;
}&lt;/results&gt;</t>
  </si>
  <si>
    <t>R={A, C, G, M, N, P, Q, S, Z}
Write functional depdencie in  the following form, 
for instance:
{A, C, G} -&gt; {C, G}
Write your answer below     
Sigma =
      { {N} -&gt; {A, C, Z},	
	{G} -&gt; {A, C, M, N, P, Q, S, Z}
	{M, S} -&gt; {G}
      }</t>
  </si>
  <si>
    <t>Sigma' =
      { {Z} -&gt; {C}
	{A, C} -&gt; {Z}
      }</t>
  </si>
  <si>
    <t>Sigma ={
{A} -&gt; {A, B, C, D, E, F, G, H, I}, 
{C, D} -&gt; {A, B, C, D, F, G}, 
{G} -&gt; {E, H, I},
{G, E} -&gt; {E, H},
{I} -&gt; {H}, 
{E, H} -&gt; {I},
{E, I} -&gt; {E, H}
Write your answer below
A compact minimal cover of Sigma is
  {     {A} -&gt; {B, C, D, F, G}
	{G} -&gt; {E, I}
	{I} -&gt; {H}
	{C, D} -&gt; {A}
	{E, H} -&gt; {I}  
  }</t>
  </si>
  <si>
    <t>The decomposition with the synthesis algorithm from the 
lecture consists of the following tables:
R1 = {A, B, C, D, F, G}
R2 = {E, G, I}
R3 = {E, H, I}</t>
  </si>
  <si>
    <t>The decomposition is lossless,
    this is guaranted by the synthesis algorithm,
the decomposition is in third nomal form,
    this is guaranted by the synthesis algorithm
the decomposition is dependency preserving,
    this is guaranted by the synthesis algorithm
the decomposition is in Boyce-Codd normal form
    this is not guaranted by the synthesis algorithm.</t>
  </si>
  <si>
    <t>A0113028W</t>
  </si>
  <si>
    <t>SELECT co.name as country,
COALESCE(c.province, 'All provinces') as province,
COALESCE(c.name, 'All cities') as city,
ROUND(SUM(c.population*100/co.population),2) as percentage
FROM city c, country co
WHERE c.country = co.code
GROUP BY ROLLUP(co.name, c.province, c.name)
ORDER BY co.name, c.province NULLS FIRST, c.name NULLS FIRST;</t>
  </si>
  <si>
    <t>5336, [('Afghanistan', 'All provinces', 'All cities', Decimal('12.95')), ('Afghanistan', 'Afghanistan', 'All cities', Decimal('12.95')), ('Afghanistan', 'Afghanistan', 'Herat', Decimal('1.29')), ('Afghanistan', 'Afghanistan', 'Kabul', Decimal('9.36')), ('Afghanistan', 'Afghanistan', 'Kandahar', Decimal('1.20')), ('Afghanistan', 'Afghanistan', 'Mazar-i-Sharif', Decimal('1.11')), ('Albania', 'All provinces', 'All cities', Decimal('28.99')), ('Albania', 'Albania', 'All cities', Decimal('28.99')), ('Albania', 'Albania', 'DurrÃ«s', Decimal('4.01')), ('Albania', 'Albania', 'Elbasan', Decimal('2.79'))]</t>
  </si>
  <si>
    <t>SELECT co.name as country,
COALESCE(c.province, 'All provinces') as province,
COALESCE(c.name, 'All cities') as city,
ROUND(SUM(c.population*100/co.population),2) as percentage
FROM city c, country co
WHERE c.country = co.code
GROUP BY ROLLUP(co.name, c.province, c.name)
ORDER BY co.name, c.province NULLS FIRST, c.name NULLS FIRST LIMIT 3 OFFSET 37;</t>
  </si>
  <si>
    <t>SELECT co.name as country,
COALESCE(c.province, 'All provinces') as province,
COALESCE(c.name, 'All cities') as city,
ROUND(SUM(c.population*100/co.population),2) as percentage
FROM city c, country co
WHERE c.country = co.code
GROUP BY ROLLUP(co.name, c.province, c.name)
ORDER BY co.name, c.province NULLS FIRST, c.name NULLS FIRST LIMIT 3 offset 3756;</t>
  </si>
  <si>
    <t>3, [('Russia', 'Magadanskaya', 'Magadan', Decimal('0.07')), ('Russia', 'Magadanskaya', 'Okhotsk', Decimal('0.00')), ('Russia', 'Mariy-El', 'All cities', Decimal('0.18'))]</t>
  </si>
  <si>
    <t>&lt;results&gt;{
    for $x in doc('MONDIAL/mondial.xml')/child::mondial/child::country
    for $y in doc('MONDIAL/mondial.xml')/child::mondial/child::country
    where data($x/child::border/attribute::country) = data($y/attribute::car_code)
    order by $x, $y
    return
        &lt;result&gt;
            &lt;name&gt;{$x/child::name[1]/text()}&lt;/name&gt;
            &lt;name&gt;{$y/child::name[1]/text()}&lt;/name&gt;
        &lt;/result&gt;
}&lt;/results&gt;</t>
  </si>
  <si>
    <t>R={A, C, G, M, N, P, Q, S, Z}
Write functional depdencie in  the following form, 
for instance:
{A, C, G} -&gt; {C, G}
Write your answer below     
Sigma =
      {
{N} -&gt; {A, C, Z},
{G} -&gt; {P, S, N, M},
{S, M} -&gt; {G, P}
      }</t>
  </si>
  <si>
    <t>Sigma' =
      {
{Z} -&gt; {C},
{Z, C} -&gt; {A}
      }</t>
  </si>
  <si>
    <t>R={A, B, C, D, E, F, G, H, I}
Write your answer below
The set of candidate keys is:
{A} and {C, D}</t>
  </si>
  <si>
    <t>Sigma ={
{A} -&gt; {A, B, C, D, E, F, G, H, I}, 
{C, D} -&gt; {A, B, C, D, F, G}, 
{G} -&gt; {E, H, I},
{G, E} -&gt; {E, H},
{I} -&gt; {H}, 
{E, H} -&gt; {I},
{E, I} -&gt; {E, H}
Write your answer below
A compact minimal cover of Sigma is
  {
{A} -&gt; {C, D, I}, 
{C, D} -&gt; {A, B, F, G}, 
{G} -&gt; {E, H},
{I} -&gt; {H}, 
{E, H} -&gt; {I}
  }</t>
  </si>
  <si>
    <t>The decomposition with the synthesis algorithm from the 
lecture consists of the following tables:
R1 = {A, C, D, I}
R2 = {A, B, C, D, F, G}
R3 = {E, G, H}
R4 = {E, H, I}</t>
  </si>
  <si>
    <t>A0113951L</t>
  </si>
  <si>
    <t>SELECT cc.name, 
	COALESCE(c.province,'All provinces'),
	COALESCE( c.name, 'All cities'),
round((sum(c.population)/ avg(cc.population)*100),2) as percentage
FROM city c, country cc
where c.country = cc.code
GROUP BY rollup(cc.name, c.province, c.name)
order by cc.name, c.province desc, c.name desc;</t>
  </si>
  <si>
    <t>5336, [('Afghanistan', 'All provinces', 'All cities', Decimal('12.95')), ('Afghanistan', 'Afghanistan', 'All cities', Decimal('12.95')), ('Afghanistan', 'Afghanistan', 'Mazar-i-Sharif', Decimal('1.11')), ('Afghanistan', 'Afghanistan', 'Kandahar', Decimal('1.20')), ('Afghanistan', 'Afghanistan', 'Kabul', Decimal('9.36')), ('Afghanistan', 'Afghanistan', 'Herat', Decimal('1.29')), ('Albania', 'All provinces', 'All cities', Decimal('28.99')), ('Albania', 'Albania', 'All cities', Decimal('28.99')), ('Albania', 'Albania', 'VlorÃ«', Decimal('2.82')), ('Albania', 'Albania', 'Tirana', Decimal('14.83'))]</t>
  </si>
  <si>
    <t>SELECT cc.name, 
	COALESCE(c.province,'All provinces'),
	COALESCE( c.name, 'All cities'),
round((sum(c.population)/ avg(cc.population)*100),2) as percentage
FROM city c, country cc
where c.country = cc.code
GROUP BY rollup(cc.name, c.province, c.name)
order by cc.name, c.province desc, c.name desc LIMIT 3 OFFSET 37;</t>
  </si>
  <si>
    <t>SELECT cc.name, 
	COALESCE(c.province,'All provinces'),
	COALESCE( c.name, 'All cities'),
round((sum(c.population)/ avg(cc.population)*100),2) as percentage
FROM city c, country cc
where c.country = cc.code
GROUP BY rollup(cc.name, c.province, c.name)
order by cc.name, c.province desc, c.name desc LIMIT 3 offset 3756;</t>
  </si>
  <si>
    <t>3, [('Russia', 'North Ossetia-Alania', 'Vladikavkaz', Decimal('0.21')), ('Russia', 'Nizhnii Novgorodskaya', 'All cities', Decimal('1.12')), ('Russia', 'Nizhnii Novgorodskaya', 'Nizhnii Novgorod', Decimal('0.88'))]</t>
  </si>
  <si>
    <t>&lt;result&gt;{
doc("MONDIAL/mondial.xml")/descendant::sea/child::name
}&lt;/result&gt;</t>
  </si>
  <si>
    <t>&lt;result&gt;{
doc("MONDIAL/mondial.xml")/child::mondial/child::country[count(child::name) ge 2]/child::name
}&lt;/result&gt;</t>
  </si>
  <si>
    <t>declare function local:match_country($cty as xs:string)
{
   let $doc := doc('MONDIAL/mondial.xml')
   return $doc/child::mondial/child::country[attribute::car_code=$cty]/child::name
};
&lt;result&gt;{
for $country in doc('MONDIAL/mondial.xml')/child::mondial/child::country
for $border in $country/child::border
let $border_country := $border/attribute::country/data()
order by $country
return 
    &lt;result&gt;
    {$country/child::name}
    {local:match_country($border_country)}
    &lt;/result&gt;
}&lt;/result&gt;</t>
  </si>
  <si>
    <t>R={A, C, G, M, N, P, Q, S, Z}
Write functional depdencie in  the following form, 
for instance:
{A, C, G} -&gt; {C, G}
Write your answer below     
Sigma =
      {
	{N,G} -&gt; {Q}
	{G} -&gt; {M,S,P}
	{M,S} -&gt; {G}
	{N} -&gt; {A,Z,C}
      }</t>
  </si>
  <si>
    <t>Sigma' =
      {
	{C,A} -&gt; {Z}
	{Z} -&gt; {C}
      }</t>
  </si>
  <si>
    <t>R={A, B, C, D, E, F, G, H, I}
Write your answer below
The set of candidate keys is: {{A}, {C,D}}</t>
  </si>
  <si>
    <t>Sigma ={
{A} -&gt; {A, B, C, D, E, F, G, H, I}, 
{C, D} -&gt; {A, B, C, D, F, G}, 
{G} -&gt; {E, H, I},
{G, E} -&gt; {E, H},
{I} -&gt; {H}, 
{E, H} -&gt; {I},
{E, I} -&gt; {E, H}
Write your answer below
A compact minimal cover of Sigma is
  {
  {A} -&gt; {B, C, D, F, G}, 
  {C, D} -&gt; {A},
  {G} -&gt; {E, H, I},
  {I} -&gt; {H}, 
  {E, H} -&gt; {I}
  }</t>
  </si>
  <si>
    <t>The decomposition with the synthesis algorithm from the 
lecture consists of the following tables:
R1 = {A, B, C, D, F, G}
R2 = {E,G,H,I}</t>
  </si>
  <si>
    <t>A0119430N</t>
  </si>
  <si>
    <t>SELECT co.name AS country,  COALESCE(c.province, 'All provinces') AS province,
COALESCE(c.name, 'All cities') AS city, ROUND(100*(SUM(c.population)/AVG(co.population)),2) AS percentage
FROM city c, country co
WHERE c.country=co.code
GROUP BY ROLLUP (co.name, c.province, c.name);</t>
  </si>
  <si>
    <t>5336, [(None, 'All provinces', 'All cities', Decimal('751.42')), ('Colombia', 'Antioquia', 'Turbo', Decimal('0.33')), ('Brazil', 'Rio de Janeiro', 'Rio de Janeiro', Decimal('3.12')), ('Brazil', 'ParanÃ¡', 'Guarapuava', Decimal('0.08')), ('Colombia', 'NariÃ±o', 'Pasto', Decimal('0.91')), ('Japan', 'Shizuoka', 'Hamamatsu', Decimal('0.63')), ('United Kingdom', 'East Midlands', 'Nottingham', Decimal('0.45')), ('Germany', 'Niedersachsen', 'Braunschweig', Decimal('0.29')), ('United States', 'California', 'Modesto', Decimal('0.06')), ('Brazil', 'SÃ£o Paulo', 'Santo AndrÃ©', Decimal('0.33'))]</t>
  </si>
  <si>
    <t>SELECT co.name AS country,  COALESCE(c.province, 'All provinces') AS province,
COALESCE(c.name, 'All cities') AS city, ROUND(100*(SUM(c.population)/AVG(co.population)),2) AS percentage
FROM city c, country co
WHERE c.country=co.code
GROUP BY ROLLUP (co.name, c.province, c.name) LIMIT 3 OFFSET 37;</t>
  </si>
  <si>
    <t>3, [('Austria', 'OberÃ¶sterreich', 'Wels', Decimal('0.70')), ('Poland', 'Pomorskie', 'Gdynia', Decimal('0.65')), ('Reunion', 'Reunion', 'Saint-Paul', Decimal('12.54'))]</t>
  </si>
  <si>
    <t>SELECT co.name AS country,  COALESCE(c.province, 'All provinces') AS province,
COALESCE(c.name, 'All cities') AS city, ROUND(100*(SUM(c.population)/AVG(co.population)),2) AS percentage
FROM city c, country co
WHERE c.country=co.code
GROUP BY ROLLUP (co.name, c.province, c.name) LIMIT 3 offset 3756;</t>
  </si>
  <si>
    <t>3, [('United States', 'Ohio', 'All cities', Decimal('0.67')), ('Italy', 'Veneto', 'All cities', Decimal('1.40')), ('Monaco', 'Monaco', 'All cities', Decimal('2.65'))]</t>
  </si>
  <si>
    <t>doc("MONDIAL/mondial.xml")/child::mondial/child::country[child::name/following-sibling::name]/child::name</t>
  </si>
  <si>
    <t>&lt;results&gt;
    {
        for $country in doc("MONDIAL/mondial.xml")/descendant::country
        let $name1 := $country/child::name/child::text()
        let $name2 := $country/
        let $city-count := count($country/descendant::city)
        return &lt;result&gt;
                    &lt;name&gt;{$name1}&lt;/name&gt;
                &lt;/result&gt;
    }
&lt;/results&gt;</t>
  </si>
  <si>
    <t>R={A, C, G, M, N, P, Q, S, Z}
Write functional depdencie in  the following form, 
for instance:
{A, C, G} -&gt; {C, G}
Write your answer below     
Sigma =
      { {M, S} -&gt; {G},
		{G} -&gt; {P, S, M, N},
		{N} -&gt; {A, Z, C}
      }</t>
  </si>
  <si>
    <t>Sigma' =
      {
		{Z} -&gt; {C},
		{A, C} -&gt; {Z}
      }</t>
  </si>
  <si>
    <t>R={A, B, C, D, E, F, G, H, I}
Write your answer below
The set of candidate keys is:
{A} {C, D}</t>
  </si>
  <si>
    <t>Sigma ={
{A} -&gt; {A, B, C, D, E, F, G, H, I}, 
{C, D} -&gt; {A, B, C, D, F, G}, 
{G} -&gt; {E, H, I},
{G, E} -&gt; {E, H},
{I} -&gt; {H}, 
{E, H} -&gt; {I},
{E, I} -&gt; {E, H}
Write your answer below
A compact minimal cover of Sigma is
  {
  {A} -&gt; {B, C, D, F, G},
  {C, D} -&gt; {A},
  {G} -&gt; {E, I},
  {I} -&gt; {H},
  {E, H} -&gt; {I}
  }</t>
  </si>
  <si>
    <t>The decomposition with the synthesis algorithm from the 
lecture consists of the following tables:
R1 = {A, B, C, D, F, G}
R2 = {G, E, I}
R3 = {E, H ,I}</t>
  </si>
  <si>
    <t>The decomposition (is) lossless,
    this (is) guaranted by the synthesis algorithm,
the decomposition (is) in third nomal form,
    this (is) guaranted by the synthesis algorithm
the decomposition (is) dependency preserving,
    this (is/) guaranted by the synthesis algorithm
the decomposition (is not) in Boyce-Codd normal form
    this (is not) guaranted by the synthesis algorithm.</t>
  </si>
  <si>
    <t>A0119542H</t>
  </si>
  <si>
    <t>SELECT co.name,c.province,c.name,
		ROUND(SUM(c.population/p.population*100)::NUMERIC,2) AS percentage
FROM city c 
	INNER JOIN province p ON p.name = c.province
	INNER JOIN country co ON co.code=c.country 
	INNER JOIN encompasses e ON co.code=e.country 
GROUP BY ROLLUP(co.name, c.province, c.name)
ORDER BY co.name,c.province,c.name ASC;</t>
  </si>
  <si>
    <t>5336, [('Afghanistan', 'Afghanistan', 'Herat', Decimal('1.29')), ('Afghanistan', 'Afghanistan', 'Kabul', Decimal('9.36')), ('Afghanistan', 'Afghanistan', 'Kandahar', Decimal('1.20')), ('Afghanistan', 'Afghanistan', 'Mazar-i-Sharif', Decimal('1.11')), ('Afghanistan', 'Afghanistan', None, Decimal('12.95')), ('Afghanistan', None, None, Decimal('12.95')), ('Albania', 'Albania', 'DurrÃ«s', Decimal('4.01')), ('Albania', 'Albania', 'Elbasan', Decimal('2.79')), ('Albania', 'Albania', 'KorÃ§Ã«', Decimal('1.81')), ('Albania', 'Albania', 'ShkodÃ«r', Decimal('2.73'))]</t>
  </si>
  <si>
    <t>SELECT co.name,c.province,c.name,
		ROUND(SUM(c.population/p.population*100)::NUMERIC,2) AS percentage
FROM city c 
	INNER JOIN province p ON p.name = c.province
	INNER JOIN country co ON co.code=c.country 
	INNER JOIN encompasses e ON co.code=e.country 
GROUP BY ROLLUP(co.name, c.province, c.name)
ORDER BY co.name,c.province,c.name ASC LIMIT 3 OFFSET 37;</t>
  </si>
  <si>
    <t>SELECT co.name,c.province,c.name,
		ROUND(SUM(c.population/p.population*100)::NUMERIC,2) AS percentage
FROM city c 
	INNER JOIN province p ON p.name = c.province
	INNER JOIN country co ON co.code=c.country 
	INNER JOIN encompasses e ON co.code=e.country 
GROUP BY ROLLUP(co.name, c.province, c.name)
ORDER BY co.name,c.province,c.name ASC LIMIT 3 offset 3756;</t>
  </si>
  <si>
    <t>3, [('Russia', 'Magadanskaya', None, Decimal('133.32')), ('Russia', 'Mariy-El', 'Yoshkar-Ola', Decimal('74.64')), ('Russia', 'Mariy-El', None, Decimal('74.64'))]</t>
  </si>
  <si>
    <t>doc("Mondial/mondial.xml")/descendant::sea/child::name</t>
  </si>
  <si>
    <t>doc("Mondial/mondial.xml")/child::mondial/child::country[count(child::name)&gt;1]/child::name</t>
  </si>
  <si>
    <t>&lt;result&gt;{
    for $country_border in doc("Mondial/mondial.xml")/child::mondial/child::country/child::border
    let $first_country := $country_border/parent::country/child::name[1]
    let $second_country :=doc("Mondial/mondial.xml")/child::mondial/child::country[attribute::car_code = $country_border/attribute::country]/child::name
    order by $first_country ascending
    return 
        &lt;result&gt;
            {$first_country}
            {$second_country}
        &lt;/result&gt;
}&lt;/result&gt;</t>
  </si>
  <si>
    <t>R={A, C, G, M, N, P, Q, S, Z}
Write functional depdencie in  the following form, 
for instance:
{A, C, G} -&gt; {C, G}
Write your answer below     
Sigma =
      {
      }</t>
  </si>
  <si>
    <t>Sigma' =
      {
      }</t>
  </si>
  <si>
    <t>R={A, B, C, D, E, F, G, H, I}
Write your answer below
The set of candidate keys is: {A}</t>
  </si>
  <si>
    <t>Sigma ={
{A} -&gt; {A, B, C, D, E, F, G, H, I}, 
{C, D} -&gt; {A, B, C, D, F, G}, 
{G} -&gt; {E, H, I},
{G, E} -&gt; {E, H},
{I} -&gt; {H}, 
{E, H} -&gt; {I},
{E, I} -&gt; {E, H}
Write your answer below
A compact minimal cover of Sigma is  
  {
{A} -&gt; {B, C, D, E, F, G, H, I}, 
{C,D} -&gt; {A},
{G} -&gt; {E, I},  
{I} -&gt; {H}, 
{E, H} -&gt; {I}  
  }</t>
  </si>
  <si>
    <t>The decomposition with the synthesis algorithm from the 
lecture consists of the following tables:
R1 = {G,E,I}</t>
  </si>
  <si>
    <t>A0124216U</t>
  </si>
  <si>
    <t>select ctry.name as country, 
coalesce(c.province,'All provinces') as province, 
coalesce(c.name,'All cities') as city,
round(sum(c.population)/avg(ctry.population)*100,2) as percentage
from city c, country ctry
where ctry.code=c.country
group by rollup(ctry.name, c.province, c.name)
order by ctry.name asc, c.province asc nulls first, c.name asc nulls first;</t>
  </si>
  <si>
    <t>select ctry.name as country, 
coalesce(c.province,'All provinces') as province, 
coalesce(c.name,'All cities') as city,
round(sum(c.population)/avg(ctry.population)*100,2) as percentage
from city c, country ctry
where ctry.code=c.country
group by rollup(ctry.name, c.province, c.name)
order by ctry.name asc, c.province asc nulls first, c.name asc nulls first LIMIT 3 OFFSET 37;</t>
  </si>
  <si>
    <t>select ctry.name as country, 
coalesce(c.province,'All provinces') as province, 
coalesce(c.name,'All cities') as city,
round(sum(c.population)/avg(ctry.population)*100,2) as percentage
from city c, country ctry
where ctry.code=c.country
group by rollup(ctry.name, c.province, c.name)
order by ctry.name asc, c.province asc nulls first, c.name asc nulls first LIMIT 3 offset 3756;</t>
  </si>
  <si>
    <t>&lt;results&gt;{
for $firstcountry in doc("MONDIAL/mondial.xml")/child::mondial/child::country
    let $firstcountryname := fn:head($firstcountry/child::name/text())
    let $firstcountrycode := $firstcountry/attribute::car_code/string()
    order by $firstcountryname ascending
    for $secondcountry in doc("MONDIAL/mondial.xml")/child::mondial/child::country[child::border/attribute::country=$firstcountrycode]
        let $secondcountryname := fn:head($secondcountry/child::name/text())
        order by $secondcountryname ascending
        return
            &lt;result&gt;
                &lt;name&gt;{$firstcountryname}&lt;/name&gt;
                &lt;name&gt;{$secondcountryname}&lt;/name&gt;
            &lt;/result&gt;
}&lt;/results&gt;</t>
  </si>
  <si>
    <t>R={A, C, G, M, N, P, Q, S, Z}
Write functional depdencie in  the following form, 
for instance:
{A, C, G} -&gt; {C, G}
Write your answer below     
Sigma =
      {
(G) -&gt; (P, S),
(M, P) -&gt; (S),
(G,N) -&gt; (Q),
(N) -&gt; (A,Z,C)
      }</t>
  </si>
  <si>
    <t>Sigma' =
      { 
(C,A) -&gt; (Z),
(Z) -&gt; (C)
      }</t>
  </si>
  <si>
    <t>Sigma ={
{A} -&gt; {A, B, C, D, E, F, G, H, I}, 
{C, D} -&gt; {A, B, C, D, F, G}, 
{G} -&gt; {E, H, I},
{G, E} -&gt; {E, H},
{I} -&gt; {H}, 
{E, H} -&gt; {I},
{E, I} -&gt; {E, H}
Write your answer below
A compact minimal cover of Sigma is
  {
{A} -&gt; {C, D, E, H, I}, 
{C, D} -&gt; {A, B, F, G}, 
{G} -&gt; {E, H, I},
{I} -&gt; {H}, 
{E, H} -&gt; {I}
  }</t>
  </si>
  <si>
    <t>The decomposition with the synthesis algorithm from the 
lecture consists of the following tables:
R1 = {A, C, D, E, H, I}
R2 = {C, D, A, B, F, G}
R3 = {G, E, H, I}
R4 = {I, H}
R5 = {E, H, I}</t>
  </si>
  <si>
    <t>A0124294H</t>
  </si>
  <si>
    <t>SELECT cntry.name as country,
COALESCE(c.province, 'All provinces') as province,
COALESCE(c.name, 'All cities') as city,
SUM(c.population) as percentage
FROM city c, country cntry
where cntry.code = c.country
GROUP BY ROLLUP(cntry.name, c.province, c.name)
order by cntry.name</t>
  </si>
  <si>
    <t>5336, [('Afghanistan', 'Afghanistan', 'Herat', Decimal('335200')), ('Afghanistan', 'Afghanistan', 'Kabul', Decimal('2435400')), ('Afghanistan', 'Afghanistan', 'Kandahar', Decimal('311800')), ('Afghanistan', 'Afghanistan', 'Mazar-i-Sharif', Decimal('288700')), ('Afghanistan', 'Afghanistan', 'All cities', Decimal('3371100')), ('Afghanistan', 'All provinces', 'All cities', Decimal('3371100')), ('Albania', 'Albania', 'DurrÃ«s', Decimal('113249')), ('Albania', 'Albania', 'Elbasan', Decimal('78703')), ('Albania', 'Albania', 'KorÃ§Ã«', Decimal('51152')), ('Albania', 'Albania', 'ShkodÃ«r', Decimal('77075'))]</t>
  </si>
  <si>
    <t>SELECT cntry.name as country,
COALESCE(c.province, 'All provinces') as province,
COALESCE(c.name, 'All cities') as city,
SUM(c.population) as percentage
FROM city c, country cntry
where cntry.code = c.country
GROUP BY ROLLUP(cntry.name, c.province, c.name)
order by cntry.name LIMIT 3 OFFSET 37;</t>
  </si>
  <si>
    <t>SELECT cntry.name as country,
COALESCE(c.province, 'All provinces') as province,
COALESCE(c.name, 'All cities') as city,
SUM(c.population) as percentage
FROM city c, country cntry
where cntry.code = c.country
GROUP BY ROLLUP(cntry.name, c.province, c.name)
order by cntry.name LIMIT 3 offset 3756;</t>
  </si>
  <si>
    <t>3, [('Russia', 'Magadanskaya', 'All cities', Decimal('100197')), ('Russia', 'Mariy-El', 'Yoshkar-Ola', Decimal('257015')), ('Russia', 'Mariy-El', 'All cities', Decimal('257015'))]</t>
  </si>
  <si>
    <t>doc("MONDIAL/mondial.xml")/child::mondial/child::country[count(child::name)&gt; 1]/child::name</t>
  </si>
  <si>
    <t>&lt;result&gt;
{
    for $country1 in doc("MONDIAL/mondial.xml")/child::mondial/child::country
    let $name1 := $country1/child::name[1]
    order by $name1 ascending
    return
        for $country2 in $country1/child::border
        let $name2 := doc("MONDIAL/mondial.xml")/child::mondial/child::country[attribute::car_code = $country2/attribute::country]/child::name
        return
            &lt;result&gt;
                {$name1}
                {$name2}
            &lt;/result&gt;
}&lt;/result&gt;</t>
  </si>
  <si>
    <t>R={A, C, G, M, N, P, Q, S, Z}
Write functional depdencie in  the following form, 
for instance:
{A, C, G} -&gt; {C, G}
Write your answer below     
Sigma =
      {
		{N} -&gt; {A,Z,C}
		{G,M} -&gt; {S}
		{G} -&gt; {P}
		{N, G} -&gt; {Q} 
      }</t>
  </si>
  <si>
    <t>Sigma' =
      {
		{Z} -&gt; {C}
		{A, C} -&gt;{Z}
      }</t>
  </si>
  <si>
    <t>R={A, B, C, D, E, F, G, H, I}
Write your answer below
The set of candidate keys is: {A} , {C,D}</t>
  </si>
  <si>
    <t>Sigma ={
{A} -&gt; {A, B, C, D, E, F, G, H, I}, 
{C, D} -&gt; {A, B, C, D, F, G}, 
{G} -&gt; {E, H, I},
{G, E} -&gt; {E, H},
{I} -&gt; {H}, 
{E, H} -&gt; {I},
{E, I} -&gt; {E, H}
Write your answer below
A compact minimal cover of Sigma is
  {
	{A} -&gt; {C, D, E, I}
	{C,D} -&gt; {A, B , F , G} 
	{G} -&gt; {E, H}
	{E, H} -&gt; {I}
	{I -&gt; H}	
  }</t>
  </si>
  <si>
    <t>The decomposition with the synthesis algorithm from the 
lecture consists of the following tables:
R1 = {A, C , D , E , I}
R2 = {A, B , C , D, F, G}
R3 = {E, G, H}
R4 = {E , H, I}</t>
  </si>
  <si>
    <t>A0125002E</t>
  </si>
  <si>
    <t>SELECT co.name as country, COALESCE(c.province,'All provinces') AS province, COALESCE(c.name, 'All Cities') AS city, ROUND(SUM(c.population*100/co.population)::NUMERIC,2) AS percentage
FROM city c, country co 
WHERE c.country = co.code
GROUP BY ROLLUP (co.name, c.province, c.name)
ORDER BY GROUPING (co.name), co.name ASC,
GROUPING(c.province) DESC,
GROUPING(c.name) DESC, c.name ASC;</t>
  </si>
  <si>
    <t>5336, [('Afghanistan', 'All provinces', 'All Cities', Decimal('12.95')), ('Afghanistan', 'Afghanistan', 'All Cities', Decimal('12.95')), ('Afghanistan', 'Afghanistan', 'Herat', Decimal('1.29')), ('Afghanistan', 'Afghanistan', 'Kabul', Decimal('9.36')), ('Afghanistan', 'Afghanistan', 'Kandahar', Decimal('1.20')), ('Afghanistan', 'Afghanistan', 'Mazar-i-Sharif', Decimal('1.11')), ('Albania', 'All provinces', 'All Cities', Decimal('28.99')), ('Albania', 'Albania', 'All Cities', Decimal('28.99')), ('Albania', 'Albania', 'DurrÃ«s', Decimal('4.01')), ('Albania', 'Albania', 'Elbasan', Decimal('2.79'))]</t>
  </si>
  <si>
    <t>SELECT co.name as country, COALESCE(c.province,'All provinces') AS province, COALESCE(c.name, 'All Cities') AS city, ROUND(SUM(c.population*100/co.population)::NUMERIC,2) AS percentage
FROM city c, country co 
WHERE c.country = co.code
GROUP BY ROLLUP (co.name, c.province, c.name)
ORDER BY GROUPING (co.name), co.name ASC,
GROUPING(c.province) DESC,
GROUPING(c.name) DESC, c.name ASC LIMIT 3 OFFSET 37;</t>
  </si>
  <si>
    <t>3, [('American Samoa', 'All provinces', 'All Cities', None), ('American Samoa', 'American Samoa', 'All Cities', None), ('American Samoa', 'American Samoa', 'Pago Pago', None)]</t>
  </si>
  <si>
    <t>SELECT co.name as country, COALESCE(c.province,'All provinces') AS province, COALESCE(c.name, 'All Cities') AS city, ROUND(SUM(c.population*100/co.population)::NUMERIC,2) AS percentage
FROM city c, country co 
WHERE c.country = co.code
GROUP BY ROLLUP (co.name, c.province, c.name)
ORDER BY GROUPING (co.name), co.name ASC,
GROUPING(c.province) DESC,
GROUPING(c.name) DESC, c.name ASC LIMIT 3 offset 3756;</t>
  </si>
  <si>
    <t>3, [('Russia', 'Ulyanovskaya', 'Dimitrovgrad', Decimal('0.09')), ('Russia', 'Nizhnii Novgorodskaya', 'DzerÅ¾insk', Decimal('0.17')), ('Russia', 'Moskovskaya', 'Elektrostal', Decimal('0.11'))]</t>
  </si>
  <si>
    <t>doc("MONDIAL/mondial.xml")/child::mondial/child::country[count(name) &gt;= 2]/child::name</t>
  </si>
  <si>
    <t>source:https://github.com/jonaac/XML-Queries-BigData
&lt;results&gt;
{
  	for $country in doc('MONDIAL/mondial.xml')/child::mondial/child::country
	where count($country/child::border) &gt; 0
    order by $country ascending
	return
	    &lt;result&gt;
	        &lt;name&gt;{$country/child::name}
	        {
			for $country-2 in $country/child::border
				for $potentialneighbour in doc('MONDIAL/mondial.xml')/child::mondial/child::country
				return 
					if ($country-2/attribute::country = $potentialneighbour/attribute::car_code) 
					then (
						&lt;name&gt;'{$potentialneighbour/child::name/text()}'&lt;/name&gt;
					)
					else()
		}
		&lt;/name&gt;
	    &lt;/result&gt;
}&lt;/results&gt;</t>
  </si>
  <si>
    <t>R={A, C, G, M, N, P, Q, S, Z}
Write functional depdencies in  the following form, 
for instance:
{A, C, G} -&gt; {C, G}
Write your answer below     
Sigma =
      {
      }</t>
  </si>
  <si>
    <t>Sigma' =
      {{ Z} -&gt; {C}. {A,C} -&gt; {Z}
      }</t>
  </si>
  <si>
    <t>R={A, B, C, D, E, F, G, H, I}
Write your answer below
The set of candidate keys is:
{A}, {C,D,E}, {C,D,G}</t>
  </si>
  <si>
    <t>Sigma ={
{A} -&gt; {A, B, C, D, E, F, G, H, I}, 
{C, D} -&gt; {A, B, C, D, F, G}, 
{G} -&gt; {E, H, I},
{G, E} -&gt; {E, H},
{I} -&gt; {H}, 
{E, H} -&gt; {I},
{E, I} -&gt; {E, H}
Write your answer below
A compact minimal cover of Sigma is
  { {A} -&gt; {A, B, C, D, E, F, G, H, I}, 
	{C,D} -&gt; {A,BF,G}
	{G} -&gt; {E,H,I}
	{I} -&gt; {H}
	{H} -&gt; {I}
  }</t>
  </si>
  <si>
    <t>The decomposition with the synthesis algorithm from the 
lecture consists of the following tables:
R1 = {</t>
  </si>
  <si>
    <t>A0142279B</t>
  </si>
  <si>
    <t>SELECT co.name, 
COALESCE(c.province, 'All provinces') as province, 
COALESCE(c.name, 'All cities') as city,
ROUND((SUM(c.population)/co.population*100)::NUMERIC, 2) AS percentage
FROM city c, country co
WHERE c.country = co.code
GROUP BY ROLLUP (co.name, co.population, c.province, c.name)
ORDER BY co.name, province, city ASC;</t>
  </si>
  <si>
    <t>5581, [('Afghanistan', 'Afghanistan', 'All cities', Decimal('12.95')), ('Afghanistan', 'Afghanistan', 'Herat', Decimal('1.29')), ('Afghanistan', 'Afghanistan', 'Kabul', Decimal('9.36')), ('Afghanistan', 'Afghanistan', 'Kandahar', Decimal('1.20')), ('Afghanistan', 'Afghanistan', 'Mazar-i-Sharif', Decimal('1.11')), ('Afghanistan', 'All provinces', 'All cities', None), ('Afghanistan', 'All provinces', 'All cities', Decimal('12.95')), ('Albania', 'Albania', 'All cities', Decimal('28.99')), ('Albania', 'Albania', 'DurrÃ«s', Decimal('4.01')), ('Albania', 'Albania', 'Elbasan', Decimal('2.79'))]</t>
  </si>
  <si>
    <t>SELECT co.name, 
COALESCE(c.province, 'All provinces') as province, 
COALESCE(c.name, 'All cities') as city,
ROUND((SUM(c.population)/co.population*100)::NUMERIC, 2) AS percentage
FROM city c, country co
WHERE c.country = co.code
GROUP BY ROLLUP (co.name, co.population, c.province, c.name)
ORDER BY co.name, province, city ASC LIMIT 3 OFFSET 37;</t>
  </si>
  <si>
    <t>3, [('Algeria', 'Algeria', 'Tougourt', Decimal('0.39')), ('Algeria', 'All provinces', 'All cities', Decimal('19.52')), ('Algeria', 'All provinces', 'All cities', None)]</t>
  </si>
  <si>
    <t>SELECT co.name, 
COALESCE(c.province, 'All provinces') as province, 
COALESCE(c.name, 'All cities') as city,
ROUND((SUM(c.population)/co.population*100)::NUMERIC, 2) AS percentage
FROM city c, country co
WHERE c.country = co.code
GROUP BY ROLLUP (co.name, co.population, c.province, c.name)
ORDER BY co.name, province, city ASC LIMIT 3 offset 3756;</t>
  </si>
  <si>
    <t>3, [('Romania', 'BrÄƒila', 'BrÄƒila', Decimal('0.90')), ('Romania', 'BraÅŸov', 'All cities', Decimal('1.26')), ('Romania', 'BraÅŸov', 'BraÅŸov', Decimal('1.26'))]</t>
  </si>
  <si>
    <t>&lt;results&gt;{
    for $country1 in doc('MONDIAL/mondial.xml')/child::mondial/child::country
    let $name1 := $country1/child::name
    return
        &lt;result&gt;
            {$name1}
            {for $country2 in doc('MONDIAL/mondial.xml')/child::mondial/child::country[attribute::car_code = data(doc('MONDIAL/mondial.xml')/child::mondial/child::country/child::border/attribute::country)]
            let $name2 := $country2/child::name
            return &lt;result&gt;{$name2}&lt;/result&gt;}
        &lt;/result&gt;
}&lt;/results&gt;</t>
  </si>
  <si>
    <t>R={A, C, G, M, N, P, Q, S, Z}
Write functional depdencie in  the following form, 
for instance:
{A, C, G} -&gt; {C, G}
Write your answer below     
Sigma =
      {
{N} -&gt; {A,Z,C},
{G} -&gt; {P,S,Q,N},
{S,M} -&gt; {G,P}
      }</t>
  </si>
  <si>
    <t>Sigma' =
      {
{A, C} -&gt; {Z},
{Z} -&gt; {C}
      }</t>
  </si>
  <si>
    <t>R={A, B, C, D, E, F, G, H, I}
Write your answer below
The set of candidate keys is:
{A},
{CD}</t>
  </si>
  <si>
    <t>Sigma ={
{A} -&gt; {A, B, C, D, E, F, G, H, I}, 
{C, D} -&gt; {A, B, C, D, F, G}, 
{G} -&gt; {E, H, I},
{G, E} -&gt; {E, H},
{I} -&gt; {H}, 
{E, H} -&gt; {I},
{E, I} -&gt; {E, H}
Write your answer below
A compact minimal cover of Sigma is
  {
{A} -&gt; {B, C, D, F, G}, 
{C, D} -&gt; {A}, 
{G} -&gt; {E},
{I} -&gt; {H},
{E} -&gt; {I}
  }</t>
  </si>
  <si>
    <t>The decomposition with the synthesis algorithm from the 
lecture consists of the following tables:
R1 = {A, B, C, D, F, G}
R2 = {G, E}
R3 = {E, I}
R4 = {I, H}</t>
  </si>
  <si>
    <t>A0150032A</t>
  </si>
  <si>
    <t>SELECT cnt.name country,
       COALESCE(c.province, ' All provinces') as province,
       COALESCE(c.name, ' All cities') as city,
       ROUND((sum(c.population) / avg(cnt.population)) * 100,2) percentage
FROM city c
JOIN country cnt 
ON cnt.code = c.country
GROUP BY ROLLUP(cnt.name, c.province, c.name)
ORDER BY cnt.name, COALESCE(c.province, ' All provinces'), COALESCE(c.name, ' All cities');</t>
  </si>
  <si>
    <t>5336, [('Afghanistan', ' All provinces', ' All cities', Decimal('12.95')), ('Afghanistan', 'Afghanistan', ' All cities', Decimal('12.95')), ('Afghanistan', 'Afghanistan', 'Herat', Decimal('1.29')), ('Afghanistan', 'Afghanistan', 'Kabul', Decimal('9.36')), ('Afghanistan', 'Afghanistan', 'Kandahar', Decimal('1.20')), ('Afghanistan', 'Afghanistan', 'Mazar-i-Sharif', Decimal('1.11')), ('Albania', ' All provinces', ' All cities', Decimal('28.99')), ('Albania', 'Albania', ' All cities', Decimal('28.99')), ('Albania', 'Albania', 'DurrÃ«s', Decimal('4.01')), ('Albania', 'Albania', 'Elbasan', Decimal('2.79'))]</t>
  </si>
  <si>
    <t>SELECT cnt.name country,
       COALESCE(c.province, ' All provinces') as province,
       COALESCE(c.name, ' All cities') as city,
       ROUND((sum(c.population) / avg(cnt.population)) * 100,2) percentage
FROM city c
JOIN country cnt 
ON cnt.code = c.country
GROUP BY ROLLUP(cnt.name, c.province, c.name)
ORDER BY cnt.name, COALESCE(c.province, ' All provinces'), COALESCE(c.name, ' All cities') LIMIT 3 OFFSET 37;</t>
  </si>
  <si>
    <t>SELECT cnt.name country,
       COALESCE(c.province, ' All provinces') as province,
       COALESCE(c.name, ' All cities') as city,
       ROUND((sum(c.population) / avg(cnt.population)) * 100,2) percentage
FROM city c
JOIN country cnt 
ON cnt.code = c.country
GROUP BY ROLLUP(cnt.name, c.province, c.name)
ORDER BY cnt.name, COALESCE(c.province, ' All provinces'), COALESCE(c.name, ' All cities') LIMIT 3 offset 3756;</t>
  </si>
  <si>
    <t>3, [('Russia', 'Magadanskaya', 'Magadan', Decimal('0.07')), ('Russia', 'Magadanskaya', 'Okhotsk', Decimal('0.00')), ('Russia', 'Mariy-El', ' All cities', Decimal('0.18'))]</t>
  </si>
  <si>
    <t>&lt;results&gt; 
{
for $country in doc("MONDIAL/mondial.xml")/child::mondial/child::country
    let $country_name := $country/child::name[1]/text()
    for $border in $country/child::border/attribute::country
        let $country_border := doc("MONDIAL/mondial.xml")/child::mondial/child::country[attribute::car_code = $border]/child::name[1]/text()
    order by $country_name ascending, $country_border ascending
    return 
        &lt;result&gt;
            &lt;name&gt;
            {$country_name}
            &lt;/name&gt;
            &lt;name&gt;
            {$country_border}
            &lt;/name&gt;
       &lt;/result&gt;
} 
&lt;/results&gt;</t>
  </si>
  <si>
    <t>R={A, C, G, M, N, P, Q, S, Z}
Write functional dependencies in  the following form, 
for instance:
{A, C, G} -&gt; {C, G}
Write your answer below     
Sigma =
{M,G} -&gt; {Q,P,S}
{M,S} -&gt; {Q,P,G}
{N} -&gt; {A,C,Z,Q}</t>
  </si>
  <si>
    <t>Sigma' =
{Z} -&gt; {C}
{A,C} -&gt; {Z}</t>
  </si>
  <si>
    <t>Sigma ={
{A} -&gt; {A, B, C, D, E, F, G, H, I}, 
{C, D} -&gt; {A, B, C, D, F, G}, 
{G} -&gt; {E, H, I},
{G, E} -&gt; {E, H},
{I} -&gt; {H}, 
{E, H} -&gt; {I},
{E, I} -&gt; {E, H}
Write your answer below
A compact minimal cover of Sigma is
{A} -&gt; {A, B, C, D, F, G}
{C, D} -&gt; {A}
{G} -&gt; {E, H}
{E, H} -&gt; {I}
{I} -&gt; {H}</t>
  </si>
  <si>
    <t>The decomposition with the synthesis algorithm from the 
lecture consists of the following tables:
R1 = {A, B, C, D, E, F, G}
R2 = {G, E, H, I}</t>
  </si>
  <si>
    <t>The decomposition (is) lossless,
    this (is) guaranteed by the synthesis algorithm,
the decomposition (is) in third normal form,
    this (is) guaranteed by the synthesis algorithm
the decomposition (is) dependency preserving,
    this (is) guaranteed by the synthesis algorithm
the decomposition (is) in Boyce-Codd normal form
    this (is not) guaranteed by the synthesis algorithm.</t>
  </si>
  <si>
    <t>A0150639A</t>
  </si>
  <si>
    <t>SELECT 
    cy.name as country, 
    pr.name as province, 
    ct.name as city, 
    TRUNC(SUM(ct.population)/SUM(cy.population),2) percentage
FROM city ct , province pr, country cy
WHERE ct.province = pr.name AND pr.country = cy.code
GROUP BY cy.name, pr.name, ct.name
ORDER BY country,province,city;</t>
  </si>
  <si>
    <t>3585, [('Afghanistan', 'Afghanistan', 'Herat', Decimal('0.01')), ('Afghanistan', 'Afghanistan', 'Kabul', Decimal('0.09')), ('Afghanistan', 'Afghanistan', 'Kandahar', Decimal('0.01')), ('Afghanistan', 'Afghanistan', 'Mazar-i-Sharif', Decimal('0.01')), ('Albania', 'Albania', 'DurrÃ«s', Decimal('0.04')), ('Albania', 'Albania', 'Elbasan', Decimal('0.02')), ('Albania', 'Albania', 'KorÃ§Ã«', Decimal('0.01')), ('Albania', 'Albania', 'ShkodÃ«r', Decimal('0.02')), ('Albania', 'Albania', 'Tirana', Decimal('0.14')), ('Albania', 'Albania', 'VlorÃ«', Decimal('0.02'))]</t>
  </si>
  <si>
    <t>SELECT 
    cy.name as country, 
    pr.name as province, 
    ct.name as city, 
    TRUNC(SUM(ct.population)/SUM(cy.population),2) percentage
FROM city ct , province pr, country cy
WHERE ct.province = pr.name AND pr.country = cy.code
GROUP BY cy.name, pr.name, ct.name
ORDER BY country,province,city LIMIT 3 OFFSET 37;</t>
  </si>
  <si>
    <t>3, [('Angola', 'Cuando Cubango', 'Menongue', None), ('Angola', 'Cuanza Norte', 'Ndalatando', None), ('Angola', 'Cuanza Sul', 'Sumbe', None)]</t>
  </si>
  <si>
    <t>SELECT 
    cy.name as country, 
    pr.name as province, 
    ct.name as city, 
    TRUNC(SUM(ct.population)/SUM(cy.population),2) percentage
FROM city ct , province pr, country cy
WHERE ct.province = pr.name AND pr.country = cy.code
GROUP BY cy.name, pr.name, ct.name
ORDER BY country,province,city LIMIT 3 offset 3756;</t>
  </si>
  <si>
    <t>doc("MONDIAL/mondial.xml)/descendant::sea/child::name</t>
  </si>
  <si>
    <t>doc("MONDIAL/mondial.xml")/child::mondial/child::country[count(/child::name)&gt;1]/child::name</t>
  </si>
  <si>
    <t>&lt;results&gt;{
for $country in doc('mondial.xml')/descendant::country
let $border_country := $country/descendant::border/attribute::country
order by $country ascending
return
    &lt;result&gt;{
      for $neighbor in $border_country
      return
          &lt;name&gt;{$country/child::name/text()} - {data($neighbor)}&lt;/name&gt;
    }&lt;/result&gt;
}&lt;/results&gt;</t>
  </si>
  <si>
    <t>R={A, C, G, M, N, P, Q, S, Z}
Write functional depdencie in  the following form, 
for instance:
{A, C, G} -&gt; {C, G}
Write your answer below     
Sigma =
      {
        {N} -&gt; {A,C,Z},
        {G} -&gt; {P},
        {S} -&gt; {P},
        {N,G} -&gt; {Q}
      }</t>
  </si>
  <si>
    <t>Sigma' =
      {
        {N} -&gt; {A,Z},
        {G} -&gt; {P},
        {S} -&gt; {P},
        {N,G} -&gt; {Q},
        {Z} -&gt; {C}
      }</t>
  </si>
  <si>
    <t>R={A, B, C, D, E, F, G, H, I}
Write your answer below
The set of candidate keys is:
{A,CD}</t>
  </si>
  <si>
    <t>Sigma ={
{A} -&gt; {A, B, C, D, E, F, G, H, I}, 
{C, D} -&gt; {A, B, C, D, F, G}, 
{G} -&gt; {E, H, I},
{G, E} -&gt; {E, H},
{I} -&gt; {H}, 
{E, H} -&gt; {I},
{E, I} -&gt; {E, H}
Write your answer below
A compact minimal cover of Sigma is
  {
    {A} -&gt; {C,D},
    {C,D} -&gt; {A, B, F, G},
    {G} -&gt; {E, H},
    {E, H} -&gt; {I},
    {I} -&gt; {H}
  }</t>
  </si>
  <si>
    <t>The decomposition with the synthesis algorithm from the 
lecture consists of the following tables:
R1 = { A,B,C,D,F,G }
R2 = { G,E,H }
R3 = { I,H } 
R4 = { E,I }</t>
  </si>
  <si>
    <t>The decomposition is lossless,
    this is guaranted by the synthesis algorithm,
the decomposition is in third nomal form,
    this is not guaranted by the synthesis algorithm
the decomposition is dependency preserving,
    this is not guaranted by the synthesis algorithm
the decomposition is in Boyce-Codd normal form
    this is guaranted by the synthesis algorithm.</t>
  </si>
  <si>
    <t>A0154734A</t>
  </si>
  <si>
    <t>No output</t>
  </si>
  <si>
    <t>LIMIT 3 OFFSET 37;</t>
  </si>
  <si>
    <t>LIMIT 3 offset 3756;</t>
  </si>
  <si>
    <t>No output;</t>
  </si>
  <si>
    <t>doc("MONDIAL/mondial.xml")/child:: mondial/child:: sea/child::name</t>
  </si>
  <si>
    <t>doc("MONDIAL/mondial.xml")/child::mondial/child::country[count(child::name) &gt; 1]/child::name</t>
  </si>
  <si>
    <t>&lt;results&gt;{
    for $result1 in doc("MONDIAL/mondial.xml")/child:: mondial/child:: country/child::name
    order by $result1 ascending
    for $result2 in doc("MONDIAL/mondial.xml")/child:: mondial/child:: country/child::name
    where $result1/parent::country/child::border/attribute::country = $result2/parent:: country/attribute::car_code
    and $result1 != $result2
    order by $result2 ascending
    return
        &lt;result&gt; {$result1} {$result2}&lt;/result&gt;
}&lt;/results&gt;</t>
  </si>
  <si>
    <t>R={A, C, G, M, N, P, Q, S, Z}
Write functional depdencie in  the following form, 
for instance:
{A, C, G} -&gt; {C, G}
Write your answer below     
Sigma =
      {M, Q, S
      }</t>
  </si>
  <si>
    <t>Sigma' = {
      {Z} -&gt; {A, C},
      {A, C} -&gt; {Z}
      }</t>
  </si>
  <si>
    <t>Sigma ={
{A} -&gt; {A, B, C, D, E, F, G, H, I}, 
{C, D} -&gt; {A, B, C, D, F, G}, 
{G} -&gt; {E, H, I},
{G, E} -&gt; {E, H},
{I} -&gt; {H}, 
{E, H} -&gt; {I},
{E, I} -&gt; {E, H}
Write your answer below
A compact minimal cover of Sigma is
  {
      {A} -&gt; {A, B, C, D, F, G},
      {C, D} -&gt; {A},
      {G} -&gt; {E, H, I},
      {I} -&gt; {H},
      {E, H} -&gt; {I}
  }</t>
  </si>
  <si>
    <t>The decomposition with the synthesis algorithm from the 
lecture consists of the following tables:
R1 = {A, B, C, D, F, G}
R2 = {E, G, H, I}</t>
  </si>
  <si>
    <t>A0165086Y</t>
  </si>
  <si>
    <t>SELECT c1.Name as country,
c.province as province,
c.name as city,
ROUND(100*c.population/c1.population,2) as percentage
FROM city c,country c1
WHERE c.country = c1.code
GROUP BY ROLLUP (c1.Name, c.province, c.name,percentage)
ORDER BY c1.Name,c.province,c.name;</t>
  </si>
  <si>
    <t>SELECT c1.Name as country,
c.province as province,
c.name as city,
ROUND(100*c.population/c1.population,2) as percentage
FROM city c,country c1
WHERE c.country = c1.code
GROUP BY ROLLUP (c1.Name, c.province, c.name,percentage)
ORDER BY c1.Name,c.province,c.name LIMIT 3 OFFSET 37;</t>
  </si>
  <si>
    <t>SELECT c1.Name as country,
c.province as province,
c.name as city,
ROUND(100*c.population/c1.population,2) as percentage
FROM city c,country c1
WHERE c.country = c1.code
GROUP BY ROLLUP (c1.Name, c.province, c.name,percentage)
ORDER BY c1.Name,c.province,c.name LIMIT 3 offset 3756;</t>
  </si>
  <si>
    <t>doc("MONDIAL/mondial.xml")/child::mondial/child::country[count(name)&gt;1]/name</t>
  </si>
  <si>
    <t>xquery version "3.1";
let $countries := doc("/db/MONDIAL/mondial.xml")/mondial/country
for $c1 in $countries
let $borders1 := $c1/border
for $c2 in $countries
let $borders2 := $c2/country[@car_code = $borders1]
return &lt;result&gt;{$c1/name} {$c2/name} &lt;/result&gt;</t>
  </si>
  <si>
    <t>R={A, C, G, M, N, P, Q, S, Z}
Write functional depdencies in  the following form, 
for instance:
N-&gt;A,C,Z
G-&gt;P
M,S,G,N-&gt;Q
Write your answer below     
Sigma =
      {
Nâ†’A 
Gâ†’P 
Nâ†’Q
      }</t>
  </si>
  <si>
    <t>N,Z-&gt;A,C
G-&gt;P
M,S,G,N,Z-&gt;Q
Sigma' =
      {
Zâ†’A 
Gâ†’P 
Zâ†’Q
      }</t>
  </si>
  <si>
    <t>R={A, B, C, D, E, F, G, H, I}
Write your answer below
The set of candidate keys is: BCDFGH, BCDFGI</t>
  </si>
  <si>
    <t>Sigma ={
{A} -&gt; {A, B, C, D, E, F, G, H, I}, 
{C, D} -&gt; {A, B, C, D, F, G}, 
{G} -&gt; {E, H, I},
{G, E} -&gt; {E, H},
{I} -&gt; {H}, 
{E, H} -&gt; {I},
{E, I} -&gt; {E, H}
Write your answer below
A compact minimal cover of Sigma is
  {
Dâ†’A 
Gâ†’E 
Iâ†’H 
Hâ†’I 
Iâ†’E  
  }</t>
  </si>
  <si>
    <t>The decomposition with the synthesis algorithm from the 
lecture consists of the following tables:
3NF Decomposition
R1 (DA) with FDs F1 = {Dâ†’A}
R2 (GE) with FDs F2 = {Gâ†’E}
R3 (IEH) with FDs F3 = {Iâ†’EH, Hâ†’I}
R4 (BCDFGH) with FDs F4 = {}</t>
  </si>
  <si>
    <t>A0177964J</t>
  </si>
  <si>
    <t>SELECT k.name, c.province, c.name AS city, SUM(c.population) AS percentage
FROM city c, country k
WHERE c.country = k.code
GROUP BY ROLLUP(k.name, c.province, c.name)
ORDER BY k.name, c.province, c.name;</t>
  </si>
  <si>
    <t>5336, [('Afghanistan', 'Afghanistan', 'Herat', Decimal('335200')), ('Afghanistan', 'Afghanistan', 'Kabul', Decimal('2435400')), ('Afghanistan', 'Afghanistan', 'Kandahar', Decimal('311800')), ('Afghanistan', 'Afghanistan', 'Mazar-i-Sharif', Decimal('288700')), ('Afghanistan', 'Afghanistan', None, Decimal('3371100')), ('Afghanistan', None, None, Decimal('3371100')), ('Albania', 'Albania', 'DurrÃ«s', Decimal('113249')), ('Albania', 'Albania', 'Elbasan', Decimal('78703')), ('Albania', 'Albania', 'KorÃ§Ã«', Decimal('51152')), ('Albania', 'Albania', 'ShkodÃ«r', Decimal('77075'))]</t>
  </si>
  <si>
    <t>SELECT k.name, c.province, c.name AS city, SUM(c.population) AS percentage
FROM city c, country k
WHERE c.country = k.code
GROUP BY ROLLUP(k.name, c.province, c.name)
ORDER BY k.name, c.province, c.name LIMIT 3 OFFSET 37;</t>
  </si>
  <si>
    <t>SELECT k.name, c.province, c.name AS city, SUM(c.population) AS percentage
FROM city c, country k
WHERE c.country = k.code
GROUP BY ROLLUP(k.name, c.province, c.name)
ORDER BY k.name, c.province, c.name LIMIT 3 offset 3756;</t>
  </si>
  <si>
    <t>3, [('Russia', 'Magadanskaya', None, Decimal('100197')), ('Russia', 'Mariy-El', 'Yoshkar-Ola', Decimal('257015')), ('Russia', 'Mariy-El', None, Decimal('257015'))]</t>
  </si>
  <si>
    <t>&lt;results&gt;{
doc("MONDIAL/mondial.xml")/child::mondial/child::sea/child::name
}&lt;/results&gt;</t>
  </si>
  <si>
    <t>&lt;results&gt;{
    for $country in doc('MONDIAL/mondial.xml')/descendant::country
    let $name := $country/child::name/text()
    let $borders := $country/child::border/string(attribute::country)
    for $a in $borders
    order by $name ascending
    return
        &lt;result&gt;
            &lt;name&gt;{$name}&lt;/name&gt;
            &lt;name&gt;{$a}&lt;/name&gt;
        &lt;/result&gt;
}&lt;/results&gt;</t>
  </si>
  <si>
    <t>R={A, C, G, M, N, P, Q, S, Z}
Write functional depdencie in  the following form, 
for instance:
{A, C, G} -&gt; {C, G}
Write your answer below     
Sigma =
      {
	{M} -&gt; {S}
	{G} -&gt; {P, S}
	{N} -&gt; {A, C, Z}
      }</t>
  </si>
  <si>
    <t>Sigma' =
      {
	{M} -&gt; {S}
	{G} -&gt; {P, S}
	{N} -&gt; {A, C, Z}
	{Z} -&gt; {C, A}
      }</t>
  </si>
  <si>
    <t>R={A, B, C, D, E, F, G, H, I}
Write your answer below
The set of candidate keys is: {A}, {C,D}</t>
  </si>
  <si>
    <t>Sigma ={
{A} -&gt; {A, B, C, D, E, F, G, H, I}, 
{C, D} -&gt; {A, B, C, D, F, G}, 
{G} -&gt; {E, H, I},
{G, E} -&gt; {E, H},
{I} -&gt; {H}, 
{E, H} -&gt; {I},
{E, I} -&gt; {E, H}
Write your answer below
A compact minimal cover of Sigma is
  {
  {A} -&gt; {B, C, D, E, F, G, H, I}, {C, D} -&gt; {A, B, E, F, G, H, I}, {E, H} -&gt; {I}, {I} -&gt; {H}
  }</t>
  </si>
  <si>
    <t>The decomposition with the synthesis algorithm from the 
lecture consists of the following tables:
R1 = {A, B, C, D, E, F, G, H, I}
R2 = {E, H, I}</t>
  </si>
  <si>
    <t>The decomposition is lossless,
    this is guaranted by the synthesis algorithm,
the decomposition is in third nomal form,
    this is guaranted by the synthesis algorithm
the decomposition is dependency preserving,
    this is guaranted by the synthesis algorithm
the decomposition is not in Boyce-Codd normal form
    this is not guaranted by the synthesis algorithm.</t>
  </si>
  <si>
    <t>A0179033E</t>
  </si>
  <si>
    <t>SELECT COALESCE(con.name, 'All countries') AS country,
COALESCE(c.province, 'All provinces') AS province,
COALESCE(c.name, 'All cities') AS city,
ROUND(SUM(c.population)*100/SUM(SUM(c.population)) OVER(),2) AS percentage
FROM city c, Country con
WHERE con.code = c.country
GROUP BY ROLLUP (con.name, c.province, c.name)
ORDER BY (con.name, c.province, c.name) NULLS FIRST;</t>
  </si>
  <si>
    <t>5336, [('Afghanistan', 'Afghanistan', 'Herat', Decimal('0.00')), ('Afghanistan', 'Afghanistan', 'Kabul', Decimal('0.03')), ('Afghanistan', 'Afghanistan', 'Kandahar', Decimal('0.00')), ('Afghanistan', 'Afghanistan', 'Mazar-i-Sharif', Decimal('0.00')), ('Afghanistan', 'Afghanistan', 'All cities', Decimal('0.05')), ('Afghanistan', 'All provinces', 'All cities', Decimal('0.05')), ('Albania', 'Albania', 'DurrÃ«s', Decimal('0.00')), ('Albania', 'Albania', 'Elbasan', Decimal('0.00')), ('Albania', 'Albania', 'KorÃ§Ã«', Decimal('0.00')), ('Albania', 'Albania', 'ShkodÃ«r', Decimal('0.00'))]</t>
  </si>
  <si>
    <t>SELECT COALESCE(con.name, 'All countries') AS country,
COALESCE(c.province, 'All provinces') AS province,
COALESCE(c.name, 'All cities') AS city,
ROUND(SUM(c.population)*100/SUM(SUM(c.population)) OVER(),2) AS percentage
FROM city c, Country con
WHERE con.code = c.country
GROUP BY ROLLUP (con.name, c.province, c.name)
ORDER BY (con.name, c.province, c.name) NULLS FIRST LIMIT 3 OFFSET 37;</t>
  </si>
  <si>
    <t>SELECT COALESCE(con.name, 'All countries') AS country,
COALESCE(c.province, 'All provinces') AS province,
COALESCE(c.name, 'All cities') AS city,
ROUND(SUM(c.population)*100/SUM(SUM(c.population)) OVER(),2) AS percentage
FROM city c, Country con
WHERE con.code = c.country
GROUP BY ROLLUP (con.name, c.province, c.name)
ORDER BY (con.name, c.province, c.name) NULLS FIRST LIMIT 3 offset 3756;</t>
  </si>
  <si>
    <t>3, [('Russia', 'Magadanskaya', 'All cities', Decimal('0.00')), ('Russia', 'Mariy-El', 'Yoshkar-Ola', Decimal('0.00')), ('Russia', 'Mariy-El', 'All cities', Decimal('0.00'))]</t>
  </si>
  <si>
    <t>declare function local:border_country_name($border_code)
{
    for $country in doc('MONDIAL/mondial.xml')/child::mondial/child::country
    let $country_name := $country/child::name/text()
    let $country_code := $country/attribute::car_code/data()
    where $country_code = $border_code
    return $country_name[1]
};
&lt;results&gt;{
for $country in doc("MONDIAL/mondial.xml")/child::mondial/child::country
order by $country/child::name[1]/text() ascending
return
    for $border in $country/child::border
    order by local:border_country_name($border/attribute::country/data()) ascending
    return
    &lt;result&gt;
        {$country/child::name}
        &lt;name&gt;{local:border_country_name($border/attribute::country/data())}&lt;/name&gt;
    &lt;/result&gt;
}&lt;/results&gt;</t>
  </si>
  <si>
    <t>R={A, C, G, M, N, P, Q, S, Z}
Write functional depdencie in  the following form, 
for instance:
{A, C, G} -&gt; {C, G}
Write your answer below     
Sigma =
      {
        {G} -&gt; {S, P, Q}
        {M,S} -&gt; {G}
        {N} -&gt; {A, C, Z}  
      }</t>
  </si>
  <si>
    <t>Sigma' =
      {
        {A,C} -&gt; {Z}
        {G} -&gt; {S, P, Q}
        {M,S} -&gt; {G}
        {N} -&gt; {A, C, Z}
      }</t>
  </si>
  <si>
    <t>Sigma ={
{A} -&gt; {A, B, C, D, E, F, G, H, I}, 
{C, D} -&gt; {A, B, C, D, F, G}, 
{G} -&gt; {E, H, I},
{G, E} -&gt; {E, H},
{I} -&gt; {H}, 
{E, H} -&gt; {I},
{E, I} -&gt; {E, H}
}
Write your answer below
A compact minimal cover of Sigma is
  {
  {A} -&gt; {B, C, D, E, F, G, H, I},
  {C, D} -&gt; {A, B, F, G},
  {G} -&gt; {E, H, I},
  {I} -&gt; {H}
  }</t>
  </si>
  <si>
    <t>A0212524U</t>
  </si>
  <si>
    <t>SELECT a.name, COALESCE(c.province, 'All provinces') AS province, COALESCE(c.name, 'All cities') AS city,
round(SUM(c.population)/ SUM(a.population)*100,2) AS percentage
FROM city c
LEFT JOIN country a
ON a.code = c.country
GROUP BY ROLLUP(a.name, c.province, c.name)
ORDER BY a.name, c.province, c.name ASC;</t>
  </si>
  <si>
    <t>SELECT a.name, COALESCE(c.province, 'All provinces') AS province, COALESCE(c.name, 'All cities') AS city,
round(SUM(c.population)/ SUM(a.population)*100,2) AS percentage
FROM city c
LEFT JOIN country a
ON a.code = c.country
GROUP BY ROLLUP(a.name, c.province, c.name)
ORDER BY a.name, c.province, c.name ASC LIMIT 3 OFFSET 37;</t>
  </si>
  <si>
    <t>SELECT a.name, COALESCE(c.province, 'All provinces') AS province, COALESCE(c.name, 'All cities') AS city,
round(SUM(c.population)/ SUM(a.population)*100,2) AS percentage
FROM city c
LEFT JOIN country a
ON a.code = c.country
GROUP BY ROLLUP(a.name, c.province, c.name)
ORDER BY a.name, c.province, c.name ASC LIMIT 3 offset 3756;</t>
  </si>
  <si>
    <t>doc(""MONDIAL/mondial.xml"")/child::mondial/child::sea/child::name</t>
  </si>
  <si>
    <t>&lt;results&gt;{
for $x in doc("MONDIAL/mondial.xml")/child::mondial/child::country/child::border
for $y in doc("MONDIAL/mondial.xml")/child::mondial/child::country
where data($x/attribute::country) = data($y/attribute::car_code)
return 
    &lt;result&gt;
        &lt;name&gt;{data($x/parent::country/child::name)}&lt;/name&gt;
        &lt;name&gt;{data($y/parent::country/child::name)}&lt;/name&gt;
    &lt;/result&gt;
}&lt;/results&gt;</t>
  </si>
  <si>
    <t>R={A, C, G, M, N, P, Q, S, Z}
Write functional depdencie in  the following form, 
for instance:
{A, C, G} -&gt; {C, G}
Write your answer below     
Sigma =
      {
        {G} -&gt; {P,S,Q}, 
        {M,S} -&gt; {G}, 
        {N} -&gt; {A,C,Z}
      }</t>
  </si>
  <si>
    <t>Sigma' =
      {
        {G} -&gt; {P,S,Q}, 
        {M,S} -&gt; {G}, 
        {N} -&gt; {A,C,Z},
        {Z} -&gt; {C}, {Z, C} -&gt; {A}
      }
Or it can be a single additional FD: {{Z} -&gt; {A,C}} after systhesis.</t>
  </si>
  <si>
    <t>Sigma ={
{A} -&gt; {A, B, C, D, E, F, G, H, I}, 
{C, D} -&gt; {A, B, C, D, F, G}, 
{G} -&gt; {E, H, I},
{G, E} -&gt; {E, H},
{I} -&gt; {H}, 
{E, H} -&gt; {I},
{E, I} -&gt; {E, H}
Write your answer below
A compact minimal cover of Sigma is
  {
    {A} -&gt; {B,C,D,F,G},
    {C,D} -&gt; {A},
    {G} -&gt; {E,H},
    {E,H} -&gt; {I},
    {I} -&gt; {H}
  }</t>
  </si>
  <si>
    <t>The decomposition with the synthesis algorithm from the 
lecture consists of the following tables:
R1 = {A, B, C, D, F, G}
R2 = {G, E, H}
R3 = {E, H, I}</t>
  </si>
  <si>
    <t>A0218816Y</t>
  </si>
  <si>
    <t>SELECT co.name,
       COALESCE(c.province, 'All provinces'),
	   COALESCE(c.name, 'All cities') AS city,
       ROUND(SUM(c.population/co.population*100), 2) AS percentage
FROM city c, country co
WHERE c.country = co.code
GROUP BY ROLLUP(co.name, c.province, c.name)
ORDER BY (co.name, c.province, c.name) ASC;</t>
  </si>
  <si>
    <t>SELECT co.name,
       COALESCE(c.province, 'All provinces'),
	   COALESCE(c.name, 'All cities') AS city,
       ROUND(SUM(c.population/co.population*100), 2) AS percentage
FROM city c, country co
WHERE c.country = co.code
GROUP BY ROLLUP(co.name, c.province, c.name)
ORDER BY (co.name, c.province, c.name) ASC LIMIT 3 OFFSET 37;</t>
  </si>
  <si>
    <t>SELECT co.name,
       COALESCE(c.province, 'All provinces'),
	   COALESCE(c.name, 'All cities') AS city,
       ROUND(SUM(c.population/co.population*100), 2) AS percentage
FROM city c, country co
WHERE c.country = co.code
GROUP BY ROLLUP(co.name, c.province, c.name)
ORDER BY (co.name, c.province, c.name) ASC LIMIT 3 offset 3756;</t>
  </si>
  <si>
    <t>doc("MONDIAL/mondial.xml")/child::mondial/child::country/child::name/preceding-sibling::*</t>
  </si>
  <si>
    <t>&lt;results&gt;
    {
    for $country1 in doc("MONDIAL/mondial.xml")/child::mondial/child::country/child::name/text()
    return
        &lt;result&gt;
            &lt;name&gt;{$country1}&lt;/name&gt;
        &lt;/result&gt;
    }
&lt;/results&gt;</t>
  </si>
  <si>
    <t>R={A, C, G, M, N, P, Q, S, Z}
Write functional depdencie in  the following form, 
for instance:
{A, C, G} -&gt; {C, G}
Write your answer below     
Sigma =
      {
{G} -&gt; {S, M, n, P}
{N} -&gt; {A, C, Z}
      }</t>
  </si>
  <si>
    <t>Sigma ={
{A} -&gt; {A, B, C, D, E, F, G, H, I}, 
{C, D} -&gt; {A, B, C, D, F, G}, 
{G} -&gt; {E, H, I},
{G, E} -&gt; {E, H},
{I} -&gt; {H}, 
{E, H} -&gt; {I},
{E, I} -&gt; {E, H}
Write your answer below
A compact minimal cover of Sigma is
  {
{A} -&gt; {B, C, D, G, H}
{C, D} -&gt; {A}
{G} -&gt; {E, I}
{I} -&gt; {H}
{H} -&gt; {I}
  }</t>
  </si>
  <si>
    <t>The decomposition with the synthesis algorithm from the 
lecture consists of the following tables:
R1 = {A}
R2 = {C, D}</t>
  </si>
  <si>
    <t>The decomposition is lossless,
    this is guaranteed by the synthesis algorithm,
the decomposition is in third normal form,
    this is guaranted by the synthesis algorithm
the decomposition is dependency preserving,
    this is guaranted by the synthesis algorithm
the decomposition is not in Boyce-Codd normal form
    this is not guaranted by the synthesis algorithm.</t>
  </si>
  <si>
    <t>A0218820J</t>
  </si>
  <si>
    <t>SELECT co.Name AS country,COALESCE(c.province,'All Provinces') AS province,COALESCE(c.name,'All cities') AS city,SUM(c.population)
FROM Country co, city c
WHERE c.country=co.code
GROUP BY ROLLUP(co.Name, c.province, c.name)
ORDER BY co.Name, c.province, c.name</t>
  </si>
  <si>
    <t>5336, [('Afghanistan', 'Afghanistan', 'Herat', Decimal('335200')), ('Afghanistan', 'Afghanistan', 'Kabul', Decimal('2435400')), ('Afghanistan', 'Afghanistan', 'Kandahar', Decimal('311800')), ('Afghanistan', 'Afghanistan', 'Mazar-i-Sharif', Decimal('288700')), ('Afghanistan', 'Afghanistan', 'All cities', Decimal('3371100')), ('Afghanistan', 'All Provinces', 'All cities', Decimal('3371100')), ('Albania', 'Albania', 'DurrÃ«s', Decimal('113249')), ('Albania', 'Albania', 'Elbasan', Decimal('78703')), ('Albania', 'Albania', 'KorÃ§Ã«', Decimal('51152')), ('Albania', 'Albania', 'ShkodÃ«r', Decimal('77075'))]</t>
  </si>
  <si>
    <t>SELECT co.Name AS country,COALESCE(c.province,'All Provinces') AS province,COALESCE(c.name,'All cities') AS city,SUM(c.population)
FROM Country co, city c
WHERE c.country=co.code
GROUP BY ROLLUP(co.Name, c.province, c.name)
ORDER BY co.Name, c.province, c.name LIMIT 3 OFFSET 37;</t>
  </si>
  <si>
    <t>3, [('American Samoa', 'American Samoa', 'Pago Pago', None), ('American Samoa', 'American Samoa', 'All cities', None), ('American Samoa', 'All Provinces', 'All cities', None)]</t>
  </si>
  <si>
    <t>SELECT co.Name AS country,COALESCE(c.province,'All Provinces') AS province,COALESCE(c.name,'All cities') AS city,SUM(c.population)
FROM Country co, city c
WHERE c.country=co.code
GROUP BY ROLLUP(co.Name, c.province, c.name)
ORDER BY co.Name, c.province, c.name LIMIT 3 offset 3756;</t>
  </si>
  <si>
    <t>doc('mondial/mondial.xml')/child::mondial/child::sea/child::name</t>
  </si>
  <si>
    <t>doc('mondial/mondial.xml')/child::mondial/child::country/child::name[count(following-sibling::name)&gt;=1 or count(preceding-sibling::name)&gt;=1]</t>
  </si>
  <si>
    <t>&lt;results&gt;
   { 
    for $x in doc('mondial/mondial.xml')/child::mondial/child::country
    for $y in doc('mondial/mondial.xml')/child::mondial/child::country
(:    where ($x/child::border/@country)=($y/@car_code):)
(:    order by $x/child::name,$y/child::name)
    return &lt;result&gt;{$x/name}{$y/name}&lt;/result&gt;
   }
&lt;/results&gt;</t>
  </si>
  <si>
    <t>R={A, B, C, D, E, F, G, H, I}
Write your answer below
The set of candidate keys is:
{A},{C,D}</t>
  </si>
  <si>
    <t>Sigma ={
{A} -&gt; {A, B, C, D, E, F, G, H, I}, 
{C, D} -&gt; {A, B, C, D, F, G}, 
{G} -&gt; {E, H, I},
{G, E} -&gt; {E, H},
{I} -&gt; {H}, 
{E, H} -&gt; {I},
{E, I} -&gt; {E, H}
Write your answer below
A compact minimal cover of Sigma is
  {
   {A}-&gt;{B,C,D,F,G}, 
   {C,D}-&gt;{A},
   {G}-&gt;{E,I},
   {I}-&gt;{H},
   {E,H}-&gt;{I}  
  }</t>
  </si>
  <si>
    <t>The decomposition with the synthesis algorithm from the 
lecture consists of the following tables:
R1 = {A,B,C,D,F,G}, primary key is A or (C,D)
R2={G,E,I}, primary key is G
R3={I,H}, primary key is I
R4={E,H,I},primary key is (E,H)</t>
  </si>
  <si>
    <t>A0218840E</t>
  </si>
  <si>
    <t>SELECT cy.name as country, c.province, c.name as city, ROUND(SUM(c.population)/SUM(cy.population)*1000, 4) as percentage
FROM city c
INNER JOIN country cy
ON c.country = cy.code
GROUP BY cy.name, c.province, c.name, ROLLUP(c.province, c.name)
ORDER BY cy.name</t>
  </si>
  <si>
    <t>10386, [('Afghanistan', 'Afghanistan', 'Herat', Decimal('12.8809')), ('Afghanistan', 'Afghanistan', 'Herat', Decimal('12.8809')), ('Afghanistan', 'Afghanistan', 'Herat', Decimal('12.8809')), ('Afghanistan', 'Afghanistan', 'Kabul', Decimal('93.5861')), ('Afghanistan', 'Afghanistan', 'Kabul', Decimal('93.5861')), ('Afghanistan', 'Afghanistan', 'Kabul', Decimal('93.5861')), ('Afghanistan', 'Afghanistan', 'Kandahar', Decimal('11.9817')), ('Afghanistan', 'Afghanistan', 'Kandahar', Decimal('11.9817')), ('Afghanistan', 'Afghanistan', 'Kandahar', Decimal('11.9817')), ('Afghanistan', 'Afghanistan', 'Mazar-i-Sharif', Decimal('11.0940'))]</t>
  </si>
  <si>
    <t>SELECT cy.name as country, c.province, c.name as city, ROUND(SUM(c.population)/SUM(cy.population)*1000, 4) as percentage
FROM city c
INNER JOIN country cy
ON c.country = cy.code
GROUP BY cy.name, c.province, c.name, ROLLUP(c.province, c.name)
ORDER BY cy.name LIMIT 3 OFFSET 37;</t>
  </si>
  <si>
    <t>3, [('Algeria', 'Algeria', 'Batna', Decimal('7.8112')), ('Algeria', 'Algeria', 'Batna', Decimal('7.8112')), ('Algeria', 'Algeria', 'BÃ©char', Decimal('4.4584'))]</t>
  </si>
  <si>
    <t>SELECT cy.name as country, c.province, c.name as city, ROUND(SUM(c.population)/SUM(cy.population)*1000, 4) as percentage
FROM city c
INNER JOIN country cy
ON c.country = cy.code
GROUP BY cy.name, c.province, c.name, ROLLUP(c.province, c.name)
ORDER BY cy.name LIMIT 3 offset 3756;</t>
  </si>
  <si>
    <t>3, [('Honduras', 'AtlÃ¡ntida', 'La Ceiba', Decimal('15.8576')), ('Honduras', 'AtlÃ¡ntida', 'La Ceiba', Decimal('15.8576')), ('Honduras', 'AtlÃ¡ntida', 'La Ceiba', Decimal('15.8576'))]</t>
  </si>
  <si>
    <t>doc("MONDIAL/mondial.xml")/descendant::country[child::name[2]]/child::name</t>
  </si>
  <si>
    <t>&lt;results&gt;{
    for $country in doc("MONDIAL/mondial.xml")/child::mondial/child::country
    let $countryname := $country/child::name
    let $firstborder := $country/child::border[attribute::country][1]
    return
        &lt;result&gt;
            &lt;name&gt;{$countryname}&lt;/name&gt;
            &lt;name&gt;{$firstborder}&lt;/name&gt;
        &lt;/result&gt;
}
&lt;/results&gt;</t>
  </si>
  <si>
    <t>R={A, C, G, M, N, P, Q, S, Z}
Write functional depdencie in  the following form, 
for instance:
{A, C, G} -&gt; {C, G}
Write your answer below     
Sigma =
      {{S} -&gt; {M}
       {S,G} -&gt; {P,Q}
       {N} -&gt; {C,A,Z,S,G}
      }</t>
  </si>
  <si>
    <t>Sigma' =
      {{Z} -&gt; {A,C}
       {A,C} -&gt; {Z}
      }</t>
  </si>
  <si>
    <t>R={A, B, C, D, E, F, G, H, I}
Write your answer below
The set of candidate keys is:{A}, {C,D}</t>
  </si>
  <si>
    <t>Sigma ={
{A} -&gt; {A, B, C, D, E, F, G, H, I}, 
{C, D} -&gt; {A, B, C, D, F, G}, 
{G} -&gt; {E, H, I},
{G, E} -&gt; {E, H},
{I} -&gt; {H}, 
{E, H} -&gt; {I},
{E, I} -&gt; {E, H}
Write your answer below
A compact minimal cover of Sigma is
  {{A} -&gt; {C, D},
   {C, D} -&gt; {A, B, F, G},
   {G} -&gt; {E, H},
   {I} -&gt; {H}, 
   {E, H} -&gt; {I}  
  }</t>
  </si>
  <si>
    <t>The decomposition with the synthesis algorithm from the 
lecture consists of the following tables:
R1 = {A,B,C,D,F,G}
R2 = {E,G,H}
R3 = {E,H,I}</t>
  </si>
  <si>
    <t>A0218849M</t>
  </si>
  <si>
    <t>SELECT ctry.name, c.province, c.name AS city, ROUND(SUM(c.population)*100/ctry.population,2) AS percentage 
FROM city c, country ctry
WHERE ctry.code = c.country
GROUP BY ROLLUP (ctry.name, c.province, c.name, ctry.population)
ORDER BY ctry.name;</t>
  </si>
  <si>
    <t>SELECT ctry.name, c.province, c.name AS city, ROUND(SUM(c.population)*100/ctry.population,2) AS percentage 
FROM city c, country ctry
WHERE ctry.code = c.country
GROUP BY ROLLUP (ctry.name, c.province, c.name, ctry.population)
ORDER BY ctry.name LIMIT 3 OFFSET 37;</t>
  </si>
  <si>
    <t>SELECT ctry.name, c.province, c.name AS city, ROUND(SUM(c.population)*100/ctry.population,2) AS percentage 
FROM city c, country ctry
WHERE ctry.code = c.country
GROUP BY ROLLUP (ctry.name, c.province, c.name, ctry.population)
ORDER BY ctry.name LIMIT 3 offset 3756;</t>
  </si>
  <si>
    <t>&lt;result&gt;{
  for $country in doc("MONDIAL/mondial.xml")/child::mondial/child::country
  let $name := $country/child::name
  let $count := count($country/child::name)
  where $count ge 2
  return
      &lt;country&gt;{$name}&lt;/country&gt;
}&lt;/result&gt;</t>
  </si>
  <si>
    <t>&lt;results&gt;{
  for $country in doc("MONDIAL/mondial.xml")/child::mondial/child::country
  let $name1 := $country/child::name
  let $name2 := $country/child::border/attribute::country
  order by $name1 ascending
  order by $name2 ascending
  return
    &lt;result&gt;
      &lt;name&gt;{$name1}&lt;/name&gt;
      &lt;name2&gt;{$name2}&lt;/name2&gt;
    &lt;/result&gt;  
}&lt;/results&gt;</t>
  </si>
  <si>
    <t>R={A, C, G, M, N, P, Q, S, Z}
Write functional depdencie in  the following form, 
for instance:
{A, C, G} -&gt; {C, G}
Write your answer below     
Sigma =
      { {N} -&gt; {C, A, Z},
	{G} -&gt; {S, M}, 
	{S} -&gt; {P, M}
      }</t>
  </si>
  <si>
    <t>Sigma' =
      { {Z} -&gt; {C, A},
	{C, A} -&gt; {Z}
      }</t>
  </si>
  <si>
    <t>R={A, B, C, D, E, F, G, H, I}
Write your answer below
The set of candidate keys is:{A}, {C, D, G}, {C, D, I}</t>
  </si>
  <si>
    <t>Sigma ={
{A} -&gt; {A, B, C, D, E, F, G, H, I}, 
{C, D} -&gt; {A, B, C, D, F, G}, 
{G} -&gt; {E, H, I},
{G, E} -&gt; {E, H},
{I} -&gt; {H}, 
{E, H} -&gt; {I},
{E, I} -&gt; {E, H}
Write your answer below
A compact minimal cover of Sigma is
  {{A} -&gt; {A, B, C, D, E, F, G, H, I}, 
   {C, D} -&gt; {A, B, C, D, F, G},
   {G} -&gt; {E, H, I}, 
   {I} -&gt; {H},
   {E, H} -&gt; {I}	
  }</t>
  </si>
  <si>
    <t>The decomposition with the synthesis algorithm from the 
lecture consists of the following tables:
R1 = {A, B, C, D, E, F, G, H, I}
R2 = {A}</t>
  </si>
  <si>
    <t>A0218855U</t>
  </si>
  <si>
    <t>SELECT c.country,
c.province,
c.name,
SUM(c.population)
FROM city c
ORDER BY c.country, c.province, c.name
GROUP BY ROLL(c.country, c.province, c.name)</t>
  </si>
  <si>
    <t>SELECT c.country,
c.province,
c.name,
SUM(c.population)
FROM city c
ORDER BY c.country, c.province, c.name
GROUP BY ROLL(c.country, c.province, c.name) LIMIT 3 OFFSET 37;</t>
  </si>
  <si>
    <t>SELECT c.country,
c.province,
c.name,
SUM(c.population)
FROM city c
ORDER BY c.country, c.province, c.name
GROUP BY ROLL(c.country, c.province, c.name) LIMIT 3 offset 3756;</t>
  </si>
  <si>
    <t xml:space="preserve">Missing semicolon; </t>
  </si>
  <si>
    <t>&lt;results&gt;
{
for $country1 in doc('MONDIAL/mondial.xml')/child::mondial/child::country
let $country1_code := $country1/child::border/attribute::country
let $country1_name := $country1/child::name
order by $country1 ascending
for $country2 in doc('MONDIAL/mondial.xml')/child::mondial/child::country
let $country2_code := $country2/attribute::car_code
let $country2_name := $country2/child::name
where $country2_code = $country1_code
order by $country2 ascending
return
    &lt;result&gt;
        {$country1_name}
        {$country2_name}
    &lt;/result&gt;
}
&lt;/results&gt;</t>
  </si>
  <si>
    <t>R={A, C, G, M, N, P, Q, S, Z}
Write functional depdencie in  the following form, 
for instance:
{A, C, G} -&gt; {C, G}
Write your answer below     
Sigma =
      {
{G} -&gt; {P, S},
{N} -&gt; {A, Z, C},
{S} -&gt; {M}
      }</t>
  </si>
  <si>
    <t>Sigma' =
      {
{Z} -&gt; {C},
{C, A} -&gt; {Z},
      }</t>
  </si>
  <si>
    <t>R={A, B, C, D, E, F, G, H, I}
Write your answer below
The set of candidate keys is:{A}</t>
  </si>
  <si>
    <t>Sigma ={
{A} -&gt; {A, B, C, D, E, F, G, H, I}, 
{C, D} -&gt; {A, B, C, D, F, G}, 
{G} -&gt; {E, H, I},
{G, E} -&gt; {E, H},
{I} -&gt; {H}, 
{E, H} -&gt; {I},
{E, I} -&gt; {E, H}
Write your answer below
A compact minimal cover of Sigma is
  {
{A} -&gt; {A, B, C, D, E, F, G, H, I}, 
{C, D} -&gt; {A, B, F, G},
{G} -&gt; {E, H, I},
{G, E} -&gt; {H},
{I} -&gt; {H},
{E, H} -&gt; {I}
  }</t>
  </si>
  <si>
    <t>A0218865R</t>
  </si>
  <si>
    <t>SELECT 
		cy.name as country,
       coalesce(c.province, 'All provinces') as province,
	   coalesce(c.name, 'All cities') as city,
	   round(SUM(c.population)/cy.population*100,2) as percentage
FROM city c, country cy
where c.country = cy.code
and c.province = cy.province
GROUP BY rollup(c.province, c.name), cy.name, cy.population</t>
  </si>
  <si>
    <t>1074, [('Afghanistan', 'Afghanistan', 'Herat', Decimal('1.29')), ('Afghanistan', 'Afghanistan', 'Kabul', Decimal('9.36')), ('Afghanistan', 'Afghanistan', 'Kandahar', Decimal('1.20')), ('Afghanistan', 'Afghanistan', 'Mazar-i-Sharif', Decimal('1.11')), ('Afghanistan', 'Afghanistan', 'All cities', Decimal('12.95')), ('Afghanistan', 'All provinces', 'All cities', Decimal('12.95')), ('Albania', 'Albania', 'DurrÃ«s', Decimal('4.01')), ('Albania', 'Albania', 'Elbasan', Decimal('2.79')), ('Albania', 'Albania', 'KorÃ§Ã«', Decimal('1.81')), ('Albania', 'Albania', 'ShkodÃ«r', Decimal('2.73'))]</t>
  </si>
  <si>
    <t>SELECT 
		cy.name as country,
       coalesce(c.province, 'All provinces') as province,
	   coalesce(c.name, 'All cities') as city,
	   round(SUM(c.population)/cy.population*100,2) as percentage
FROM city c, country cy
where c.country = cy.code
and c.province = cy.province
GROUP BY rollup(c.province, c.name), cy.name, cy.population LIMIT 3 OFFSET 37;</t>
  </si>
  <si>
    <t>SELECT 
		cy.name as country,
       coalesce(c.province, 'All provinces') as province,
	   coalesce(c.name, 'All cities') as city,
	   round(SUM(c.population)/cy.population*100,2) as percentage
FROM city c, country cy
where c.country = cy.code
and c.province = cy.province
GROUP BY rollup(c.province, c.name), cy.name, cy.population LIMIT 3 offset 3756;</t>
  </si>
  <si>
    <t>&lt;results&gt;
    {
        for $country in doc("MONDIAL/mondial.xml")/mondial/country
        let $country_code := $country/attribute::car_code/data()
        let $country_name := $country/name[1]/text()
            for $border_country in doc("MONDIAL/mondial.xml")/mondial/country/border
            let $border_code := distinct-values($border_country/attribute::country/data())
        order by $country_name, $border_code
        return
            &lt;result&gt;
                &lt;name&gt;{$country_name}&lt;/name&gt;
                &lt;name&gt;{$border_code}&lt;/name&gt;
            &lt;/result&gt;
    }
&lt;/results&gt;</t>
  </si>
  <si>
    <t>R={A, C, G, M, N, P, Q, S, Z}
Write functional depdencie in  the following form, 
for instance:
{A, C, G} -&gt; {C, G}
Write your answer below     
Sigma =
      { {M, S} -&gt; {G,P},
        {G} -&gt; {S},
        {S} -&gt; {G},
        {S} -&gt; {Q},
        {G} -&gt; {Q}
      }</t>
  </si>
  <si>
    <t>Sigma' =
      { {Z} -&gt; {C},
        {A,C} -&gt; {Z}
      }</t>
  </si>
  <si>
    <t>Sigma ={
{A} -&gt; {A, B, C, D, E, F, G, H, I}, 
{C, D} -&gt; {A, B, C, D, F, G}, 
{G} -&gt; {E, H, I},
{G, E} -&gt; {E, H},
{I} -&gt; {H}, 
{E, H} -&gt; {I},
{E, I} -&gt; {E, H}
Write your answer below
A compact minimal cover of Sigma is
  {
  {A} -&gt; {B, C, D, E, F, G, H, I}, 
  {C, D} -&gt; {A, B, F, G}, 
  {G} -&gt; {E, I},
  {I} -&gt; {H}, 
  {E,H} -&gt; {I}
  }</t>
  </si>
  <si>
    <t>The decomposition with the synthesis algorithm from the 
lecture consists of the following tables:
R1 = {A, B, C, D, E, F, G, H, I}
R2 = {A, B, C, D, F, G}
R3 = {G, E, I}
R4 = {H, I}
R5 = {E, H, I}</t>
  </si>
  <si>
    <t>A0218871X</t>
  </si>
  <si>
    <t>SELECT c2.name as country,      COALESCE(c.province,'All provinces') as province ,		COALESCE(c.name, 'All cities') as city,        SUM(c.population) 
FROM city c, country c2
WHERE c.country = c2.code
GROUP BY ROLLUP(c2.name, c.province, c.name)
ORDER BY c2.name,c.province,c.name</t>
  </si>
  <si>
    <t>SELECT c2.name as country,      COALESCE(c.province,'All provinces') as province ,		COALESCE(c.name, 'All cities') as city,        SUM(c.population) 
FROM city c, country c2
WHERE c.country = c2.code
GROUP BY ROLLUP(c2.name, c.province, c.name)
ORDER BY c2.name,c.province,c.name LIMIT 3 OFFSET 37;</t>
  </si>
  <si>
    <t>SELECT c2.name as country,      COALESCE(c.province,'All provinces') as province ,		COALESCE(c.name, 'All cities') as city,        SUM(c.population) 
FROM city c, country c2
WHERE c.country = c2.code
GROUP BY ROLLUP(c2.name, c.province, c.name)
ORDER BY c2.name,c.province,c.name LIMIT 3 offset 3756;</t>
  </si>
  <si>
    <t>&lt;result&gt;
 {
 doc('MONDIAL/mondial.xml')/descendant::sea/child::name
 }
 &lt;/result&gt;</t>
  </si>
  <si>
    <t>&lt;result&gt;
 {
doc("MONDIAL/mondial.xml")/child::mondial/child::country/child::name[following-sibling::name or preceding-sibling::name] 
 }
 &lt;/result&gt;</t>
  </si>
  <si>
    <t>&lt;result&gt;
{
for $x in doc("MONDIAL/mondial.xml")/child::country
for $y in doc("MONDIAL/mondial.xml")/child::country
let $j := name($x/child::name)
let $k := name($y/child::name)
let $a := $x/attribute::car_code
let $b := $y/child::border/attribute::country
where $a = $b
return &lt;result&gt; &lt;name&gt;{$j} &lt;/name&gt; &lt;name&gt; {$k} &lt;/name&gt; &lt;/result&gt;
 }
 &lt;/result&gt;</t>
  </si>
  <si>
    <t>R={A, C, G, M, N, P, Q, S, Z}
Write functional depdencie in  the following form, 
for instance:
{A, C, G} -&gt; {C, G}
Write your answer below     
Sigma =
      {
	{N} -&gt; {A,C,Z}
	{M,S,G} -&gt; {P}
	{G,M} -&gt; {S}
	{G,N} -&gt; {Q}
      }</t>
  </si>
  <si>
    <t>Sigma' =
      {
	{N} -&gt; {A,C,Z}
	{M,S,G} -&gt; {P}
	{G,M} -&gt; {S}
	{G,N} -&gt; {Q}
	{Z} --&gt;{A,C}
      }</t>
  </si>
  <si>
    <t>Sigma ={
{A} -&gt; {A, B, C, D, E, F, G, H, I}, 
{C, D} -&gt; {A, B, C, D, F, G}, 
{G} -&gt; {E, H, I},
{G, E} -&gt; {E, H},
{I} -&gt; {H}, 
{E, H} -&gt; {I},
{E, I} -&gt; {E, H}
Write your answer below
A compact minimal cover of Sigma is
  {
  {A} -&gt; { B, C, D, E, F, G, H, I}, 
  {C, D} -&gt; {A, B,  F, G}, 
  {G} -&gt; {E, H, I},
  {I} -&gt; {H},
  {E, H} -&gt; {I},
  }</t>
  </si>
  <si>
    <t>The decomposition with the synthesis algorithm from the 
lecture consists of the following tables:
R1 = {A,B,C,D,E,F,G,H}
R2 = {C,D,A}
R3 = {A,G,E,H,I}</t>
  </si>
  <si>
    <t>A0218875N</t>
  </si>
  <si>
    <t>SELECT c.country,
c.province,
c.name,
SUM(c.population)
FROM city c
GROUP BY c.country, c.province, c.name</t>
  </si>
  <si>
    <t>3462, [('SYR', 'Halab', 'Halab', Decimal('2181061')), ('SUD', 'Gharb KurdufÄn', 'Al-FÅ«lah', None), ('SN', 'Matam', 'Matam', None), ('BEN', 'Benin', 'Porto-Novo', Decimal('223552')), ('D', 'Sachsen', 'Chemnitz', Decimal('240253')), ('HN', 'Francisco MorazÃ¡n', 'Siguatepeque', Decimal('60155')), ('R', 'Samarskaya', 'Samara', Decimal('1171598')), ('UA', 'Donetska', 'Kramatorsk', Decimal('165469')), ('BR', 'ParanÃ¡', 'Apucarana', Decimal('114098')), ('SUD', 'An-NÄ«l al-Azraq', 'Ad-DamazÄ«n', None)]</t>
  </si>
  <si>
    <t>SELECT c.country,
c.province,
c.name,
SUM(c.population)
FROM city c
GROUP BY c.country, c.province, c.name LIMIT 3 OFFSET 37;</t>
  </si>
  <si>
    <t>3, [('BDS', 'Barbados', 'Bridgetown', Decimal('88529')), ('RP', 'Metro Manila', 'Muntinlupa', Decimal('504509')), ('MYA', 'Sagaing', 'Monywa', Decimal('371963'))]</t>
  </si>
  <si>
    <t>SELECT c.country,
c.province,
c.name,
SUM(c.population)
FROM city c
GROUP BY c.country, c.province, c.name LIMIT 3 offset 3756;</t>
  </si>
  <si>
    <t>&lt;results&gt;{
    for $name in doc("MONDIAL/mondial.xml")/descendant::country[descendant::border country]/child:name
    let $country-code= $mondial/child::country car_code
    let $bordercountrycode = $mondial/descendant::border country
    where $country-code = $bordercountrycode
    order by $name ascending
    return
        &lt;result&gt;
            &lt;name&gt;{$name}&lt;/results&gt;&lt;/name&gt;
            &lt;name&gt;{$name}&lt;/name&gt;
        &lt;/result&gt;
}&lt;/results&gt;</t>
  </si>
  <si>
    <t>R={A, C, G, M, N, P, Q, S, Z}
Write functional depdencie in  the following form, 
for instance:
{A, C, G} -&gt; {C, G}
Write your answer below     
Sigma =
      {
{M,S,G} -&gt; {A,C,G,M,N,P,Q,S,Z}
{N} -&gt; {A,Z,C}
      }</t>
  </si>
  <si>
    <t>Sigma' =
      {
{M,S,G} -&gt; {A,C,G,M,N,P,Q,S,Z}
{N} -&gt; {A,Z,C}
{Z} -&gt; {C}
{A,C} -&gt; {Z}
      }</t>
  </si>
  <si>
    <t>Sigma ={
{A} -&gt; {A, B, C, D, E, F, G, H, I}, 
{C, D} -&gt; {A, B, C, D, F, G}, 
{G} -&gt; {E, H, I},
{G, E} -&gt; {E, H},
{I} -&gt; {H}, 
{E, H} -&gt; {I},
{E, I} -&gt; {E, H}
Write your answer below
A compact minimal cover of Sigma is
{
{A} -&gt; {B,C,D,E,F,G,I}
{C,D} -&gt; {A,B,F,G}
{G} -&gt; {E,I}
{G,E} -&gt; {H}
{I} -&gt; {H}
{E,H} -&gt; {I}
{E,I} -&gt; {H} 
  }</t>
  </si>
  <si>
    <t>The decomposition with the synthesis algorithm from the 
lecture consists of the following tables:
R1 = {A,B,C,D,F,G,I}
R2 = {E,G,I}
R3 = {E,G,H}
R4 = {E,I,H}</t>
  </si>
  <si>
    <t>A0218877L</t>
  </si>
  <si>
    <t>SELECT CTY.NAME AS COUNTRY, C.PROVINCE, C.CITY, ROUND((C.city_popn/CTY.POPULATION)*100, 2) AS PERCENTAGE
FROM (
SELECT C.COUNTRY, COALESCE (C.PROVINCE, 'All provinces') as PROVINCE, 
COALESCE (C.NAME, 'All cities') AS CITY, 
ROUND(SUM(C.POPULATION)) AS CITY_POPN
FROM CITY C
GROUP BY ROLLUP (C.COUNTRY, C.PROVINCE, C.NAME)
) C
LEFT JOIN
(SELECT NAME, CODE, POPULATION FROM COUNTRY) CTY
ON C.COUNTRY = CTY.CODE
ORDER BY CTY.NAME, C.PROVINCE, C.CITY;</t>
  </si>
  <si>
    <t>5336, [('Afghanistan', 'Afghanistan', 'All cities', Decimal('12.95')), ('Afghanistan', 'Afghanistan', 'Herat', Decimal('1.29')), ('Afghanistan', 'Afghanistan', 'Kabul', Decimal('9.36')), ('Afghanistan', 'Afghanistan', 'Kandahar', Decimal('1.20')), ('Afghanistan', 'Afghanistan', 'Mazar-i-Sharif', Decimal('1.11')), ('Afghanistan', 'All provinces', 'All cities', Decimal('12.95')), ('Albania', 'Albania', 'All cities', Decimal('28.99')), ('Albania', 'Albania', 'DurrÃ«s', Decimal('4.01')), ('Albania', 'Albania', 'Elbasan', Decimal('2.79')), ('Albania', 'Albania', 'KorÃ§Ã«', Decimal('1.81'))]</t>
  </si>
  <si>
    <t>SELECT CTY.NAME AS COUNTRY, C.PROVINCE, C.CITY, ROUND((C.city_popn/CTY.POPULATION)*100, 2) AS PERCENTAGE
FROM (
SELECT C.COUNTRY, COALESCE (C.PROVINCE, 'All provinces') as PROVINCE, 
COALESCE (C.NAME, 'All cities') AS CITY, 
ROUND(SUM(C.POPULATION)) AS CITY_POPN
FROM CITY C
GROUP BY ROLLUP (C.COUNTRY, C.PROVINCE, C.NAME)
) C
LEFT JOIN
(SELECT NAME, CODE, POPULATION FROM COUNTRY) CTY
ON C.COUNTRY = CTY.CODE
ORDER BY CTY.NAME, C.PROVINCE, C.CITY LIMIT 3 OFFSET 37;</t>
  </si>
  <si>
    <t>SELECT CTY.NAME AS COUNTRY, C.PROVINCE, C.CITY, ROUND((C.city_popn/CTY.POPULATION)*100, 2) AS PERCENTAGE
FROM (
SELECT C.COUNTRY, COALESCE (C.PROVINCE, 'All provinces') as PROVINCE, 
COALESCE (C.NAME, 'All cities') AS CITY, 
ROUND(SUM(C.POPULATION)) AS CITY_POPN
FROM CITY C
GROUP BY ROLLUP (C.COUNTRY, C.PROVINCE, C.NAME)
) C
LEFT JOIN
(SELECT NAME, CODE, POPULATION FROM COUNTRY) CTY
ON C.COUNTRY = CTY.CODE
ORDER BY CTY.NAME, C.PROVINCE, C.CITY LIMIT 3 offset 3756;</t>
  </si>
  <si>
    <t>doc("MONDIAL/mondial.xml")/descendant::country[count(child::name) &gt;= 2]/child::name</t>
  </si>
  <si>
    <t>&lt;results&gt;{
    for $country in doc("MONDIAL/mondial.xml")/child::mondial/child::country
    let $name1 := $country/child::name[1]/text()
    let $name2 := $country/child::border[1][attribute::country]
    order by $name1 ascending, $name2 ascending
    return
    &lt;result&gt;
    &lt;name&gt;{$name1}&lt;/name&gt;
    &lt;name&gt;{$name2}&lt;/name&gt;
    &lt;/result&gt;
}&lt;/results&gt;</t>
  </si>
  <si>
    <t>R={A, C, G, M, N, P, Q, S, Z}
Write functional depdencie in  the following form, 
for instance:
{A, C, G} -&gt; {C, G}
Write your answer below     
Sigma =
      { 
	    {M} -&gt; {S},
		{N} -&gt; {A, C, Z},
		{N, S, G} -&gt; {Q},
		{S, G} -&gt; {P}
      }</t>
  </si>
  <si>
    <t>Sigma' =
      {
	    {M} -&gt; {S},
		{N} -&gt; {Z, A, C},
		{Z} -&gt; {A, C},
		{N, S, G} -&gt; {Q},
		{S, G} -&gt; {P}
      }</t>
  </si>
  <si>
    <t>Sigma ={
{A} -&gt; {A, B, C, D, E, F, G, H, I}, 
{C, D} -&gt; {A, B, C, D, F, G}, 
{G} -&gt; {E, H, I},
{G, E} -&gt; {E, H},
{I} -&gt; {H}, 
{E, H} -&gt; {I},
{E, I} -&gt; {E, H}
Write your answer below
A compact minimal cover of Sigma is
  {
	{A} -&gt; {A, B, C, D, E, F, G, H, I},
	{C, D} -&gt; {A},
	{G} -&gt; {E, H, I},
	{E, H} -&gt; {I},
  }</t>
  </si>
  <si>
    <t>A0218897H</t>
  </si>
  <si>
    <t>select c2.name as country, COALESCE(c2.province, 'All provinces') as province, 
COALESCE(c1.name, 'All cities') as city, round(sum(c1.population)/sum(c2.population)*100, 2) as percentage
from city c1
left join country c2 on c1.province = c2.province
where c2.name is not null or c2.province is not null or c1.name is not null
group by rollup(c2.name, c2.province, c1.name)
order by c2.name, 
	case when c2.province ='All provinces' then 0
		 when c1.name ='All cities' then 0 end
	asc</t>
  </si>
  <si>
    <t>3917, [('Afghanistan', 'All provinces', 'All cities', Decimal('3.24')), ('Afghanistan', 'Afghanistan', 'All cities', Decimal('3.24')), ('Afghanistan', 'Afghanistan', 'Mazar-i-Sharif', Decimal('1.11')), ('Afghanistan', 'Afghanistan', 'Kandahar', Decimal('1.20')), ('Afghanistan', 'Afghanistan', 'Herat', Decimal('1.29')), ('Afghanistan', 'Afghanistan', 'Kabul', Decimal('9.36')), ('Albania', 'Albania', 'VlorÃ«', Decimal('2.82')), ('Albania', 'Albania', 'KorÃ§Ã«', Decimal('1.81')), ('Albania', 'All provinces', 'All cities', Decimal('4.83')), ('Albania', 'Albania', 'Elbasan', Decimal('2.79'))]</t>
  </si>
  <si>
    <t>select c2.name as country, COALESCE(c2.province, 'All provinces') as province, 
COALESCE(c1.name, 'All cities') as city, round(sum(c1.population)/sum(c2.population)*100, 2) as percentage
from city c1
left join country c2 on c1.province = c2.province
where c2.name is not null or c2.province is not null or c1.name is not null
group by rollup(c2.name, c2.province, c1.name)
order by c2.name, 
	case when c2.province ='All provinces' then 0
		 when c1.name ='All cities' then 0 end
	asc LIMIT 3 OFFSET 37;</t>
  </si>
  <si>
    <t>select c2.name as country, COALESCE(c2.province, 'All provinces') as province, 
COALESCE(c1.name, 'All cities') as city, round(sum(c1.population)/sum(c2.population)*100, 2) as percentage
from city c1
left join country c2 on c1.province = c2.province
where c2.name is not null or c2.province is not null or c1.name is not null
group by rollup(c2.name, c2.province, c1.name)
order by c2.name, 
	case when c2.province ='All provinces' then 0
		 when c1.name ='All cities' then 0 end
	asc LIMIT 3 offset 3756;</t>
  </si>
  <si>
    <t>3, [(None, 'All provinces', 'GyÅ‘r', None), (None, 'All provinces', 'Balakovo', None), (None, 'All provinces', 'Victoria de las Tunas', None)]</t>
  </si>
  <si>
    <t>&lt;results&gt;{
    for $country in doc("MONDIAL/mondial.xml")/child::mondial/child::country
    let $border := $country/child::border
    let $countryname := $country/child::name/text()
    order by $countryname[1]
    return
        for $individual in $border/attribute::country
        let $selected := doc("MONDIAL/mondial.xml")/child::mondial/child::country[attribute::car_code= data($individual)]/name/text()
        order by $individual[1]
        return 
            &lt;result&gt;
                &lt;name&gt;{$countryname}&lt;/name&gt;
                &lt;name&gt;{$selected}&lt;/name&gt;
            &lt;/result&gt;
} &lt;/results&gt;</t>
  </si>
  <si>
    <t>R={A, C, G, M, N, P, Q, S, Z}
Write functional depdencie in  the following form, 
for instance:
{A, C, G} -&gt; {C, G}
Write your answer below     
Sigma =
      {
	{N} -&gt; {A},
	{N} -&gt; {Z},
	{N} -&gt; {C},
	{M, S, G} -&gt; {P},
	{G, S, N} -&gt; {Q}
      }</t>
  </si>
  <si>
    <t>Sigma' =
      {
	{Z} -&gt; {C},
	{C, S} -&gt; {Z}
      }</t>
  </si>
  <si>
    <t>R={C, D}
Write your answer below
The set of candidate keys is:</t>
  </si>
  <si>
    <t>Sigma ={
{A} -&gt; {C}, 
{A} -&gt; {D}, 
{C, D} -&gt; {A},
{C, D} -&gt; {B},
{C, D} -&gt; {F},
{C, D} -&gt; {G},
{G} -&gt; {E},
{G} -&gt; {H}, 
{E, H} -&gt; {I},
{I} -&gt; {H}
Write your answer below
A compact minimal cover of Sigma is
  {
  {A} -&gt; {C}, 
{A} -&gt; {D}, 
{C, D} -&gt; {A},
{C, D} -&gt; {B},
{C, D} -&gt; {F},
{C, D} -&gt; {G},
{G} -&gt; {E},
{G} -&gt; {H}, 
{E, H} -&gt; {I},
{I} -&gt; {H}
  }</t>
  </si>
  <si>
    <t>The decomposition with the synthesis algorithm from the 
lecture consists of the following tables:
R1 = {
{C, D} -&gt; {A, B, F, G},
{A} -&gt; {C, D},
{G} -&gt; {E, H},
{I} -&gt; {H}
}</t>
  </si>
  <si>
    <t>A0218915Y</t>
  </si>
  <si>
    <t>SELECT c.name, 
       ct.province, 
	   ct.name, 
	   SUM(ct.population) AS percentage
FROM country c, city ct
WHERE c.code = ct.country
AND c.province = ct.province
GROUP BY ROLLUP (c.name, ct.province, ct.name);</t>
  </si>
  <si>
    <t>1075, [('Afghanistan', 'Afghanistan', 'Herat', Decimal('335200')), ('Afghanistan', 'Afghanistan', 'Kabul', Decimal('2435400')), ('Afghanistan', 'Afghanistan', 'Kandahar', Decimal('311800')), ('Afghanistan', 'Afghanistan', 'Mazar-i-Sharif', Decimal('288700')), ('Afghanistan', 'Afghanistan', None, Decimal('3371100')), ('Afghanistan', None, None, Decimal('3371100')), ('Albania', 'Albania', 'DurrÃ«s', Decimal('113249')), ('Albania', 'Albania', 'Elbasan', Decimal('78703')), ('Albania', 'Albania', 'KorÃ§Ã«', Decimal('51152')), ('Albania', 'Albania', 'ShkodÃ«r', Decimal('77075'))]</t>
  </si>
  <si>
    <t>SELECT c.name, 
       ct.province, 
	   ct.name, 
	   SUM(ct.population) AS percentage
FROM country c, city ct
WHERE c.code = ct.country
AND c.province = ct.province
GROUP BY ROLLUP (c.name, ct.province, ct.name) LIMIT 3 OFFSET 37;</t>
  </si>
  <si>
    <t>SELECT c.name, 
       ct.province, 
	   ct.name, 
	   SUM(ct.population) AS percentage
FROM country c, city ct
WHERE c.code = ct.country
AND c.province = ct.province
GROUP BY ROLLUP (c.name, ct.province, ct.name) LIMIT 3 offset 3756;</t>
  </si>
  <si>
    <t>&lt;name&gt;{
doc("MONDIAL/mondial.xml")/child::mondial/child::sea/child::name
}&lt;/name&gt;</t>
  </si>
  <si>
    <t>&lt;name&gt;{
doc("MONDIAL/mondial.xml")/child::mondial/child::country/child::name[2]
}&lt;/name&gt;</t>
  </si>
  <si>
    <t>&lt;results&gt;{
for $ct_name in doc("mondial.xml")/child::mondial/child::country
order by $ct_name ascending
return 
&lt;result&gt;
&lt;name&gt;{$ct_name/child::name/child::text()}&lt;/name&gt;
     {
    for $bord_code in doc("mondial.xml")/child::mondial/child::country/child::border/attribute::country 
    let $bord_name := doc("mondial.xml")/child::mondial/child::country[attribute::car_code = $bord_code]/child::name
    order by $bord_name descending
    return 
    &lt;name&gt;{$bord_name}&lt;/name&gt;}
&lt;/result&gt;
}&lt;/results&gt;</t>
  </si>
  <si>
    <t>Sigma' =
      { {Z} -&gt; {G},
	{C,A} -&gt; {Z}
      }</t>
  </si>
  <si>
    <t>Sigma ={
{A} -&gt; {A, B, C, D, E, F, G, H, I}, 
{C, D} -&gt; {A, B, C, D, F, G}, 
{G} -&gt; {E, H, I},
{G, E} -&gt; {E, H},
{I} -&gt; {H}, 
{E, H} -&gt; {I},
{E, I} -&gt; {E, H}
Write your answer below
A compact minimal cover of Sigma is
  {
{A}â†’{B}, 
{A}â†’{C}, 
{A}â†’{D},
{A}â†’{F},
{A}â†’{G}, 
{A,I}â†’{H},
{G}â†’{H},
{G,E,H}â†’{I},
{C,D}â†’{A}}
  }</t>
  </si>
  <si>
    <t>The decomposition with the synthesis algorithm from the 
lecture consists of the following tables:
R1 = {A, B}
R2 = {A, C, D}
R3 = {A, F}
R4 = {A, G}
R5 = {A, I, H}
R6 = {E, G, I, H}</t>
  </si>
  <si>
    <t>A0218923B</t>
  </si>
  <si>
    <t>SELECT co.name AS country,
       c.province,
       c.name as city,
       ROUND((SUM(c.population)/SUM(co.population)*100), 2) AS percentage
FROM city c, country co 
WHERE co.code = c.country
GROUP BY ROLLUP (co.name, c.province, c.name)
ORDER BY co.name asc;</t>
  </si>
  <si>
    <t>5336, [('Afghanistan', 'Afghanistan', 'Herat', Decimal('1.29')), ('Afghanistan', 'Afghanistan', 'Kabul', Decimal('9.36')), ('Afghanistan', 'Afghanistan', 'Kandahar', Decimal('1.20')), ('Afghanistan', 'Afghanistan', 'Mazar-i-Sharif', Decimal('1.11')), ('Afghanistan', 'Afghanistan', None, Decimal('3.24')), ('Afghanistan', None, None, Decimal('3.24')), ('Albania', 'Albania', 'DurrÃ«s', Decimal('4.01')), ('Albania', 'Albania', 'Elbasan', Decimal('2.79')), ('Albania', 'Albania', 'KorÃ§Ã«', Decimal('1.81')), ('Albania', 'Albania', 'ShkodÃ«r', Decimal('2.73'))]</t>
  </si>
  <si>
    <t>SELECT co.name AS country,
       c.province,
       c.name as city,
       ROUND((SUM(c.population)/SUM(co.population)*100), 2) AS percentage
FROM city c, country co 
WHERE co.code = c.country
GROUP BY ROLLUP (co.name, c.province, c.name)
ORDER BY co.name asc LIMIT 3 OFFSET 37;</t>
  </si>
  <si>
    <t>SELECT co.name AS country,
       c.province,
       c.name as city,
       ROUND((SUM(c.population)/SUM(co.population)*100), 2) AS percentage
FROM city c, country co 
WHERE co.code = c.country
GROUP BY ROLLUP (co.name, c.province, c.name)
ORDER BY co.name asc LIMIT 3 offset 3756;</t>
  </si>
  <si>
    <t>3, [('Russia', 'Magadanskaya', None, Decimal('0.03')), ('Russia', 'Mariy-El', 'Yoshkar-Ola', Decimal('0.18')), ('Russia', 'Mariy-El', None, Decimal('0.18'))]</t>
  </si>
  <si>
    <t>doc("MONDIAL/mondial.xml")/child::mondial/child::country/child::name/preceding-sibling::name</t>
  </si>
  <si>
    <t>&lt;results&gt;{
    for $country in doc("MONDIAL/mondial.xml")/child::mondial/child::country
    let $country_border :=/child::mondial/child::country/child::border[attribute::country]
    let $country_name := $country/child::name/text()
    where $country_border eq $country_border
    order by $country_name ascending 
    return 
    &lt;result&gt;
        &lt;name&gt;{$country_name}&lt;/name&gt;
        &lt;name&gt;{$country_name}&lt;/name&gt;
    &lt;/result&gt;    
}&lt;/results&gt;</t>
  </si>
  <si>
    <t>R={A, C, G, M, N, P, Q, S, Z}
Write functional depdencie in  the following form, 
for instance:
{A, C, G} -&gt; {C, G}
Write your answer below     
Sigma =
      {
	{S} -&gt; {M}
	{M} -&gt; {S}
	{G} -&gt; {Q}
	{Q,N} -&gt; {G}
	{G,P,S} -&gt; {M}
      }</t>
  </si>
  <si>
    <t>Sigma' =
      {
	{A,C} -&gt; {Z}
	{Z} -&gt; {A,C}
      }</t>
  </si>
  <si>
    <t>Sigma ={
{A} -&gt; {A, B, C, D, E, F, G, H, I}, 
{C, D} -&gt; {A, B, C, D, F, G}, 
{G} -&gt; {E, H, I},
{G, E} -&gt; {E, H},
{I} -&gt; {H}, 
{E, H} -&gt; {I},
{E, I} -&gt; {E, H}
Write your answer below
A compact minimal cover of Sigma is
  {
{A} -&gt; {B, C, D, E, F, G, H, I}, 
{C, D} -&gt; {A, B, G}, 
{G} -&gt; {E, H},
{G, E} -&gt; {H},
{I} -&gt; {H}, 
{E, H} -&gt; {I},
{E, I} -&gt; {H}
  }</t>
  </si>
  <si>
    <t>The decomposition with the synthesis algorithm from the 
lecture consists of the following tables:
R1 = {A, B, C, D, E, F, G, H, I}
R2 = {A, B, C, D, G}
R3 = {E, G, H}
R4 = {I, H}
R5 = {E, H, I}
R6 = {A}</t>
  </si>
  <si>
    <t>The decomposition is lossless,
    this is guaranted by the synthesis algorithm,
the decomposition is in third nomal form,
    this is guaranted by the synthesis algorithm
the decomposition is dependency preserving,
    this is guaranted by the synthesis algorithm
the decomposition is in Boyce-Codd normal form
    this is guaranted by the synthesis algorithm.</t>
  </si>
  <si>
    <t>A0218929N</t>
  </si>
  <si>
    <t>SELECT 
cty.name AS country,
COALESCE(c.province, 'All provinces') AS province,
COALESCE(c.name, 'All cities') AS city,
ROUND(SUM(c.population) / AVG(cty.population) * 100,2) AS percentage
FROM city c, country cty, province p
WHERE c.country = cty.code and c.province = p.name 
GROUP BY ROLLUP(cty.name, c.province, c.name)
HAVING cty.name NOTNULL
ORDER BY cty.name ASC, c.province ASC NULLS FIRST, c.name ASC NULLS FIRST;</t>
  </si>
  <si>
    <t>5335, [('Afghanistan', 'All provinces', 'All cities', Decimal('12.95')), ('Afghanistan', 'Afghanistan', 'All cities', Decimal('12.95')), ('Afghanistan', 'Afghanistan', 'Herat', Decimal('1.29')), ('Afghanistan', 'Afghanistan', 'Kabul', Decimal('9.36')), ('Afghanistan', 'Afghanistan', 'Kandahar', Decimal('1.20')), ('Afghanistan', 'Afghanistan', 'Mazar-i-Sharif', Decimal('1.11')), ('Albania', 'All provinces', 'All cities', Decimal('28.99')), ('Albania', 'Albania', 'All cities', Decimal('28.99')), ('Albania', 'Albania', 'DurrÃ«s', Decimal('4.01')), ('Albania', 'Albania', 'Elbasan', Decimal('2.79'))]</t>
  </si>
  <si>
    <t>SELECT 
cty.name AS country,
COALESCE(c.province, 'All provinces') AS province,
COALESCE(c.name, 'All cities') AS city,
ROUND(SUM(c.population) / AVG(cty.population) * 100,2) AS percentage
FROM city c, country cty, province p
WHERE c.country = cty.code and c.province = p.name 
GROUP BY ROLLUP(cty.name, c.province, c.name)
HAVING cty.name NOTNULL
ORDER BY cty.name ASC, c.province ASC NULLS FIRST, c.name ASC NULLS FIRST LIMIT 3 OFFSET 37;</t>
  </si>
  <si>
    <t>SELECT 
cty.name AS country,
COALESCE(c.province, 'All provinces') AS province,
COALESCE(c.name, 'All cities') AS city,
ROUND(SUM(c.population) / AVG(cty.population) * 100,2) AS percentage
FROM city c, country cty, province p
WHERE c.country = cty.code and c.province = p.name 
GROUP BY ROLLUP(cty.name, c.province, c.name)
HAVING cty.name NOTNULL
ORDER BY cty.name ASC, c.province ASC NULLS FIRST, c.name ASC NULLS FIRST LIMIT 3 offset 3756;</t>
  </si>
  <si>
    <t>doc("MONDIAL/mondial.xml")/child::mondial/descendant::sea/child::name</t>
  </si>
  <si>
    <t>&lt;results&gt;{
for $country1 in doc("MONDIAL/mondial.xml")/child::mondial/child::country/child::border
for $country2 in doc("MONDIAL/mondial.xml")/child::mondial/child::country
where data($country1/attribute::country) = data($country2/attribute::car_code)
order by $country1/parent::country/child::name[1]
return 
    &lt;result&gt;{$country1/parent::country/child::name}
    {$country2/child::name}&lt;/result&gt;
}&lt;/results&gt;</t>
  </si>
  <si>
    <t>R={A, C, G, M, N, P, Q, S, Z}
Write functional depdencie in  the following form, 
for instance:
{A, C, G} -&gt; {C, G}
Write your answer below     
Sigma =
      {
	{M, S} -&gt; {G},
	{G} -&gt; {P, S, N, Q},
	{N} -&gt; {A, C, Z}
      }</t>
  </si>
  <si>
    <t>Sigma' =
      {
	{Z} -&gt; {C},
	{A, C} -&gt; {Z}
      }</t>
  </si>
  <si>
    <t>R={A, B, C, D, E, F, G, H, I}
Write your answer below
The set of candidate keys is:
{A}, {C, D, G}, {C, D, E, H}, {C, D, E, I}</t>
  </si>
  <si>
    <t>Sigma ={
{A} -&gt; {A, B, C, D, E, F, G, H, I}, 
{C, D} -&gt; {A, B, C, D, F, G}, 
{G} -&gt; {E, H, I},
{G, E} -&gt; {E, H},
{I} -&gt; {H}, 
{E, H} -&gt; {I},
{E, I} -&gt; {E, H}
Write your answer below
A compact minimal cover of Sigma is
  {
	{A) -&gt; {B, C, D, E, F, G, H, I},
	{C, D} -&gt; {A},
	{G} -&gt; {E, I}
	{I} -&gt; {H}
	{E, H} -&gt; {I}
  }</t>
  </si>
  <si>
    <t>A0218930E</t>
  </si>
  <si>
    <t>SELECT c.country,
       c.province,
       c.name AS city,
       ROUND(COAELESCE(COAELESCE(c.population)/COAELESCE(SUM(c.population))), 2) AS percentage
FROM city c
GROUP BY ROLLUP(c.country, c.province, c.name)</t>
  </si>
  <si>
    <t>SELECT c.country,
       c.province,
       c.name AS city,
       ROUND(COAELESCE(COAELESCE(c.population)/COAELESCE(SUM(c.population))), 2) AS percentage
FROM city c
GROUP BY ROLLUP(c.country, c.province, c.name) LIMIT 3 OFFSET 37;</t>
  </si>
  <si>
    <t>SELECT c.country,
       c.province,
       c.name AS city,
       ROUND(COAELESCE(COAELESCE(c.population)/COAELESCE(SUM(c.population))), 2) AS percentage
FROM city c
GROUP BY ROLLUP(c.country, c.province, c.name) LIMIT 3 offset 3756;</t>
  </si>
  <si>
    <t>&lt;results&gt;{
    for $country in doc("MONDIAL/mondial.xml")/child::mondial/child::country[count(child::border) &gt; 0]
    let $country_1 := $country/child::name/text()
    let $country_2_code := $country/child::border[1]/string(attribute::country)
    let $country_2 := $country/[string(attribute::car_code) = $country_2_code]
    return
        &lt;result&gt;
            &lt;name&gt;{$country_1}&lt;/name&gt;
            &lt;name&gt;{$country_2_code}&lt;/name&gt;
        &lt;/result&gt;
}&lt;/results&gt;</t>
  </si>
  <si>
    <t>R={A, C, G, M, N, P, Q, S, Z}
Write functional depdencie in  the following form, 
for instance:
{A, C, G} -&gt; {C, G}
Write your answer below     
Sigma =
      {
        {N} -&gt; {A,C,Z}
        {G} -&gt; {P, S, Q}
        {M,S} -&gt; {G, P}
        {M} -&gt; {S}
      }</t>
  </si>
  <si>
    <t>Sigma' =
      {
        {Z} -&gt; {A,C}
      }</t>
  </si>
  <si>
    <t>Sigma ={
{A} -&gt; {A, B, C, D, E, F, G, H, I}, 
{C, D} -&gt; {A, B, C, D, F, G}, 
{G} -&gt; {E, H, I},
{G, E} -&gt; {E, H},
{I} -&gt; {H}, 
{E, H} -&gt; {I},
{E, I} -&gt; {E, H}
Write your answer below
A compact minimal cover of Sigma is
  {
    {A} -&gt; {B,C,F,E,F,G,H.I}
    {C,D} -&gt; {A,B,F,G}
    {G} -&gt; {E,H,I}
    {I} -&gt; {H}
    {E,H} -&gt; {I}
  }</t>
  </si>
  <si>
    <t>The decomposition with the synthesis algorithm from the 
lecture consists of the following tables:
R1 = {A,B,C,D,E,F,G,H,I}
R2 = {}</t>
  </si>
  <si>
    <t>A0218942Y</t>
  </si>
  <si>
    <t>SELECT
  c.country,
  coalesce (c.province, 'All provinces') AS Province,
  coalesce (c.name,'All cities') AS City,
  SUM(c.population)
  FROM city c
  LEFT JOIN  COUNTRY ct on c.country = ct.code
  GROUP BY ROLLUP (c.country, c.province, c.name)
  ORDER BY (c.country, c.province, c.name);</t>
  </si>
  <si>
    <t>5336, [('A', 'Burgenland', 'Eisenstadt', Decimal('13485')), ('A', 'Burgenland', 'All cities', Decimal('13485')), ('A', 'KÃ¤rnten', 'Klagenfurt', Decimal('96531')), ('A', 'KÃ¤rnten', 'Villach', Decimal('59942')), ('A', 'KÃ¤rnten', 'All cities', Decimal('156473')), ('A', 'NiederÃ¶sterreich', 'St. PÃ¶lten', Decimal('52100')), ('A', 'NiederÃ¶sterreich', 'All cities', Decimal('52100')), ('A', 'OberÃ¶sterreich', 'Linz', Decimal('193511')), ('A', 'OberÃ¶sterreich', 'Wels', Decimal('59239')), ('A', 'OberÃ¶sterreich', 'All cities', Decimal('252750'))]</t>
  </si>
  <si>
    <t>SELECT
  c.country,
  coalesce (c.province, 'All provinces') AS Province,
  coalesce (c.name,'All cities') AS City,
  SUM(c.population)
  FROM city c
  LEFT JOIN  COUNTRY ct on c.country = ct.code
  GROUP BY ROLLUP (c.country, c.province, c.name)
  ORDER BY (c.country, c.province, c.name) LIMIT 3 OFFSET 37;</t>
  </si>
  <si>
    <t>3, [('AL', 'Albania', 'VlorÃ«', Decimal('79513')), ('AL', 'Albania', 'All cities', Decimal('818187')), ('AL', 'All provinces', 'All cities', Decimal('818187'))]</t>
  </si>
  <si>
    <t>SELECT
  c.country,
  coalesce (c.province, 'All provinces') AS Province,
  coalesce (c.name,'All cities') AS City,
  SUM(c.population)
  FROM city c
  LEFT JOIN  COUNTRY ct on c.country = ct.code
  GROUP BY ROLLUP (c.country, c.province, c.name)
  ORDER BY (c.country, c.province, c.name) LIMIT 3 offset 3756;</t>
  </si>
  <si>
    <t>3, [('RCB', 'Likouala', 'Impfondo', None), ('RCB', 'Likouala', 'All cities', None), ('RCB', 'Niari', 'Dolisie', Decimal('128032'))]</t>
  </si>
  <si>
    <t>&lt;results&gt;{
doc("MONDIAL/mondial.xml")/descendant::sea/child::name
}&lt;/results&gt;</t>
  </si>
  <si>
    <t>&lt;results&gt;{
doc("MONDIAL/mondial.xml")/child::mondial/child::country[count(child::name)&gt;=2]/child::name
}&lt;/results&gt;</t>
  </si>
  <si>
    <t>&lt;results&gt;{
    for $country in doc("mondial.xml")/child::mondial/child::country
    let $name := $country/child::name/text()
    let $border := $country/child::border/text()
    where $border eq $border
    order by $name ascending
    return
        &lt;result&gt;
            &lt;name&gt;{$name}&lt;/name&gt;
            &lt;name&gt;{$name}&lt;/name&gt;
        &lt;/result&gt;
}&lt;/results&gt;</t>
  </si>
  <si>
    <t>R={A, C, G, M, N, P, Q, S, Z}
Write functional depdencie in  the following form, 
for instance:
{A, C, G} -&gt; {C, G}
Write your answer below     
Sigma =
      {N} -&gt; {A, Z, C},
      {M, S} -&gt; {G, P, Q},
      {G} -&gt; {P, S, Q}</t>
  </si>
  <si>
    <t>Sigma' =
      {Z} -&gt; {A, C},
      {A, C} -&gt; {Z}</t>
  </si>
  <si>
    <t>R={A, B, C, D, E, F, G, H, I}
Write your answer below
The set of candidate keys is: {A} and {C, D}</t>
  </si>
  <si>
    <t>Sigma ={
{A} -&gt; {A, B, C, D, E, F, G, H, I}, 
{C, D} -&gt; {A, B, C, D, F, G}, 
{G} -&gt; {E, H, I},
{G, E} -&gt; {E, H},
{I} -&gt; {H}, 
{E, H} -&gt; {I},
{E, I} -&gt; {E, H}
Write your answer below
A compact minimal cover of Sigma is
{A} -&gt; {B, C, D, E, F, G, H, I}, 
{C, D} -&gt; {A, B, F, G}, 
{G} -&gt; {E, H, I},
{I} -&gt; {H}, 
{E, H} -&gt; {I}</t>
  </si>
  <si>
    <t>A0218949L</t>
  </si>
  <si>
    <t>SELECT
	COUNTRY,
	PROVINCE,
	CITY,
	PERCENTAGE
FROM
	(SELECT
	 	CO.COUNTRY AS COUNTRY,
	 	COALESCE(C.PROVINCE, 'All provinces') AS PROVINCE,
	 	COALESCE(C.CITY, 'All cities') AS CITY,
	 	ROUND(POPULATION / TOTAL_POPN::NUMERIC * 100, 2) AS PERCENTAGE,
	 	CASE
	 		WHEN NOT C.PROVINCE ISNULL AND C.CITY ISNULL
	 			THEN 1
	 		WHEN C.PROVINCE ISNULL
	 			THEN 2
	 		ELSE 0
		END RANK_ORDER
	FROM
	 (SELECT
	  	COUNTRY,
	  	PROVINCE,
	  	NAME AS CITY,
	  	SUM(POPULATION) AS POPULATION
	  FROM CITY
	  GROUP BY ROLLUP(COUNTRY, PROVINCE, NAME)) C
	LEFT JOIN
	 (SELECT
	  	NAME AS COUNTRY,
	  	CODE,
	  	SUM(POPULATION) AS TOTAL_POPN
	  FROM COUNTRY
	  GROUP BY COUNTRY, CODE) CO ON CO.CODE = C.COUNTRY
 	WHERE NOT C.COUNTRY ISNULL
	ORDER BY CO.COUNTRY ASC, RANK_ORDER DESC, C.PROVINCE, C.CITY ASC) FINAL;</t>
  </si>
  <si>
    <t>SELECT
	COUNTRY,
	PROVINCE,
	CITY,
	PERCENTAGE
FROM
	(SELECT
	 	CO.COUNTRY AS COUNTRY,
	 	COALESCE(C.PROVINCE, 'All provinces') AS PROVINCE,
	 	COALESCE(C.CITY, 'All cities') AS CITY,
	 	ROUND(POPULATION / TOTAL_POPN::NUMERIC * 100, 2) AS PERCENTAGE,
	 	CASE
	 		WHEN NOT C.PROVINCE ISNULL AND C.CITY ISNULL
	 			THEN 1
	 		WHEN C.PROVINCE ISNULL
	 			THEN 2
	 		ELSE 0
		END RANK_ORDER
	FROM
	 (SELECT
	  	COUNTRY,
	  	PROVINCE,
	  	NAME AS CITY,
	  	SUM(POPULATION) AS POPULATION
	  FROM CITY
	  GROUP BY ROLLUP(COUNTRY, PROVINCE, NAME)) C
	LEFT JOIN
	 (SELECT
	  	NAME AS COUNTRY,
	  	CODE,
	  	SUM(POPULATION) AS TOTAL_POPN
	  FROM COUNTRY
	  GROUP BY COUNTRY, CODE) CO ON CO.CODE = C.COUNTRY
 	WHERE NOT C.COUNTRY ISNULL
	ORDER BY CO.COUNTRY ASC, RANK_ORDER DESC, C.PROVINCE, C.CITY ASC) FINAL LIMIT 3 OFFSET 37;</t>
  </si>
  <si>
    <t>SELECT
	COUNTRY,
	PROVINCE,
	CITY,
	PERCENTAGE
FROM
	(SELECT
	 	CO.COUNTRY AS COUNTRY,
	 	COALESCE(C.PROVINCE, 'All provinces') AS PROVINCE,
	 	COALESCE(C.CITY, 'All cities') AS CITY,
	 	ROUND(POPULATION / TOTAL_POPN::NUMERIC * 100, 2) AS PERCENTAGE,
	 	CASE
	 		WHEN NOT C.PROVINCE ISNULL AND C.CITY ISNULL
	 			THEN 1
	 		WHEN C.PROVINCE ISNULL
	 			THEN 2
	 		ELSE 0
		END RANK_ORDER
	FROM
	 (SELECT
	  	COUNTRY,
	  	PROVINCE,
	  	NAME AS CITY,
	  	SUM(POPULATION) AS POPULATION
	  FROM CITY
	  GROUP BY ROLLUP(COUNTRY, PROVINCE, NAME)) C
	LEFT JOIN
	 (SELECT
	  	NAME AS COUNTRY,
	  	CODE,
	  	SUM(POPULATION) AS TOTAL_POPN
	  FROM COUNTRY
	  GROUP BY COUNTRY, CODE) CO ON CO.CODE = C.COUNTRY
 	WHERE NOT C.COUNTRY ISNULL
	ORDER BY CO.COUNTRY ASC, RANK_ORDER DESC, C.PROVINCE, C.CITY ASC) FINAL LIMIT 3 offset 3756;</t>
  </si>
  <si>
    <t>3, [('Russia', 'Dagestan', 'Kaspijsk', Decimal('0.07')), ('Russia', 'Dagestan', 'Makhachkala', Decimal('0.40')), ('Russia', 'Ingushskaya', 'Nazran', Decimal('0.06'))]</t>
  </si>
  <si>
    <t>&lt;results&gt;{
        for $country1 in doc("MONDIAL/mondial.xml")/child::mondial/child::country[child::border]
        order by $country1/child::name[1]
            return
                    &lt;result&gt;
                        {for $country2 in doc("MONDIAL/mondial.xml")/child::mondial/child::country[child::border]
                        for $border-country in $country1/child::border
                        where $border-country[@country eq $country2/attribute::car_code]
                        order by $country2/child::name[1]
                        return
                            &lt;result&gt;
                                {$country1/child::name}
                                {$country2/child::name}
                            &lt;/result&gt;
                    }&lt;/result&gt;
}&lt;/results&gt;</t>
  </si>
  <si>
    <t>R={A, C, G, M, N, P, Q, S, Z}
Write functional depdencies in  the following form,
for instance:
{A, C, G} -&gt; {C, G}
Write your answer below
Sigma =
      {
      }</t>
  </si>
  <si>
    <t>R={A, B, C, D, E, F, G, H, I}
Write your answer below
The set of candidate keys is:
{A}, {C, D}</t>
  </si>
  <si>
    <t>Sigma ={
{A} -&gt; {A, B, C, D, E, F, G, H, I},
{C, D} -&gt; {A, B, C, D, F, G},
{G} -&gt; {E, H, I},
{G, E} -&gt; {E, H},
{I} -&gt; {H},
{E, H} -&gt; {I},
{E, I} -&gt; {E, H}
Write your answer below
A compact minimal cover of Sigma is
  {
{A} -&gt; {A, B, C},
{C, D} -&gt; {A, F, G},
{G} -&gt; {E},
{I} -&gt; {H},
{E, H} -&gt; {I}
  }</t>
  </si>
  <si>
    <t>The decomposition with the synthesis algorithm from the
lecture consists of the following tables:
R1 = {A, B, C}
R2 = {A, C, D, F, G}
R3 = {E, G}
R5 = {E, H, I}</t>
  </si>
  <si>
    <t>The decomposition is lossless,
    this is guaranteed by the synthesis algorithm,
the decomposition is in third normal form,
    this is guaranteed by the synthesis algorithm
the decomposition is dependency preserving,
    this is guaranteed by the synthesis algorithm
the decomposition is not in Boyce-Codd normal form
    this is not guaranteed by the synthesis algorithm.</t>
  </si>
  <si>
    <t>A0218954U</t>
  </si>
  <si>
    <t>SELECT ctry.name as country,
COALESCE(c.province, ' All provinces') as province,
COALESCE(c.name,' All cities') as city,
ROUND((SUM(c.population)/avg(ctry.population))*100,2) as percentage
FROM country ctry, city c
WHERE ctry.code=c.country
GROUP BY ROLLUP (ctry.name, c.province, c.name)
ORDER BY country, province,city;</t>
  </si>
  <si>
    <t>SELECT ctry.name as country,
COALESCE(c.province, ' All provinces') as province,
COALESCE(c.name,' All cities') as city,
ROUND((SUM(c.population)/avg(ctry.population))*100,2) as percentage
FROM country ctry, city c
WHERE ctry.code=c.country
GROUP BY ROLLUP (ctry.name, c.province, c.name)
ORDER BY country, province,city LIMIT 3 OFFSET 37;</t>
  </si>
  <si>
    <t>SELECT ctry.name as country,
COALESCE(c.province, ' All provinces') as province,
COALESCE(c.name,' All cities') as city,
ROUND((SUM(c.population)/avg(ctry.population))*100,2) as percentage
FROM country ctry, city c
WHERE ctry.code=c.country
GROUP BY ROLLUP (ctry.name, c.province, c.name)
ORDER BY country, province,city LIMIT 3 offset 3756;</t>
  </si>
  <si>
    <t>&lt;result&gt;
{doc("MONDIAL/mondial.xml")/child::mondial/child::sea/child::name}
&lt;/result&gt;</t>
  </si>
  <si>
    <t>&lt;result&gt;
{doc("MONDIAL/mondial.xml")/child::mondial/child::country[count(child::name)&gt;=2]/child::name}
&lt;/result&gt;</t>
  </si>
  <si>
    <t>&lt;results&gt;{
for $country in doc("MONDIAL/mondial.xml")/child::mondial/child::country
for $country1 in doc("MONDIAL/mondial.xml")/child::mondial/child::country
where $country/child::border/data(attribute::country)=$country1/data(attribute::car_code)
order by $country ascending, $country1 ascending
return 
    &lt;result&gt;
    {$country/child::name} 
    {$country1/child::name}
    &lt;/result&gt;
}&lt;/results&gt;</t>
  </si>
  <si>
    <t>R={A, C, G, M, N, P, Q, S, Z}
Write functional depdencie in  the following form, 
for instance:
{A, C, G} -&gt; {C, G}
Write your answer below     
Sigma =
	{N} -&gt; (A,Z,C}
	{M,G} -&gt; {S}
	{G} -&gt; {P}
	{N,G} -&gt; {Q}</t>
  </si>
  <si>
    <t>Sigma' =
	{Z} -&gt; {C} 
	{A,C} -&gt; {Z}</t>
  </si>
  <si>
    <t>R={A, B, C, D, E, F, G, H, I}
Write your answer below
The set of candidate keys is:{A} or {C,D}</t>
  </si>
  <si>
    <t>Sigma ={
{A} -&gt; {A, B, C, D, E, F, G, H, I}, 
{C, D} -&gt; {A, B, C, D, F, G}, 
{G} -&gt; {E, H, I},
{G, E} -&gt; {E, H},
{I} -&gt; {H}, 
{E, H} -&gt; {I},
{E, I} -&gt; {E, H}
Write your answer below
A compact minimal cover of Sigma is
{A} -&gt; {B, C, D, E, F, G, H, I}
{C, D} -&gt; {A, B, F, G}
{G} -&gt; {E, H}
{I} -&gt; {H}
{E, H} -&gt; {I}</t>
  </si>
  <si>
    <t>A0218968J</t>
  </si>
  <si>
    <t>doc('mondial.xml')/child::mondial/child::sea/child::name</t>
  </si>
  <si>
    <t>doc('mondial.xml')/child::mondial/child::country[count(child::name)&gt;1]/child::name</t>
  </si>
  <si>
    <t>&lt;results&gt;
{
    for $country in doc('mondial.xml')/child::mondial/child::country
    let $country1_name:=$country/child::name[1]
    order by $country1_name ascending
        for $border_countries in $country/child::border/attribute::country
        let $border_country := doc('mondial.xml')/child::mondial/child::country[attribute::car_code=$border_countries]
        order by $border_country/child::name[1]/text() ascending
        return &lt;result&gt;{$country1_name}{$border_country/child::name}&lt;/result&gt;
}
&lt;/results&gt;
 Reference resource: https://stackoverflow.com/questions/25681223/xquery-order-by-two-variables-not-working)</t>
  </si>
  <si>
    <t>R={A, C, G, M, N, P, Q, S, Z}
Write functional depdencies in  the following form, 
for instance:
{A, C, G} -&gt; {C, G}
Write your answer below     
FUNCTIIONAL DEPENDENCIES:
Sigma =
      {
	  {M} -&gt; {P},
	  {M,P} -&gt; {G,P,S,Q},
	  {N} -&gt; {A,Z,C}	  
      }
COMPACT_MINIMAL_COVER:
Sigma``= {
	{M,P} -&gt; {G,P,S,Q},
	{N} -&gt; {A,Z,C}
}</t>
  </si>
  <si>
    <t>Sigma' =
      {
	{M} -&gt; {P},
	{M,P} -&gt; {G,P,S,Q},
	{N} -&gt; {A,Z,C},
	{Z}-&gt;{A,C}
}</t>
  </si>
  <si>
    <t>R={A, B, C, D, E, F, G, H, I}
Write your answer below
The set of candidate keys is:
{A}
{C,D}</t>
  </si>
  <si>
    <t>Sigma ={
{A} -&gt; {A, B, C, D, E, F, G, H, I}, 
{C, D} -&gt; {A, B, C, D, F, G}, 
{G} -&gt; {E, H, I},
{G, E} -&gt; {E, H},
{I} -&gt; {H}, 
{E, H} -&gt; {I},
{E, I} -&gt; {E, H}
Write your answer below
A compact minimal cover of Sigma is
  {
  {A} -&gt; {A, B, C, D, E, F, G, H, I}, 
  {C, D} -&gt; {A, B, F, G},
  {G} -&gt; {E,H},
  {I} -&gt; {H},
  {E, H} -&gt; {I}  
  }</t>
  </si>
  <si>
    <t>The decomposition with the synthesis algorithm from the 
lecture consists of the following tables:
R1 = {A, B, C, D, E, F, G, H, I}, SIGMA_1+ ={{A} -&gt; {A, B, C, D, E, F, G, H, I}}
R2 = {C, D, A, B, F, G}, SIGMA_2+ ={{C, D} -&gt; {A, B, F, G}}
R3 = {G,H,E}, SIGMA_3+ = {{G} -&gt; {E,H}}
----- R4 = {I,H} --&gt; ELIMINATED BECAUSE SUBSUMED BY R5------
R5 = {E, H, I}, SIGMA_5+ = {{E, H} -&gt; {I}, {I} -&gt; {H}} 
{I} -&gt; {H} IS NOT IN 3NF needs further decomposition but will give the same result with 1 less dependency {I}-&gt;{H} will be eliminated
R1 = {A, B, C, D, E, F, G, H, I}, SIGMA_1+ ={{A} -&gt; {A, B, C, D, E, F, G, H, I}}
R2 = {C, D, A, B, F, G}, SIGMA_2+ ={{C, D} -&gt; {A, B, F, G}}
R3 = {G,H,E}, SIGMA_3+ = {{G} -&gt; {E,H}}
R5 = {E, H, I}, SIGMA_5+ = {{E, H} -&gt; {I}}</t>
  </si>
  <si>
    <t>The decomposition is lossless,
    this is guaranted by the synthesis algorithm,
the decomposition is in third nomal form,
    this (is) guaranted by the synthesis algorithm
the decomposition (is) dependency preserving,
    this (is not) guaranted by the synthesis algorithm
the decomposition (is) in Boyce-Codd normal form
    this (is not) guaranted by the synthesis algorithm.</t>
  </si>
  <si>
    <t>A0231847B</t>
  </si>
  <si>
    <t>SELECT c.country,
c.province,
c.name,
ROUND (SUM(c.population)::NUMERIC,2) AS percentage
FROM city c, country ctry
WHERE c.country = ctry.code
GROUP BY ROLLUP (c.country, c.province, c.name);</t>
  </si>
  <si>
    <t>5336, [(None, None, None, Decimal('1801997776.00')), ('SYR', 'Halab', 'Halab', Decimal('2181061.00')), ('SUD', 'Gharb KurdufÄn', 'Al-FÅ«lah', None), ('SN', 'Matam', 'Matam', None), ('BEN', 'Benin', 'Porto-Novo', Decimal('223552.00')), ('D', 'Sachsen', 'Chemnitz', Decimal('240253.00')), ('HN', 'Francisco MorazÃ¡n', 'Siguatepeque', Decimal('60155.00')), ('R', 'Samarskaya', 'Samara', Decimal('1171598.00')), ('UA', 'Donetska', 'Kramatorsk', Decimal('165469.00')), ('BR', 'ParanÃ¡', 'Apucarana', Decimal('114098.00'))]</t>
  </si>
  <si>
    <t>SELECT c.country,
c.province,
c.name,
ROUND (SUM(c.population)::NUMERIC,2) AS percentage
FROM city c, country ctry
WHERE c.country = ctry.code
GROUP BY ROLLUP (c.country, c.province, c.name) LIMIT 3 OFFSET 37;</t>
  </si>
  <si>
    <t>3, [('N', 'Nord-TrÃ¸ndelag', 'Steinkjer', Decimal('20480.00')), ('BDS', 'Barbados', 'Bridgetown', Decimal('88529.00')), ('RP', 'Metro Manila', 'Muntinlupa', Decimal('504509.00'))]</t>
  </si>
  <si>
    <t>SELECT c.country,
c.province,
c.name,
ROUND (SUM(c.population)::NUMERIC,2) AS percentage
FROM city c, country ctry
WHERE c.country = ctry.code
GROUP BY ROLLUP (c.country, c.province, c.name) LIMIT 3 offset 3756;</t>
  </si>
  <si>
    <t>3, [('MEX', 'Sinaloa', None, Decimal('1313969.00')), ('IR', 'Kermanshah', None, Decimal('946651.00')), ('TR', 'Denizli', None, Decimal('525497.00'))]</t>
  </si>
  <si>
    <t>&lt;results&gt;
{
    for $x in doc("MONDIAL/mondial.xml")/child::mondial/child::country
    for $y in doc("MONDIAL/mondial.xml")/child::mondial/child::country
    let $xcode :=$x/attribute::car_code
    let $yborder := $y/child::border/attribute::country
    let $xname :=$x/child::name
    let $yname :=$y/child::name
    where $xcode = $yborder
    order by 
    return
        &lt;result&gt;
            {$xname}
            {$yname}
        &lt;/result&gt;
}
&lt;/results&gt;</t>
  </si>
  <si>
    <t>R={A, C, G, M, N, P, Q, S, Z}
Write functional depdencie in  the following form, 
for instance:
{A, C, G} -&gt; {C, G}
Write your answer below     
Sigma =
      {
{N} -&gt; {A,Z,C}ï¼Œ
{M,G} -&gt; {S}ï¼Œ
{G,N} -&gt; {Q}ï¼Œ
{M,G) -&gt; {P}
      }</t>
  </si>
  <si>
    <t xml:space="preserve">Illegal fullwidth character detected ['ff0c', 'ff0c']; </t>
  </si>
  <si>
    <t>Sigma' =
      {
{N} -&gt; {A,Z}ï¼Œ
{M,G} -&gt; {S}ï¼Œ
{G,N} -&gt; {Q}ï¼Œ
{M,G) -&gt; {P}ï¼Œ
{Z} -&gt; {C}ï¼Œ
{A,C} -&gt; {Z}
      }</t>
  </si>
  <si>
    <t>Sigma ={
{A} -&gt; {A, B, C, D, E, F, G, H, I}, 
{C, D} -&gt; {A, B, C, D, F, G}, 
{G} -&gt; {E, H, I},
{G, E} -&gt; {E, H},
{I} -&gt; {H}, 
{E, H} -&gt; {I},
{E, I} -&gt; {E, H}
Write your answer below
A compact minimal cover of Sigma is
  {
{A} -&gt; {B, C, D, E, F, G, H, I}, 
{C,D} -&gt; {A},
{G} -&gt; {E,H,I},
{I} -&gt; {H},
{E,H} -&gt; {I}
  }</t>
  </si>
  <si>
    <t>A0231849X</t>
  </si>
  <si>
    <t>SELECT co.name as country,
COALESCE(c.province,'All provinces') as province,
COALESCE(c.name,'All cities')as city,
round(SUM(c.population)/co.population * 100,2) as percentage
FROM city c,country co
where c.country=co.code
GROUP BY rollup(co.name, c.province, c.name),co.population
order by co.name,c.province='All provinces' desc,c.province,c.name='All cities' desc,c.name;</t>
  </si>
  <si>
    <t>5580, [('Afghanistan', 'All provinces', 'All cities', Decimal('12.95')), ('Afghanistan', 'Afghanistan', 'All cities', Decimal('12.95')), ('Afghanistan', 'Afghanistan', 'Herat', Decimal('1.29')), ('Afghanistan', 'Afghanistan', 'Kabul', Decimal('9.36')), ('Afghanistan', 'Afghanistan', 'Kandahar', Decimal('1.20')), ('Afghanistan', 'Afghanistan', 'Mazar-i-Sharif', Decimal('1.11')), ('Albania', 'All provinces', 'All cities', Decimal('28.99')), ('Albania', 'Albania', 'All cities', Decimal('28.99')), ('Albania', 'Albania', 'DurrÃ«s', Decimal('4.01')), ('Albania', 'Albania', 'Elbasan', Decimal('2.79'))]</t>
  </si>
  <si>
    <t>SELECT co.name as country,
COALESCE(c.province,'All provinces') as province,
COALESCE(c.name,'All cities')as city,
round(SUM(c.population)/co.population * 100,2) as percentage
FROM city c,country co
where c.country=co.code
GROUP BY rollup(co.name, c.province, c.name),co.population
order by co.name,c.province='All provinces' desc,c.province,c.name='All cities' desc,c.name LIMIT 3 OFFSET 37;</t>
  </si>
  <si>
    <t>SELECT co.name as country,
COALESCE(c.province,'All provinces') as province,
COALESCE(c.name,'All cities')as city,
round(SUM(c.population)/co.population * 100,2) as percentage
FROM city c,country co
where c.country=co.code
GROUP BY rollup(co.name, c.province, c.name),co.population
order by co.name,c.province='All provinces' desc,c.province,c.name='All cities' desc,c.name LIMIT 3 offset 3756;</t>
  </si>
  <si>
    <t>&lt; results &gt;{ 
    for $country in doc("MONDIAL/mondial.xml")/child::mondial/child::country
    for $country2 in doc("MONDIAL/mondial.xml")/child::mondial/child::country
    for $border in $country/child::border
    let $code := $border/attribute::country
    where $country2/attribute::car_code=$code
    order by $country,$country2
    return &lt;result&gt;
        &lt;name&gt;{$country/child::name/child::text()}&lt;/name&gt;
        &lt;name&gt;{$country2/child::name/child::text()}&lt;/name&gt;
        &lt;/result&gt;
}
    &lt;/results&gt;</t>
  </si>
  <si>
    <t>R={A, C, G, M, N, P, Q, S, Z}
Write functional depdencie in  the following form, 
for instance:
{A, C, G} -&gt; {C, G}
Write your answer below     
Sigma =
      {{N} -&gt; {A,C,Z},
       {G} -&gt; {P,Q,N,S,S},
       {M,S} -&gt; {G}
      }</t>
  </si>
  <si>
    <t>Sigma' =
      {{N} -&gt; {A,C},
       {Z} -&gt; {C},
       {A,C} -&gt; {Z},
       {G} -&gt; {P,Q,N,S,S},
       {M,S} -&gt; {G}
      }</t>
  </si>
  <si>
    <t>R={A, B, C, D, E, F, G, H, I}
Write your answer below
The set of candidate keys is:
{A};</t>
  </si>
  <si>
    <t>Sigma ={
{A} -&gt; {A, B, C, D, E, F, G, H, I}, 
{C, D} -&gt; {A, B, C, D, F, G}, 
{G} -&gt; {E, H, I},
{G, E} -&gt; {E, H},
{I} -&gt; {H}, 
{E, H} -&gt; {I},
{E, I} -&gt; {E, H}
Write your answer below
A compact minimal cover of Sigma is
  {
{A} -&gt; {B, C, D, E, F, G, H, I}, 
{C, D} -&gt; {A}, 
{G} -&gt; {E,I},
{I} -&gt; {H},
{E,H} -&gt; {I}
  }</t>
  </si>
  <si>
    <t>The decomposition with the synthesis algorithm from the 
lecture consists of the following tables:
R11 = {H,I} with sigma11={{I} -&gt; {H}};
R12 = {G,E,I} with sigma12={{G} -&gt; {E,I}};
R2 = {A,B,C,D,E,F} with sigma2={{A} -&gt; {B,C,D,E,F},{C,D} -&gt; {A}}</t>
  </si>
  <si>
    <t>The decomposition (is) lossless,
    this (is) guaranted by the synthesis algorithm,
the decomposition (is) in third nomal form,
    this (is) guaranted by the synthesis algorithm
the decomposition (is not) dependency preserving,
    this (is not) guaranted by the synthesis algorithm
the decomposition (is) in Boyce-Codd normal form
    this (is) guaranted by the synthesis algorithm.</t>
  </si>
  <si>
    <t>A0231850M</t>
  </si>
  <si>
    <t>SELECT c2.name as country, 
COALESCE(c1.province,'All provinces') as province, 
COALESCE(c1.name,'All cities') as city,
ROUND(SUM(c1.population),2) as percentage
FROM city c1, country c2
WHERE c1.country = c2.code
GROUP BY ROLLUP (c2.name, c1.province, c1.name)
HAVING c2.name IS NOT NULL
ORDER BY COALESCE(c2.name,'1'), COALESCE(c1.province,'1'), COALESCE(c1.name,'1');</t>
  </si>
  <si>
    <t>5335, [('Afghanistan', 'All provinces', 'All cities', Decimal('3371100.00')), ('Afghanistan', 'Afghanistan', 'All cities', Decimal('3371100.00')), ('Afghanistan', 'Afghanistan', 'Herat', Decimal('335200.00')), ('Afghanistan', 'Afghanistan', 'Kabul', Decimal('2435400.00')), ('Afghanistan', 'Afghanistan', 'Kandahar', Decimal('311800.00')), ('Afghanistan', 'Afghanistan', 'Mazar-i-Sharif', Decimal('288700.00')), ('Albania', 'All provinces', 'All cities', Decimal('818187.00')), ('Albania', 'Albania', 'All cities', Decimal('818187.00')), ('Albania', 'Albania', 'DurrÃ«s', Decimal('113249.00')), ('Albania', 'Albania', 'Elbasan', Decimal('78703.00'))]</t>
  </si>
  <si>
    <t>SELECT c2.name as country, 
COALESCE(c1.province,'All provinces') as province, 
COALESCE(c1.name,'All cities') as city,
ROUND(SUM(c1.population),2) as percentage
FROM city c1, country c2
WHERE c1.country = c2.code
GROUP BY ROLLUP (c2.name, c1.province, c1.name)
HAVING c2.name IS NOT NULL
ORDER BY COALESCE(c2.name,'1'), COALESCE(c1.province,'1'), COALESCE(c1.name,'1') LIMIT 3 OFFSET 37;</t>
  </si>
  <si>
    <t>SELECT c2.name as country, 
COALESCE(c1.province,'All provinces') as province, 
COALESCE(c1.name,'All cities') as city,
ROUND(SUM(c1.population),2) as percentage
FROM city c1, country c2
WHERE c1.country = c2.code
GROUP BY ROLLUP (c2.name, c1.province, c1.name)
HAVING c2.name IS NOT NULL
ORDER BY COALESCE(c2.name,'1'), COALESCE(c1.province,'1'), COALESCE(c1.name,'1') LIMIT 3 offset 3756;</t>
  </si>
  <si>
    <t>3, [('Russia', 'Magadanskaya', 'Magadan', Decimal('95982.00')), ('Russia', 'Magadanskaya', 'Okhotsk', Decimal('4215.00')), ('Russia', 'Mariy-El', 'All cities', Decimal('257015.00'))]</t>
  </si>
  <si>
    <t>doc("MONDIAL/mondial.xml")/descendant::country[count(child::name)&gt;1]/child::name</t>
  </si>
  <si>
    <t>&lt;results&gt;{
    for $country in doc("MONDIAL/mondial.xml")/child::mondial/child::country
    let $name := $country/child::name[1]/text()
    order by $name ascending
        for $neighbor in doc("MONDIAL/mondial.xml")/descendant::country[attribute::car_code=$country/child::border/attribute::country]/child::name/text()
        order by $neighbor ascending
        return 
        &lt;result&gt;
            &lt;name&gt;{$name}&lt;/name&gt;
            &lt;name&gt;{$neighbor}&lt;/name&gt;
        &lt;/result&gt;
}&lt;/results&gt;</t>
  </si>
  <si>
    <t>R={A, C, G, M, N, P, Q, S, Z}
Write functional depdencie in  the following form, 
for instance:
{A, C, G} -&gt; {C, G}
Write your answer below     
Sigma =
      {
{M, S} - &gt; {G}
{G, N} - &gt; {A, Z, C, P, Q, S}
      }</t>
  </si>
  <si>
    <t>Sigma' =
      {
{M, S} -&gt; {G}
{G, N} -&gt; {A, Z, C, P, Q, S}
      }</t>
  </si>
  <si>
    <t>Sigma ={
{A} -&gt; {A, B, C, D, E, F, G, H, I}, 
{C, D} -&gt; {A, B, C, D, F, G}, 
{G} -&gt; {E, H, I},
{G, E} -&gt; {E, H},
{I} -&gt; {H}, 
{E, H} -&gt; {I},
{E, I} -&gt; {E, H}
Write your answer below
A compact minimal cover of Sigma is
  {
{A} -&gt; {B, C, D, E, F, G, H, I}
{C, D} -&gt; {A}
  }</t>
  </si>
  <si>
    <t>The decomposition (is) lossless,
    this (is) guaranted by the synthesis algorithm,
the decomposition (is) in third nomal form,
    this (is guaranted by the synthesis algorithm
the decomposition (is) dependency preserving,
    this (is) guaranted by the synthesis algorithm
the decomposition (is/is not) in Boyce-Codd normal form
    this (is not) guaranted by the synthesis algorithm.</t>
  </si>
  <si>
    <t>A0231851L</t>
  </si>
  <si>
    <t>select 	ct.name as country,
		c.province as province,
		c.name as city,
		sum(c.population) as percentage
from city c left join country ct on ct.code=c.country
group by rollup(ct.name,c.province,c.name)
order by ct.name, c.province, c.name asc</t>
  </si>
  <si>
    <t>select 	ct.name as country,
		c.province as province,
		c.name as city,
		sum(c.population) as percentage
from city c left join country ct on ct.code=c.country
group by rollup(ct.name,c.province,c.name)
order by ct.name, c.province, c.name asc LIMIT 3 OFFSET 37;</t>
  </si>
  <si>
    <t>select 	ct.name as country,
		c.province as province,
		c.name as city,
		sum(c.population) as percentage
from city c left join country ct on ct.code=c.country
group by rollup(ct.name,c.province,c.name)
order by ct.name, c.province, c.name asc LIMIT 3 offset 3756;</t>
  </si>
  <si>
    <t>doc("MONDIAL/mondial.xml")/child::mondial/child::country[count(child::name) ge 2]/child::name</t>
  </si>
  <si>
    <t>&lt;results&gt;{
    for $neighbor_code in doc('MONDIAL/mondial.xml')/child::mondial/child::country/child::border/attribute::country
    let $ct_name:=$neighbor_code/../../child::name/text()
    let $nb_name:=doc('MONDIAL/mondial.xml')/child::mondial/child::country[attribute::car_code=$neighbor_code]/child::name/text()
    where $ct_name[1] &lt;= $nb_name[1]
    order by $ct_name[1],$nb_name[1]
    return 
        &lt;result&gt;
            &lt;name&gt;{$ct_name}&lt;/name&gt;
            &lt;name&gt;{$nb_name}&lt;/name&gt;
        &lt;/result&gt;
}&lt;/results&gt;</t>
  </si>
  <si>
    <t>R={A, C, G, M, N, P, Q, S, Z}
Write functional depdencie in  the following form, 
for instance:
{A, C, G} -&gt; {C, G}
Write your answer below     
Sigma =
      {
{G}-&gt;{P}
{M,S}-&gt;{G}
{N}-&gt;{A,Z,C}
      }</t>
  </si>
  <si>
    <t>Sigma' =
      {
{A,C}-&gt;{Z}
{Z}-&gt;{A}
      }</t>
  </si>
  <si>
    <t>Sigma ={
{A} -&gt; {A, B, C, D, E, F, G, H, I}, 
{C, D} -&gt; {A, B, C, D, F, G}, 
{G} -&gt; {E, H, I},
{G, E} -&gt; {E, H},
{I} -&gt; {H}, 
{E, H} -&gt; {I},
{E, I} -&gt; {E, H}
Write your answer below
A compact minimal cover of Sigma is
  {
{C, D} -&gt; {A, B, F, G}
{G}-&gt;{E,I}
{I}-&gt;{H}
{E,H}-&gt;{I}
  }</t>
  </si>
  <si>
    <t>The decomposition with the synthesis algorithm from the 
lecture consists of the following tables:
R1 = {C,D,E}
R2 = {A,B,C,D,F,G}
R3 = {H,I}
R4 = {E,I}</t>
  </si>
  <si>
    <t>A0231854E</t>
  </si>
  <si>
    <t>SELECT  e.name AS country, 
	e.province AS province, 
	c.name AS city,
	SUM(c.population)/(e.population)
FROM city c, country e
WHERE c.country = e.code AND
GROUP BY ROLLUP(c.country, c.province, c.name)</t>
  </si>
  <si>
    <t>SELECT  e.name AS country, 
	e.province AS province, 
	c.name AS city,
	SUM(c.population)/(e.population)
FROM city c, country e
WHERE c.country = e.code AND
GROUP BY ROLLUP(c.country, c.province, c.name) LIMIT 3 OFFSET 37;</t>
  </si>
  <si>
    <t>SELECT  e.name AS country, 
	e.province AS province, 
	c.name AS city,
	SUM(c.population)/(e.population)
FROM city c, country e
WHERE c.country = e.code AND
GROUP BY ROLLUP(c.country, c.province, c.name) LIMIT 3 offset 3756;</t>
  </si>
  <si>
    <t>R={A, C, G, M, N, P, Q, S, Z}
Write functional depdencie in  the following form, 
for instance:
{A, C, G} -&gt; {C, G}
Write your answer below     
Sigma =
      {
	{G,M} -&gt; {S}
	{G} -&gt; {A,C,M,N,P,Q,Z}
	{N} -&gt; {A,C,Z}
      }</t>
  </si>
  <si>
    <t>Sigma' =
      {
	{G} -&gt; {M}
	{G} -&gt; {P}
	{G,M} -&gt; {S}
	{G} -&gt; {Q}
	{G} -&gt; {A,Z,C,N}
	{N} -&gt; {A,Z,C}
	{A, C} -&gt; {Z}
	{Z} -&gt; {C}
      }</t>
  </si>
  <si>
    <t>R={A, B, C, D, E, F, G, H, I}
Write your answer below
The set of candidate keys is:{C, D}, {A}</t>
  </si>
  <si>
    <t>Sigma ={
{A} -&gt; {A, B, C, D, E, F, G, H, I}, 
{C, D} -&gt; {A, B, C, D, F, G}, 
{G} -&gt; {E, H, I},
{G, E} -&gt; {E, H},
{I} -&gt; {H}, 
{E, H} -&gt; {I},
{E, I} -&gt; {E, H}
}
Write your answer below
A compact minimal cover of Sigma is
{
{A} -&gt; {B, C, D, E, F, G, H, I}, 
{C, D} -&gt; {A}, 
{E, H} -&gt; {I},
{I} -&gt; {H}, 
{G} -&gt; {E, H, I},
}</t>
  </si>
  <si>
    <t>The decomposition with the synthesis algorithm from the 
lecture consists of the following tables:
R1 = {C,D,A}
R2 = {G,E,H,I}
R3 = {A,B, C, D, E, F, G, H, I}</t>
  </si>
  <si>
    <t>The decomposition (is) lossless,
    this (is) guaranted by the synthesis algorithm,
the decomposition (is) in third nomal form,
    this (is) guaranted by the synthesis algorithm
the decomposition (is) dependency preserving,
    this (is not) guaranted by the synthesis algorithm
the decomposition (is not) in Boyce-Codd normal form
    this (is not) guaranted by the synthesis algorithm.</t>
  </si>
  <si>
    <t>A0231856B</t>
  </si>
  <si>
    <t>SELECT cc.name as country,
p.name as province,
c.name as city,
ROUND((SUM(c.population)/cc.population/100)::NUMERIC,2) AS percentage
FROM city c left outer join province p on c.province=p.name
left outer join country cc on p.country=cc.code
GROUP BY ROLLUP(c.population, c.name, p.name, cc.population, cc.name)
HAVING SUM(c.population) !=0
ORDER BY country, province, city ASC;</t>
  </si>
  <si>
    <t>15878, [('Afghanistan', 'Afghanistan', 'Herat', Decimal('0.00')), ('Afghanistan', 'Afghanistan', 'Kabul', Decimal('0.00')), ('Afghanistan', 'Afghanistan', 'Kandahar', Decimal('0.00')), ('Afghanistan', 'Afghanistan', 'Mazar-i-Sharif', Decimal('0.00')), ('Albania', 'Albania', 'DurrÃ«s', Decimal('0.00')), ('Albania', 'Albania', 'Elbasan', Decimal('0.00')), ('Albania', 'Albania', 'KorÃ§Ã«', Decimal('0.00')), ('Albania', 'Albania', 'ShkodÃ«r', Decimal('0.00')), ('Albania', 'Albania', 'Tirana', Decimal('0.00')), ('Albania', 'Albania', 'VlorÃ«', Decimal('0.00'))]</t>
  </si>
  <si>
    <t>SELECT cc.name as country,
p.name as province,
c.name as city,
ROUND((SUM(c.population)/cc.population/100)::NUMERIC,2) AS percentage
FROM city c left outer join province p on c.province=p.name
left outer join country cc on p.country=cc.code
GROUP BY ROLLUP(c.population, c.name, p.name, cc.population, cc.name)
HAVING SUM(c.population) !=0
ORDER BY country, province, city ASC LIMIT 3 OFFSET 37;</t>
  </si>
  <si>
    <t>3, [('Argentina', 'Buenos Aires', 'General San MartÃ­n', Decimal('0.00')), ('Argentina', 'Buenos Aires', 'La Plata', Decimal('0.00')), ('Argentina', 'Buenos Aires', 'LanÃºs', Decimal('0.00'))]</t>
  </si>
  <si>
    <t>SELECT cc.name as country,
p.name as province,
c.name as city,
ROUND((SUM(c.population)/cc.population/100)::NUMERIC,2) AS percentage
FROM city c left outer join province p on c.province=p.name
left outer join country cc on p.country=cc.code
GROUP BY ROLLUP(c.population, c.name, p.name, cc.population, cc.name)
HAVING SUM(c.population) !=0
ORDER BY country, province, city ASC LIMIT 3 offset 3756;</t>
  </si>
  <si>
    <t>3, [(None, 'Barisal', 'Barisal', Decimal('0.00')), (None, 'Barisal', 'Barisal', None), (None, 'Bas-Sassandra', 'San-Pedro', Decimal('0.00'))]</t>
  </si>
  <si>
    <t>&lt;result&gt;{
doc("MONDIAL/mondial.xml")/child::mondial/child::country/child::name[(following-sibling::name gt "0") | (preceding-sibling::name gt "0")]
}&lt;/result&gt;</t>
  </si>
  <si>
    <t>&lt;results&gt;{
    for $first-country in doc("MONDIAL/mondial.xml")/child::mondial/child::country
    order by $first-country
    return
        &lt;result&gt;
            &lt;name&gt;{$first-country/child::name/text()}&lt;/name&gt;
            &lt;name&gt;{
                for $second-country in doc("MONDIAL/mondial.xml")/child::mondial/child::country[child::border/attribute::country/data()=$first-country/attribute::car_code/data()]
                order by $second-country
                return $second-country/child::name/text()
                }&lt;/name&gt;
        &lt;/result&gt;
}&lt;/results&gt;</t>
  </si>
  <si>
    <t>R={A, C, G, M, N, P, Q, S, Z}
Write functional depdencie in  the following form, 
for instance:
{A, C, G} -&gt; {C, G}
Write your answer below     
Sigma =
      {
{N} -&gt; {A, Z, C}
{G} -&gt; {P, Q, N}
{M, G} -&gt; {S}
      }</t>
  </si>
  <si>
    <t>Sigma' =
      {
{N} -&gt; {A, Z, C}
{G} -&gt; {P, Q, N}
{M, G} -&gt; {S}
{Z} -&gt; {C}
{A,C} -&gt; {Z}
      }</t>
  </si>
  <si>
    <t>Sigma ={
{A} -&gt; {A, B, C, D, E, F, G, H, I}, 
{C, D} -&gt; {A, B, C, D, F, G}, 
{G} -&gt; {E, H, I},
{G, E} -&gt; {E, H},
{I} -&gt; {H}, 
{E, H} -&gt; {I},
{E, I} -&gt; {E, H}
Write your answer below
A compact minimal cover of Sigma is
  {
{A} -&gt; {B, C, D, E, F, G, H, I}
{C, D} -&gt; {A}
{G} -&gt; {E, H, I}
{I} -&gt; {H}
{E, H} -&gt; {I}
  }</t>
  </si>
  <si>
    <t>The decomposition with the synthesis algorithm from the 
lecture consists of the following tables:
R1 = {A, B, C, D, E, F, G, H, I}
R2 = {G, E, H, I}
R3 = {I, H}
R4 = {E, H, I}</t>
  </si>
  <si>
    <t>A0231857Y</t>
  </si>
  <si>
    <t>SELECT COALESCE(country, 'All Countries') as countries, COALESCE(province, 'All Provinces') as Provinces,COALESCE(city, 'All Cities') as cities,  ROUND(SUM(population), 2) as percentage
FROM (SELECT c2.name as country, c1.name as city, c1.province as province, c1.population FROM city c1, country c2 where c1.country = c2.code) AS city_og
GROUP BY ROLLUP (country, province, city) ORDER BY country, province, city asc;</t>
  </si>
  <si>
    <t>5336, [('Afghanistan', 'Afghanistan', 'Herat', Decimal('335200.00')), ('Afghanistan', 'Afghanistan', 'Kabul', Decimal('2435400.00')), ('Afghanistan', 'Afghanistan', 'Kandahar', Decimal('311800.00')), ('Afghanistan', 'Afghanistan', 'Mazar-i-Sharif', Decimal('288700.00')), ('Afghanistan', 'Afghanistan', 'All Cities', Decimal('3371100.00')), ('Afghanistan', 'All Provinces', 'All Cities', Decimal('3371100.00')), ('Albania', 'Albania', 'DurrÃ«s', Decimal('113249.00')), ('Albania', 'Albania', 'Elbasan', Decimal('78703.00')), ('Albania', 'Albania', 'KorÃ§Ã«', Decimal('51152.00')), ('Albania', 'Albania', 'ShkodÃ«r', Decimal('77075.00'))]</t>
  </si>
  <si>
    <t>SELECT COALESCE(country, 'All Countries') as countries, COALESCE(province, 'All Provinces') as Provinces,COALESCE(city, 'All Cities') as cities,  ROUND(SUM(population), 2) as percentage
FROM (SELECT c2.name as country, c1.name as city, c1.province as province, c1.population FROM city c1, country c2 where c1.country = c2.code) AS city_og
GROUP BY ROLLUP (country, province, city) ORDER BY country, province, city asc LIMIT 3 OFFSET 37;</t>
  </si>
  <si>
    <t>3, [('American Samoa', 'American Samoa', 'Pago Pago', None), ('American Samoa', 'American Samoa', 'All Cities', None), ('American Samoa', 'All Provinces', 'All Cities', None)]</t>
  </si>
  <si>
    <t>SELECT COALESCE(country, 'All Countries') as countries, COALESCE(province, 'All Provinces') as Provinces,COALESCE(city, 'All Cities') as cities,  ROUND(SUM(population), 2) as percentage
FROM (SELECT c2.name as country, c1.name as city, c1.province as province, c1.population FROM city c1, country c2 where c1.country = c2.code) AS city_og
GROUP BY ROLLUP (country, province, city) ORDER BY country, province, city asc LIMIT 3 offset 3756;</t>
  </si>
  <si>
    <t>3, [('Russia', 'Magadanskaya', 'All Cities', Decimal('100197.00')), ('Russia', 'Mariy-El', 'Yoshkar-Ola', Decimal('257015.00')), ('Russia', 'Mariy-El', 'All Cities', Decimal('257015.00'))]</t>
  </si>
  <si>
    <t>&lt;results&gt; {
    for $country in doc("MONDIAL/mondial.xml")/child::mondial/child::country
    let $border := $country/child::border
    return 
        &lt;result&gt;
            {
               $border 
            }
        &lt;/result&gt;
}&lt;/results&gt;</t>
  </si>
  <si>
    <t>R={A, C, G, M, N, P, Q, S, Z}
Write functional depdencie in  the following form, 
for instance:
{A, C, G} -&gt; {C, G}
Write your answer below     
Sigma =
      {N} -&gt; {A, Z, C, Q}, {M} -&gt; {S, G, Q}, {G} -&gt; {P, S}</t>
  </si>
  <si>
    <t>Sigma = {Z} -&gt; {C,A}</t>
  </si>
  <si>
    <t>Sigma ={
{A} -&gt; {A, B, C, D, E, F, G, H, I}, 
{C, D} -&gt; {A, B, C, D, F, G}, 
{G} -&gt; {E, H, I},
{G, E} -&gt; {E, H},
{I} -&gt; {H}, 
{E, H} -&gt; {I},
{E, I} -&gt; {E, H}
Write your answer below
A compact minimal cover of Sigma is
{
{A} -&gt; {B, C, D, E, F, G, H, I},
{C, D} -&gt; {A, B, F, G},
{G} -&gt; {E, H, I},
{I} -&gt; {H},
{E, H} -&gt; {I}
  }</t>
  </si>
  <si>
    <t>The decomposition with the synthesis algorithm from the 
lecture consists of the following tables:
R1 = {A, B, C, D, F, G}
R2 = {G, H, I, E}</t>
  </si>
  <si>
    <t>The decomposition (is) lossless,
    this (is) guaranted by the synthesis algorithm,
the decomposition (is) in third normal form,
    this (is) guaranted by the synthesis algorithm
the decomposition (is) dependency preserving,
    this (is) guaranted by the synthesis algorithm
the decomposition (is not) in Boyce-Codd normal form
    this (is not) guaranted by the synthesis algorithm.</t>
  </si>
  <si>
    <t>A0231863E</t>
  </si>
  <si>
    <t>SELECT 
	co.name AS country, 
	COALESCE(c.province,'All provinces') AS province, 
	COALESCE(c.name,'All cities') AS city, 
	COALESCE(ROUND(c.population/(SUM(c.population) OVER())::NUMERIC * 100, 2), 0) AS percentage
FROM city c, country co
WHERE c.country = co.code
GROUP BY ROLLUP(co.name, c.province, c.name, c.population)
ORDER BY 
	co.name ASC, 
	(case when c.province is null then 1 else 2 end) ASC, 
	c.province ASC,
	(case when c.name is null then 1 else 2 end) ASC,
	c.name ASC;</t>
  </si>
  <si>
    <t>8798, [('Afghanistan', 'All provinces', 'All cities', Decimal('0')), ('Afghanistan', 'Afghanistan', 'All cities', Decimal('0')), ('Afghanistan', 'Afghanistan', 'Herat', Decimal('0.02')), ('Afghanistan', 'Afghanistan', 'Herat', Decimal('0')), ('Afghanistan', 'Afghanistan', 'Kabul', Decimal('0')), ('Afghanistan', 'Afghanistan', 'Kabul', Decimal('0.14')), ('Afghanistan', 'Afghanistan', 'Kandahar', Decimal('0.02')), ('Afghanistan', 'Afghanistan', 'Kandahar', Decimal('0')), ('Afghanistan', 'Afghanistan', 'Mazar-i-Sharif', Decimal('0')), ('Afghanistan', 'Afghanistan', 'Mazar-i-Sharif', Decimal('0.02'))]</t>
  </si>
  <si>
    <t>SELECT 
	co.name AS country, 
	COALESCE(c.province,'All provinces') AS province, 
	COALESCE(c.name,'All cities') AS city, 
	COALESCE(ROUND(c.population/(SUM(c.population) OVER())::NUMERIC * 100, 2), 0) AS percentage
FROM city c, country co
WHERE c.country = co.code
GROUP BY ROLLUP(co.name, c.province, c.name, c.population)
ORDER BY 
	co.name ASC, 
	(case when c.province is null then 1 else 2 end) ASC, 
	c.province ASC,
	(case when c.name is null then 1 else 2 end) ASC,
	c.name ASC LIMIT 3 OFFSET 37;</t>
  </si>
  <si>
    <t>3, [('Algeria', 'Algeria', 'Biskra', Decimal('0')), ('Algeria', 'Algeria', 'Blida', Decimal('0')), ('Algeria', 'Algeria', 'Blida', Decimal('0.02'))]</t>
  </si>
  <si>
    <t>SELECT 
	co.name AS country, 
	COALESCE(c.province,'All provinces') AS province, 
	COALESCE(c.name,'All cities') AS city, 
	COALESCE(ROUND(c.population/(SUM(c.population) OVER())::NUMERIC * 100, 2), 0) AS percentage
FROM city c, country co
WHERE c.country = co.code
GROUP BY ROLLUP(co.name, c.province, c.name, c.population)
ORDER BY 
	co.name ASC, 
	(case when c.province is null then 1 else 2 end) ASC, 
	c.province ASC,
	(case when c.name is null then 1 else 2 end) ASC,
	c.name ASC LIMIT 3 offset 3756;</t>
  </si>
  <si>
    <t>3, [('Iraq', 'Duhouk', 'Duhouk', Decimal('0')), ('Iraq', 'Duhouk', 'Duhouk', Decimal('0')), ('Iraq', 'Erbil', 'All cities', Decimal('0'))]</t>
  </si>
  <si>
    <t>&lt;name&gt;{doc("mondial.xml")/descendant::located_at[@sea]}&lt;/name&gt;</t>
  </si>
  <si>
    <t>for $country in doc("MONDIAL/mondial.xml")/child::mondial/child::country
    let $count := count($country/name/text())
    let $name := $country/name/text()
    where @count ge 1
    return:
        &lt;name&gt;
            $name
        &lt;/name&gt;</t>
  </si>
  <si>
    <t>R={A, C, G, M, N, P, Q, S, Z}
Write functional depdencie in  the following form, 
for instance:
{N} -&gt; {A, C, Z}
{N, G} -&gt; {Q}
{N, G, S, M} -&gt; {Q}
{G, S, M} -&gt; {P}
Write your answer below     
Sigma =
      {
	{N} -&gt; {A, C, Z},
	{G, N} -&gt; {Q},
	{G, M, S} -&gt; {P}
      }</t>
  </si>
  <si>
    <t>Sigma' =
      {
	{Z} -&gt; {C},
	{Z} -&gt; {C, A}
      }</t>
  </si>
  <si>
    <t>R={A, B, C, D, E, F, G, H, I}
Write your answer below
The set of candidate keys is:
{{C, D}, {A}}</t>
  </si>
  <si>
    <t>Sigma ={
{A} -&gt; {A, B, C, D, E, F, G, H, I}, 
{C, D} -&gt; {A, B, C, D, F, G}, 
{G} -&gt; {E, H, I},
{G, E} -&gt; {E, H},
{I} -&gt; {H}, 
{E, H} -&gt; {I},
{E, I} -&gt; {E, H}
Write your answer below
A compact minimal cover of Sigma is
  {
 {A} -&gt; {B, C, D, E, F, G, H, I},
 {C, D} -&gt; {A, B, F, G},
 {G} -&gt; {E, I},
 {I} -&gt; {H},
 {E, H} -&gt; {I}
  }</t>
  </si>
  <si>
    <t>A0231867X</t>
  </si>
  <si>
    <t>doc("MONDIAL/mondial.xml")/child::mondial/child::country/child::name[2]/parent::country/child::name</t>
  </si>
  <si>
    <t>R={A, C, G, M, N, P, Q, S, Z}
Write functional depdencie in  the following form, 
for instance:
{A, C, G} -&gt; {C, G}
Write your answer below     
Sigma =
      {
{N} -&gt; {A,Z,C}
{G} -&gt; {P,S,Q}
{S} -&gt; {M}
      }</t>
  </si>
  <si>
    <t>Sigma' =
      {
{N} -&gt; {A,Z}
{G} -&gt; {P,S,Q}
{S} -&gt; {M}
{Z} -&gt; {C}
      }</t>
  </si>
  <si>
    <t>R={A, B, C, D, E, F, G, H, I}
Write your answer below
The set of candidate keys is:
A
{C,D}</t>
  </si>
  <si>
    <t>Sigma ={
{A} -&gt; {A, B, C, D, E, F, G, H, I}, 
{C, D} -&gt; {A, B, C, D, F, G}, 
{G} -&gt; {E, H, I},
{G, E} -&gt; {E, H},
{I} -&gt; {H}, 
{E, H} -&gt; {I},
{E, I} -&gt; {E, H}
Write your answer below
A compact minimal cover of Sigma is
  {
  {A} -&gt; { B, C, D, F, G}, 
  {C, D} -&gt; {A}
{G} -&gt; {E,I}
{I} -&gt; {H}
  }</t>
  </si>
  <si>
    <t>The decomposition with the synthesis algorithm from the 
lecture consists of the following tables:
R1 = {A,B, C, D, F, G}
R2 = {E,I,G}
R3 = {I,H}</t>
  </si>
  <si>
    <t>A0231868W</t>
  </si>
  <si>
    <t>SELECT c.name as country, Coalesce(ct.province,'All provinces') as province, 
Coalesce(ct.name,'All cities') as city, 
ROUND(SUM(ct.population/c.population)*100, 2) as percentage
FROM city ct, country c
WHERE ct.country = c.code
GROUP BY ROLLUP(c.name, ct.province, ct.name)
ORDER BY c.name, percentage DESC, ct.province, ct.name;</t>
  </si>
  <si>
    <t>5336, [('Afghanistan', 'Afghanistan', 'All cities', Decimal('12.95')), ('Afghanistan', 'All provinces', 'All cities', Decimal('12.95')), ('Afghanistan', 'Afghanistan', 'Kabul', Decimal('9.36')), ('Afghanistan', 'Afghanistan', 'Herat', Decimal('1.29')), ('Afghanistan', 'Afghanistan', 'Kandahar', Decimal('1.20')), ('Afghanistan', 'Afghanistan', 'Mazar-i-Sharif', Decimal('1.11')), ('Albania', 'Albania', 'All cities', Decimal('28.99')), ('Albania', 'All provinces', 'All cities', Decimal('28.99')), ('Albania', 'Albania', 'Tirana', Decimal('14.83')), ('Albania', 'Albania', 'DurrÃ«s', Decimal('4.01'))]</t>
  </si>
  <si>
    <t>SELECT c.name as country, Coalesce(ct.province,'All provinces') as province, 
Coalesce(ct.name,'All cities') as city, 
ROUND(SUM(ct.population/c.population)*100, 2) as percentage
FROM city ct, country c
WHERE ct.country = c.code
GROUP BY ROLLUP(c.name, ct.province, ct.name)
ORDER BY c.name, percentage DESC, ct.province, ct.name LIMIT 3 OFFSET 37;</t>
  </si>
  <si>
    <t>SELECT c.name as country, Coalesce(ct.province,'All provinces') as province, 
Coalesce(ct.name,'All cities') as city, 
ROUND(SUM(ct.population/c.population)*100, 2) as percentage
FROM city ct, country c
WHERE ct.country = c.code
GROUP BY ROLLUP(c.name, ct.province, ct.name)
ORDER BY c.name, percentage DESC, ct.province, ct.name LIMIT 3 offset 3756;</t>
  </si>
  <si>
    <t>3, [('Russia', 'Volgogradskaya', 'Volzhsky', Decimal('0.23')), ('Russia', 'Zabaykalskiy', 'Chita', Decimal('0.23')), ('Russia', 'Zabaykalskiy', 'All cities', Decimal('0.23'))]</t>
  </si>
  <si>
    <t>&lt;results&gt;{
   for $country1 in doc("MONDIAL/mondial.xml")/child::mondial/child::country/child::name
   let $country2 := doc("MONDIAL/mondial.xml")/child::mondial
   /child::country[attribute::car_code=$country1/attribute::bordercountry]/child::name
   order by $country1 , $country2
   return
       &lt;result&gt;
           &lt;name&gt;{$country1/text()}&lt;/name&gt;
           &lt;name&gt;{$country2/text()}&lt;/name&gt;
        &lt;/result&gt;
}
&lt;/results&gt;</t>
  </si>
  <si>
    <t>R={A, C, G, M, N, P, Q, S, Z}
Write functional depdencie in  the following form, 
for instance:
{A, C, G} -&gt; {C, G}
Write your answer below     
Sigma =
      {
{S,M} -&gt; {G},
{ G} -&gt; {P, S, Q},
{N} -&gt; {A, C, Z}
      }</t>
  </si>
  <si>
    <t>Sigma' =
      {
{S,M} -&gt; {G},
{ G} -&gt; {P, S, Q},
{N} -&gt; {A, C}
{A, C} -&gt; {Z}
      }</t>
  </si>
  <si>
    <t>R={A, B, C, D, E, F, G, H, I}
Write your answer below
The set of candidate keys is:
{A} or {C, D, G}</t>
  </si>
  <si>
    <t>Sigma ={
{A} -&gt; {A, B, C, D, E, F, G, H, I}, 
{C, D} -&gt; {A, B, C, D, F, G}, 
{G} -&gt; {E, H, I},
{G, E} -&gt; {E, H},
{I} -&gt; {H}, 
{E, H} -&gt; {I},
{E, I} -&gt; {E, H}
Write your answer below
A compact minimal cover of Sigma is
  {
{A} -&gt; {B, C, D, E, F, G, H, I},
{C, D} -&gt; {A}, 
{G} -&gt; {E, I},
{I} -&gt; {H}, 
{E, H} -&gt; {I},
  }</t>
  </si>
  <si>
    <t>The decomposition with the synthesis algorithm from the 
lecture consists of the following tables:
R1 = {A, B, C, D, F, H}
R2 = {E, G, I}
R3 = {E, H, I}</t>
  </si>
  <si>
    <t>A0231869U</t>
  </si>
  <si>
    <t>SELECT co.name AS country,
       COALESCE(c.province, 'All provinces') AS province,
	   COALESCE(c.name, 'All cities') AS city,
       ROUND(SUM(c.population)/co.population*100, 2) AS percentage
FROM city c, country co
WHERE c.country = co.code
GROUP BY ROLLUP(co.name, c.province, c.name), co.population
HAVING co.name IS NOT NULL
ORDER BY co.name, c.province, c.name;</t>
  </si>
  <si>
    <t>5335, [('Afghanistan', 'Afghanistan', 'Herat', Decimal('1.29')), ('Afghanistan', 'Afghanistan', 'Kabul', Decimal('9.36')), ('Afghanistan', 'Afghanistan', 'Kandahar', Decimal('1.20')), ('Afghanistan', 'Afghanistan', 'Mazar-i-Sharif', Decimal('1.11')), ('Afghanistan', 'Afghanistan', 'All cities', Decimal('12.95')), ('Afghanistan', 'All provinces', 'All cities', Decimal('12.95')), ('Albania', 'Albania', 'DurrÃ«s', Decimal('4.01')), ('Albania', 'Albania', 'Elbasan', Decimal('2.79')), ('Albania', 'Albania', 'KorÃ§Ã«', Decimal('1.81')), ('Albania', 'Albania', 'ShkodÃ«r', Decimal('2.73'))]</t>
  </si>
  <si>
    <t>SELECT co.name AS country,
       COALESCE(c.province, 'All provinces') AS province,
	   COALESCE(c.name, 'All cities') AS city,
       ROUND(SUM(c.population)/co.population*100, 2) AS percentage
FROM city c, country co
WHERE c.country = co.code
GROUP BY ROLLUP(co.name, c.province, c.name), co.population
HAVING co.name IS NOT NULL
ORDER BY co.name, c.province, c.name LIMIT 3 OFFSET 37;</t>
  </si>
  <si>
    <t>SELECT co.name AS country,
       COALESCE(c.province, 'All provinces') AS province,
	   COALESCE(c.name, 'All cities') AS city,
       ROUND(SUM(c.population)/co.population*100, 2) AS percentage
FROM city c, country co
WHERE c.country = co.code
GROUP BY ROLLUP(co.name, c.province, c.name), co.population
HAVING co.name IS NOT NULL
ORDER BY co.name, c.province, c.name LIMIT 3 offset 3756;</t>
  </si>
  <si>
    <t>&lt;results&gt;{
    for $country in doc("MONDIAL/mondial.xml")/child::mondial/child::country/child::name
    let $border := $country/child::border/attribute::country/child::name
    let $bc := $country[attribute::car_code = $border]/child::name/text()
    order by $country, $bc
    return &lt;result&gt;
        {$country}
        &lt;name&gt; {$bc} &lt;/name&gt;
    &lt;/result&gt;
}&lt;/results&gt;</t>
  </si>
  <si>
    <t>R={A, C, G, M, N, P, Q, S, Z}
Write functional depdencie in  the following form, 
for instance:
{A, C, G} -&gt; {C, G}
Write your answer below     
Sigma =
      {{N} -&gt; {A, Z, C}, {M, S} -&gt; {G},
	{G} -&gt; {P, Q}
      }</t>
  </si>
  <si>
    <t>Sigma' =
      {{N} -&gt; {Z}, {Z} -&gt; {A, C}, {M, S} -&gt; {G},
	{G} -&gt; {P, Q}
      }</t>
  </si>
  <si>
    <t>Sigma ={
{A} -&gt; {A, B, C, D, E, F, G, H, I}, 
{C, D} -&gt; {A, B, C, D, F, G}, 
{G} -&gt; {E, H, I},
{G, E} -&gt; {E, H},
{I} -&gt; {H}, 
{E, H} -&gt; {I},
{E, I} -&gt; {E, H}
Write your answer below
A compact minimal cover of Sigma is
  {
  {A} -&gt; {B, C, D, F, G}, 
{C, D} -&gt; {A}, 
{G} -&gt; {E, I},
{I} -&gt; {H}, 
{E, H} -&gt; {I}
  }</t>
  </si>
  <si>
    <t>The decomposition with the synthesis algorithm from the 
lecture consists of the following tables:
R1 = {A, B, C, D, F, G}
R3 = {G, E, I}
R5 = {E, H, I}</t>
  </si>
  <si>
    <t>A0231872E</t>
  </si>
  <si>
    <t>select c.name as country,coalesce(p.name,'All provinces') as province,coalesce(ct.name,'All cities') as city,ROUND(SUM(ct.population/c.population*100)::NUMERIC,2) AS total
from city ct,province p,country c
where p.country=c.code
and ct.province=p.name
and ct.country=c.code
group by rollup (c.name,p.name,ct.name)
order by c.name, case when(p.name='All provinces') then 0 else 1 end, case when (ct.name='All cities') then 0 else 1 end asc;</t>
  </si>
  <si>
    <t>select c.name as country,coalesce(p.name,'All provinces') as province,coalesce(ct.name,'All cities') as city,ROUND(SUM(ct.population/c.population*100)::NUMERIC,2) AS total
from city ct,province p,country c
where p.country=c.code
and ct.province=p.name
and ct.country=c.code
group by rollup (c.name,p.name,ct.name)
order by c.name, case when(p.name='All provinces') then 0 else 1 end, case when (ct.name='All cities') then 0 else 1 end asc LIMIT 3 OFFSET 37;</t>
  </si>
  <si>
    <t>select c.name as country,coalesce(p.name,'All provinces') as province,coalesce(ct.name,'All cities') as city,ROUND(SUM(ct.population/c.population*100)::NUMERIC,2) AS total
from city ct,province p,country c
where p.country=c.code
and ct.province=p.name
and ct.country=c.code
group by rollup (c.name,p.name,ct.name)
order by c.name, case when(p.name='All provinces') then 0 else 1 end, case when (ct.name='All cities') then 0 else 1 end asc LIMIT 3 offset 3756;</t>
  </si>
  <si>
    <t>doc("MONDIAL/mondial.xml")/child::mondial/child::country/child::name[count(following-sibling::name)&gt;=1 or count(preceding-sibling::name)&gt;=1]</t>
  </si>
  <si>
    <t>&lt;results&gt;{
for $country1 in doc("MONDIAL/mondial.xml")/child::mondial/child::country
for $country2 in doc("MONDIAL/mondial.xml")/child::mondial/child::country
let $name1 := $country1/child::name/text()
let $name2 := $country2/child::name/text()
where $country1/attribute::car_code = $country2/child::border
order by $name1 $name2 ascending
return
        &lt;result&gt;
            &lt;name&gt;{$name1} {$name2}&lt;/name&gt;
        &lt;/result&gt;
}&lt;/results&gt;</t>
  </si>
  <si>
    <t>R={A, C, G, M, N, P, Q, S, Z}
Write functional depdencie in  the following form, 
for instance:
{A, C, G} -&gt; {C, G}
Write your answer below     
Sigma =
      {{M,S} -&gt; {G},{N} -&gt; {A, Z,C},{G} -&gt; {P,S,N,M},{G,N} -&gt; {Q}
      }</t>
  </si>
  <si>
    <t>Sigma' =
      {
{A, C} -&gt; {G}, {Z,C} -&gt; {A}
      }</t>
  </si>
  <si>
    <t>R={A, B, C, D, E, F, G, H, I}
Write your answer below
The set of candidate keys is: {A},{C,D}</t>
  </si>
  <si>
    <t>Sigma ={
{A} -&gt; {A, B, C, D, E, F, G, H, I}, 
{C, D} -&gt; {A, B, C, D, F, G}, 
{G} -&gt; {E, H, I},
{G, E} -&gt; {E, H},
{I} -&gt; {H}, 
{E, H} -&gt; {I},
{E, I} -&gt; {E, H}
Write your answer below
A compact minimal cover of Sigma is
  { 
 {A} -&gt; {B, C, D, F, G,}, 
 {G} -&gt; {E,I},
 {I} -&gt; {H},
 {E, H} -&gt; {I},
  }</t>
  </si>
  <si>
    <t>The decomposition with the synthesis algorithm from the 
lecture consists of the following tables:
R1 = {A,B,C,D,F,G}
R2 = {G,E,I}
R4={I,H,E}</t>
  </si>
  <si>
    <t>A0231875Y</t>
  </si>
  <si>
    <t>SELECT ct.name AS country, 
	(CASE 
		WHEN c.province ISNULL THEN 'All provinces' 
		WHEN c.province IS NOT NULL THEN c.province END) AS province, 
	(CASE
		WHEN c.name ISNULL THEN 'All cities' 
		WHEN c.name IS NOT NULL THEN c.name END) AS city,
	ROUND(sum(c.population)/ct.population*100,2) AS percentage 
FROM city AS c, country AS ct
GROUP BY ROLLUP (c.province, c.name, ct.population, ct.name)
ORDER BY ct.name, c.province, c.name ASC;</t>
  </si>
  <si>
    <t>SELECT ct.name AS country, 
	(CASE 
		WHEN c.province ISNULL THEN 'All provinces' 
		WHEN c.province IS NOT NULL THEN c.province END) AS province, 
	(CASE
		WHEN c.name ISNULL THEN 'All cities' 
		WHEN c.name IS NOT NULL THEN c.name END) AS city,
	ROUND(sum(c.population)/ct.population*100,2) AS percentage 
FROM city AS c, country AS ct
GROUP BY ROLLUP (c.province, c.name, ct.population, ct.name)
ORDER BY ct.name, c.province, c.name ASC LIMIT 3 OFFSET 37;</t>
  </si>
  <si>
    <t>3, [('Afghanistan', 'Al-Baá¸¥r al-Aá¸¥mar', 'Port Sudan', Decimal('1.52')), ('Afghanistan', 'Al-Hudud ash Shamaliyah', 'Arar', None), ('Afghanistan', 'Al-JazÄ«rah', 'Al Gazira', Decimal('1.11'))]</t>
  </si>
  <si>
    <t>SELECT ct.name AS country, 
	(CASE 
		WHEN c.province ISNULL THEN 'All provinces' 
		WHEN c.province IS NOT NULL THEN c.province END) AS province, 
	(CASE
		WHEN c.name ISNULL THEN 'All cities' 
		WHEN c.name IS NOT NULL THEN c.name END) AS city,
	ROUND(sum(c.population)/ct.population*100,2) AS percentage 
FROM city AS c, country AS ct
GROUP BY ROLLUP (c.province, c.name, ct.population, ct.name)
ORDER BY ct.name, c.province, c.name ASC LIMIT 3 offset 3756;</t>
  </si>
  <si>
    <t>3, [('Albania', 'Basel-Landschaft', 'Liestal', None), ('Albania', 'Basel-Stadt', 'Basel', Decimal('5.93')), ('Albania', 'Bashkortostan', 'Oktjabrskij', Decimal('3.88'))]</t>
  </si>
  <si>
    <t>&lt;results&gt;{
    let $country1 :=  doc("mondial.xml")/child::mondial/child::country
    for $border in $country1 
    let $country_border1 := $country1/child::border[attribute::country]
    let $country2 :=  doc("mondial.xml")/child::mondial/child::country
    for $border2 in $country2 
    let $country_border2 := $country2/child::border[attribute::country]
    where (every $b1 in $country_border1 satisfies $b1 = $country_border2) 
    and (every $b2 in $country_border2 satisfies $b2 = $country_border1)
    return 
        &lt;result&gt;
            &lt;name&gt;{$country1/child::name}&lt;/name&gt;
            &lt;name&gt;{$country2/child::name}&lt;/name&gt;
        &lt;/result&gt;
}&lt;/results&gt;</t>
  </si>
  <si>
    <t>R={A, C, G, M, N, P, Q, S, Z}
Write functional depdencie in  the following form, 
for instance:
{A, C, G} -&gt; {C, G}
Write your answer below     
Sigma =
      { {M} -&gt; {S} 
		{S, G} -&gt; {P} 
		{N} -&gt; {A, Z, C} 
		{Q} -&gt; {G, S} 
      }</t>
  </si>
  <si>
    <t>Sigma' =
      {Z} -&gt; {A, C}</t>
  </si>
  <si>
    <t>Sigma ={
{A} -&gt; {A, B, C, D, E, F, G, H, I}, 
{C, D} -&gt; {A, B, C, D, F, G}, 
{G} -&gt; {E, H, I},
{G, E} -&gt; {E, H},
{I} -&gt; {H}, 
{E, H} -&gt; {I},
{E, I} -&gt; {E, H}
Write your answer below
A compact minimal cover of Sigma is
  {A} -&gt; {B, C, D, E, F, G, H, I} 
  {C, D} -&gt; {A, B, F, G} 
  {G} -&gt; {E, H, I} 
  {I} -&gt; {H}</t>
  </si>
  <si>
    <t>The decomposition with the synthesis algorithm from the 
lecture consists of the following tables:
Decompose using {I} -&gt; {H} 
R1 = {I, H} 
R2 = {A,B, C, D, E, F, G, I} 
Decompose R2 using {G} -&gt; {E, H, I} 
R2.1 = {G, E, H, I} 
R2.2 = {A, B, C, D, F, G}</t>
  </si>
  <si>
    <t>The decomposition is lossless,
    this is guaranted by the synthesis algorithm,
the decomposition is in third nomal form,
    this is guaranted by the synthesis algorithm
the decomposition is not dependency preserving,
    this is not guaranted by the synthesis algorithm
the decomposition is in Boyce-Codd normal form
    this is guaranted by the synthesis algorithm.</t>
  </si>
  <si>
    <t>A0231880H</t>
  </si>
  <si>
    <t>SELECT co.name as Country, c.province,c.name as City,sum(c.population)
FROM city c, country co
WHERE c.country = co.code
GROUP BY co.name, rollup(c.province, c.name)
ORDER BY co.name</t>
  </si>
  <si>
    <t>5335, [('Afghanistan', 'Afghanistan', 'Herat', Decimal('335200')), ('Afghanistan', 'Afghanistan', 'Kabul', Decimal('2435400')), ('Afghanistan', 'Afghanistan', 'Kandahar', Decimal('311800')), ('Afghanistan', 'Afghanistan', 'Mazar-i-Sharif', Decimal('288700')), ('Afghanistan', 'Afghanistan', None, Decimal('3371100')), ('Afghanistan', None, None, Decimal('3371100')), ('Albania', 'Albania', 'DurrÃ«s', Decimal('113249')), ('Albania', 'Albania', 'Elbasan', Decimal('78703')), ('Albania', 'Albania', 'KorÃ§Ã«', Decimal('51152')), ('Albania', 'Albania', 'ShkodÃ«r', Decimal('77075'))]</t>
  </si>
  <si>
    <t>SELECT co.name as Country, c.province,c.name as City,sum(c.population)
FROM city c, country co
WHERE c.country = co.code
GROUP BY co.name, rollup(c.province, c.name)
ORDER BY co.name LIMIT 3 OFFSET 37;</t>
  </si>
  <si>
    <t>SELECT co.name as Country, c.province,c.name as City,sum(c.population)
FROM city c, country co
WHERE c.country = co.code
GROUP BY co.name, rollup(c.province, c.name)
ORDER BY co.name LIMIT 3 offset 3756;</t>
  </si>
  <si>
    <t>&lt;results&gt;{
    for $country in doc("MONDIAL/mondial.xml")/child::mondial/child::country
    let $mycountryname:=$country/child::name[1]
    let $mycountrycode:=$country/attribute::car_code
    let $borcountrycode:=$country/child::border/attribute::country
    order by $mycountryname
    return
        &lt;result&gt;
            &lt;name&gt;{$mycountryname}&lt;/name&gt;
        &lt;/result&gt;
}&lt;/results&gt;</t>
  </si>
  <si>
    <t>R={A, C, G, M, N, P, Q, S, Z}
Write functional depdencie in  the following form, 
for instance:
{A, C, G} -&gt; {C, G}
Write your answer below     
Sigma =
      {N} -&gt; {A, Z, C}
      {G} -&gt; {P, S, M, Q, N, A, Z, C}
      }</t>
  </si>
  <si>
    <t>Sigma' =
      {Z} -&gt; {C}
      {A, C} -&gt; {Z}
      }</t>
  </si>
  <si>
    <t>R={A, B, C, D, E, F, G, H, I}
Write your answer below
The set of candidate keys is:
{A}
{C, D, G}</t>
  </si>
  <si>
    <t>Sigma ={
{A} -&gt; {A, B, C, D, E, F, G, H, I}, 
{C, D} -&gt; {A, B, C, D, F, G}, 
{G} -&gt; {E, H, I},
{G, E} -&gt; {E, H},
{I} -&gt; {H}, 
{E, H} -&gt; {I},
{E, I} -&gt; {E, H}
Write your answer below
A compact minimal cover of Sigma is
Sigma ={
{A} -&gt; {A, B, C, D, E, F, G, H, I}, 
{C, D} -&gt; {A, B, C, D, F, G}, 
{G} -&gt; {E, H, I},
{I} -&gt; {H}, 
{E, H} -&gt; {I}</t>
  </si>
  <si>
    <t>A0231884Y</t>
  </si>
  <si>
    <t>SELECT c.country,
c.province,
c.name,
SUM(round(c.population, 2))
FROM city c
GROUP BY RollUP (c.country, c.province, c.name)
order by c.country, c.province, c.name</t>
  </si>
  <si>
    <t>5336, [('A', 'Burgenland', 'Eisenstadt', Decimal('13485.00')), ('A', 'Burgenland', None, Decimal('13485.00')), ('A', 'KÃ¤rnten', 'Klagenfurt', Decimal('96531.00')), ('A', 'KÃ¤rnten', 'Villach', Decimal('59942.00')), ('A', 'KÃ¤rnten', None, Decimal('156473.00')), ('A', 'NiederÃ¶sterreich', 'St. PÃ¶lten', Decimal('52100.00')), ('A', 'NiederÃ¶sterreich', None, Decimal('52100.00')), ('A', 'OberÃ¶sterreich', 'Linz', Decimal('193511.00')), ('A', 'OberÃ¶sterreich', 'Wels', Decimal('59239.00')), ('A', 'OberÃ¶sterreich', None, Decimal('252750.00'))]</t>
  </si>
  <si>
    <t>SELECT c.country,
c.province,
c.name,
SUM(round(c.population, 2))
FROM city c
GROUP BY RollUP (c.country, c.province, c.name)
order by c.country, c.province, c.name LIMIT 3 OFFSET 37;</t>
  </si>
  <si>
    <t>3, [('AL', 'Albania', 'VlorÃ«', Decimal('79513.00')), ('AL', 'Albania', None, Decimal('818187.00')), ('AL', None, None, Decimal('818187.00'))]</t>
  </si>
  <si>
    <t>SELECT c.country,
c.province,
c.name,
SUM(round(c.population, 2))
FROM city c
GROUP BY RollUP (c.country, c.province, c.name)
order by c.country, c.province, c.name LIMIT 3 offset 3756;</t>
  </si>
  <si>
    <t>3, [('RCB', 'Likouala', 'Impfondo', None), ('RCB', 'Likouala', None, None), ('RCB', 'Niari', 'Dolisie', Decimal('128032.00'))]</t>
  </si>
  <si>
    <t>&lt;results&gt;{
    for $country1 in doc("MONDIAL/mondial.xml")/child::mondial/child::country
    for $country2 in doc("MONDIAL/mondial.xml")/child::mondial/child::country
    let $name1 := $country1/child::name[1]/text()
    let $name2 := $country2/child::name[1]/text()
    let $border := $country1/child::border
    let $code2 := $country2/attribute::car_code/string()
    for $code1 in $border/attribute::country/string()
    where $code1 = $code2
    order by $name1, $name2
    return &lt;result&gt;
        &lt;name&gt;{$name1}&lt;/name&gt;
        &lt;name&gt;{$name2}&lt;/name&gt;
        &lt;/result&gt;
}&lt;/results&gt;</t>
  </si>
  <si>
    <t>R={A, C, G, M, N, P, Q, S, Z}
Write functional depdencie in  the following form, 
for instance:
{A, C, G} -&gt; {C, G}
Write your answer below     
Sigma =
      {
{N} -&gt; {A, C, Z},
{G} -&gt; {P, S, M, Q},
{S, M} -&gt; {G}
      }</t>
  </si>
  <si>
    <t>Sigma ={
{A} -&gt; {A, B, C, D, E, F, G, H, I}, 
{C, D} -&gt; {A, B, C, D, F, G}, 
{G} -&gt; {E, H, I},
{G, E} -&gt; {E, H},
{I} -&gt; {H}, 
{E, H} -&gt; {I},
{E, I} -&gt; {E, H}
Write your answer below
A compact minimal cover of Sigma is
  {
{A} -&gt; {B, C, D, F, G}, 
{C, D} -&gt; {A}, 
{G} -&gt; {E, H},
{I} -&gt; {H}, 
{E, H} -&gt; {I}
  }</t>
  </si>
  <si>
    <t>A0231885X</t>
  </si>
  <si>
    <t>SELECT co.name as country, 
(case when ci.province is null then 'All Province' else ci.province end) as province, 
(case when ci.name is null then 'All city' 
else ci.name end) as city, 100*round(sum(ci.population)/co.population,2) as percentage
FROM city ci, country co
where ci.province=co.province and ci.country=co.code
GROUP BY rollup(ci.population,co.population,co.name, ci.province, ci.name)
order by co.name</t>
  </si>
  <si>
    <t>2884, [('Afghanistan', 'All Province', 'All city', Decimal('1.00')), ('Afghanistan', 'Afghanistan', 'All city', Decimal('1.00')), ('Afghanistan', 'Afghanistan', 'Mazar-i-Sharif', Decimal('1.00')), ('Afghanistan', 'All Province', 'All city', Decimal('1.00')), ('Afghanistan', 'Afghanistan', 'Kabul', Decimal('9.00')), ('Afghanistan', 'Afghanistan', 'Kandahar', Decimal('1.00')), ('Afghanistan', 'Afghanistan', 'All city', Decimal('9.00')), ('Afghanistan', 'All Province', 'All city', Decimal('9.00')), ('Afghanistan', 'All Province', 'All city', Decimal('1.00')), ('Afghanistan', 'Afghanistan', 'All city', Decimal('1.00'))]</t>
  </si>
  <si>
    <t>SELECT co.name as country, 
(case when ci.province is null then 'All Province' else ci.province end) as province, 
(case when ci.name is null then 'All city' 
else ci.name end) as city, 100*round(sum(ci.population)/co.population,2) as percentage
FROM city ci, country co
where ci.province=co.province and ci.country=co.code
GROUP BY rollup(ci.population,co.population,co.name, ci.province, ci.name)
order by co.name LIMIT 3 OFFSET 37;</t>
  </si>
  <si>
    <t>3, [('Algeria', 'All Province', 'All city', Decimal('0.00')), ('Algeria', 'Algeria', 'Laghouat', Decimal('0.00')), ('Algeria', 'Algeria', 'All city', Decimal('0.00'))]</t>
  </si>
  <si>
    <t>SELECT co.name as country, 
(case when ci.province is null then 'All Province' else ci.province end) as province, 
(case when ci.name is null then 'All city' 
else ci.name end) as city, 100*round(sum(ci.population)/co.population,2) as percentage
FROM city ci, country co
where ci.province=co.province and ci.country=co.code
GROUP BY rollup(ci.population,co.population,co.name, ci.province, ci.name)
order by co.name LIMIT 3 offset 3756;</t>
  </si>
  <si>
    <t>xquery version "3.1";
doc("MONDIAL/mondial.xml")/child::mondial/child::sea/child::name</t>
  </si>
  <si>
    <t>xquery version "3.1";
doc("MONDIAL/mondial.xml")/child::mondial/child::country[child::name[2]=child::name[2]]/child::name</t>
  </si>
  <si>
    <t>&lt;results&gt;{
    for $c1 in doc("MONDIAL/mondial.xml")/child::country
    for $c2 in doc("MONDIAL/mondial.xml")/child::country
    let $n1 := $c1/child::name
    let $n2 := $c2/child::name
    let $border_c := $c1/child::border/attribute::country/string()
    let $car_c := $c2/attribute::car_code/string()
    where $border_c = $car_c
    order by $n1,$n2 ascending
    return
        &lt;reslult&gt;
            &lt;name&gt;{$n1}&lt;/name&gt;
            &lt;name&gt;{$n2}&lt;/name&gt;
        &lt;/reslult&gt;
}&lt;/results&gt;</t>
  </si>
  <si>
    <t>R={A, C, G, M, N, P, Q, S, Z}
Write functional depdencie in  the following form, 
for instance:
{A, C, G} -&gt; {C, G}
Write your answer below     
Sigma =
      {{G}-&gt;{S, P}, {N}-&gt;{A, Z, C}, {N, G}-&gt;{Q}, {M}-&gt;{S}}</t>
  </si>
  <si>
    <t>Sigma' =
      {{G}-&gt;{S, P}, {N}-&gt;{Z, C}, {N, G}-&gt;{Q}, {M}-&gt;{S}}</t>
  </si>
  <si>
    <t>R={A, B, C, D, E, F, G, H, I}
Write your answer below
The set of candidate keys is:{{A}, {C,D}}</t>
  </si>
  <si>
    <t>Sigma ={
{A} -&gt; {A, B, C, D, E, F, G, H, I}, 
{C, D} -&gt; {A, B, C, D, F, G}, 
{G} -&gt; {E, H, I},
{G, E} -&gt; {E, H},
{I} -&gt; {H}, 
{E, H} -&gt; {I},
{E, I} -&gt; {E, H}
Write your answer below
A compact minimal cover of Sigma is
  {{A}-&gt;{C}, {A}-&gt;{D}, {C,D}-&gt;{A}, {C,D}-&gt;{B}, {C,D}-&gt;{F}, {C,D}-&gt;{G}, {G}-&gt;{E}, {G}-&gt;{H}, {E,H}-&gt;{I}, {I}-&gt;{H}}</t>
  </si>
  <si>
    <t>The decomposition with the synthesis algorithm from the 
lecture consists of the following tables:
R1 = {G,E,H}  R2={E,H,I} R3={A,B,C,D,F,G}</t>
  </si>
  <si>
    <t>The decomposition is lossless,
    this is guaranted by the synthesis algorithm,
the decomposition is in third nomal form,
    this is guaranted by the synthesis algorithm
the decomposition is dependency preserving,
    this is not guaranted by the synthesis algorithm
the decomposition is not in Boyce-Codd normal form
    this is not guaranted by the synthesis algorithm.</t>
  </si>
  <si>
    <t>A0231886W</t>
  </si>
  <si>
    <t>select c.name as country,
    case when p.name is null then 'All provinces' else p.name end as province,
    case when ct.name is null then 'All cities' else ct.name end as city,
    case when c.name is null then round(sum(ct.population) / avg(c.population) * 100, 2)
    else (case when ct.name is null then round(sum(ct.population) / avg(p.population) * 100, 2)
    else round(sum(ct.population) / sum(c.population) * 100, 2) end) end as percentage
from
    country c, province p, city ct
where c.code = p.country
and c.code = ct.country
and p.name = ct.province
group by rollup(c.code, c.name, p.name, ct.name)
order by c.name, p.name, ct.name;</t>
  </si>
  <si>
    <t>5581, [('Afghanistan', 'Afghanistan', 'Herat', Decimal('1.29')), ('Afghanistan', 'Afghanistan', 'Kabul', Decimal('9.36')), ('Afghanistan', 'Afghanistan', 'Kandahar', Decimal('1.20')), ('Afghanistan', 'Afghanistan', 'Mazar-i-Sharif', Decimal('1.11')), ('Afghanistan', 'Afghanistan', 'All cities', Decimal('12.95')), ('Afghanistan', 'All provinces', 'All cities', Decimal('12.95')), ('Albania', 'Albania', 'DurrÃ«s', Decimal('4.01')), ('Albania', 'Albania', 'Elbasan', Decimal('2.79')), ('Albania', 'Albania', 'KorÃ§Ã«', Decimal('1.81')), ('Albania', 'Albania', 'ShkodÃ«r', Decimal('2.73'))]</t>
  </si>
  <si>
    <t>select c.name as country,
    case when p.name is null then 'All provinces' else p.name end as province,
    case when ct.name is null then 'All cities' else ct.name end as city,
    case when c.name is null then round(sum(ct.population) / avg(c.population) * 100, 2)
    else (case when ct.name is null then round(sum(ct.population) / avg(p.population) * 100, 2)
    else round(sum(ct.population) / sum(c.population) * 100, 2) end) end as percentage
from
    country c, province p, city ct
where c.code = p.country
and c.code = ct.country
and p.name = ct.province
group by rollup(c.code, c.name, p.name, ct.name)
order by c.name, p.name, ct.name LIMIT 3 OFFSET 37;</t>
  </si>
  <si>
    <t>select c.name as country,
    case when p.name is null then 'All provinces' else p.name end as province,
    case when ct.name is null then 'All cities' else ct.name end as city,
    case when c.name is null then round(sum(ct.population) / avg(c.population) * 100, 2)
    else (case when ct.name is null then round(sum(ct.population) / avg(p.population) * 100, 2)
    else round(sum(ct.population) / sum(c.population) * 100, 2) end) end as percentage
from
    country c, province p, city ct
where c.code = p.country
and c.code = ct.country
and p.name = ct.province
group by rollup(c.code, c.name, p.name, ct.name)
order by c.name, p.name, ct.name LIMIT 3 offset 3756;</t>
  </si>
  <si>
    <t>3, [('Russia', 'Magadanskaya', 'All cities', Decimal('66.66')), ('Russia', 'Mariy-El', 'Yoshkar-Ola', Decimal('0.18')), ('Russia', 'Mariy-El', 'All cities', Decimal('37.32'))]</t>
  </si>
  <si>
    <t>&lt;results&gt;{
    for $c1 in doc("MONDIAL/mondial.xml")/child::mondial/child::country[child::border]
      for $c2_code in $c1/child::border/attribute::country
        let $c2 := doc("MONDIAL/mondial.xml")/child::mondial/child::country[attribute::car_code=$c2_code]
          where $c1/child::name/descendant::text() &lt; $c2/child::name/descendant::text()
            return &lt;result&gt;&lt;name&gt;{$c1/child::name/descendant::text()}&lt;/name&gt;&lt;name&gt;{$c2/child::name/descendant::text()}&lt;/name&gt;&lt;/result&gt;
}
&lt;/results&gt;</t>
  </si>
  <si>
    <t>R={A, C, G, M, N, P, Q, S, Z}
Write functional depdencie in  the following form, 
for instance:
{A, C, G} -&gt; {C, G}
Write your answer below     
Sigma =
      {
          {G} -&gt; {M, P, S, Q},
          {M, S} -&gt; {G},
          {N} -&gt; {A, C, Z}
      }</t>
  </si>
  <si>
    <t>Sigma' =
      {
          {Z} -&gt; {C},
          {A, C} -&gt; {Z}
      }</t>
  </si>
  <si>
    <t>Sigma ={
{A} -&gt; {A, B, C, D, E, F, G, H, I}, 
{C, D} -&gt; {A, B, C, D, F, G}, 
{G} -&gt; {E, H, I},
{G, E} -&gt; {E, H},
{I} -&gt; {H}, 
{E, H} -&gt; {I},
{E, I} -&gt; {E, H}
Write your answer below
A compact minimal cover of Sigma is
  {
      {A} -&gt; {C, D},
      {C, D} -&gt; {A, B, F, G},
      {G} -&gt; {E, I},
      {I} -&gt; {H},
      {E, H} -&gt; {I}
  }</t>
  </si>
  <si>
    <t>The decomposition with the synthesis algorithm from the 
lecture consists of the following tables:
R1 = {A, B, C, D, F, G}
R2 = {E, G, I}
R2 = {E, H, I}</t>
  </si>
  <si>
    <t>A0231887U</t>
  </si>
  <si>
    <t>select cn.name as country
   , ct.province as province
   , ct.name as city
   , round(sum(ct.population) / sum(cn.population) * 100, 2) as percentage
from city ct
left join country cn on (cn.code = ct.country and cn.province = ct.province)
where 1=1
  and cn.population is not null
group by rollup (cn.name, ct.province, ct.name)
order by cn.name, ct.province desc, ct.name desc, percentage desc
;</t>
  </si>
  <si>
    <t>1075, [('Afghanistan', None, None, Decimal('3.24')), ('Afghanistan', 'Afghanistan', None, Decimal('3.24')), ('Afghanistan', 'Afghanistan', 'Mazar-i-Sharif', Decimal('1.11')), ('Afghanistan', 'Afghanistan', 'Kandahar', Decimal('1.20')), ('Afghanistan', 'Afghanistan', 'Kabul', Decimal('9.36')), ('Afghanistan', 'Afghanistan', 'Herat', Decimal('1.29')), ('Albania', None, None, Decimal('4.83')), ('Albania', 'Albania', None, Decimal('4.83')), ('Albania', 'Albania', 'VlorÃ«', Decimal('2.82')), ('Albania', 'Albania', 'Tirana', Decimal('14.83'))]</t>
  </si>
  <si>
    <t>select cn.name as country
   , ct.province as province
   , ct.name as city
   , round(sum(ct.population) / sum(cn.population) * 100, 2) as percentage
from city ct
left join country cn on (cn.code = ct.country and cn.province = ct.province)
where 1=1
  and cn.population is not null
group by rollup (cn.name, ct.province, ct.name)
order by cn.name, ct.province desc, ct.name desc, percentage desc
 LIMIT 3 OFFSET 37;</t>
  </si>
  <si>
    <t>3, [('American Samoa', None, None, None), ('American Samoa', 'American Samoa', None, None), ('American Samoa', 'American Samoa', 'Pago Pago', None)]</t>
  </si>
  <si>
    <t>select cn.name as country
   , ct.province as province
   , ct.name as city
   , round(sum(ct.population) / sum(cn.population) * 100, 2) as percentage
from city ct
left join country cn on (cn.code = ct.country and cn.province = ct.province)
where 1=1
  and cn.population is not null
group by rollup (cn.name, ct.province, ct.name)
order by cn.name, ct.province desc, ct.name desc, percentage desc
 LIMIT 3 offset 3756;</t>
  </si>
  <si>
    <t>/mondial/sea/descendant::*[child::name]</t>
  </si>
  <si>
    <t>/mondial/country/name[1]</t>
  </si>
  <si>
    <t>{
for $x in doc("MONDIAL/mondial.xml")/child::mondial/child::country/child::*
let $y in doc("MONDIAL/mondial.xml")/child::mondial/child::country/child::*
where broder($x) = border($y)
group by $y
order by data($x) ascending data($y) ascending
return &lt;result&gt;&lt;name&gt;{$y}&lt;/name&gt;&lt;name&gt;{name($x)}&lt;/name&gt;&lt;/result&gt;
}</t>
  </si>
  <si>
    <t>R={A, C, G, M, N, P, Q, S, Z}
Write functional depdencie in  the following form, 
for instance:
{A, C, G} -&gt; {C, G}
Write your answer below     
Sigma = 
      {
        {N} -&gt; {A, C},
        {G} -&gt; {P, S}
      }</t>
  </si>
  <si>
    <t>Sigma' =
      {
        {N} -&gt; {A, C, Z},
        {G} -&gt; {P, S}
      }</t>
  </si>
  <si>
    <t>R={A, B, C, D, E, F, G, H, I}
Write your answer below
The set of candidate keys is: {A}, {C,D,G}, {C,D,E,H}, {C,D,E,I}</t>
  </si>
  <si>
    <t>Sigma ={
{A} -&gt; {A, B, C, D, E, F, G, H, I}, 
{C, D} -&gt; {A, B, C, D, F, G}, 
{G} -&gt; {E, H, I},
{G, E} -&gt; {E, H},
{I} -&gt; {H}, 
{E, H} -&gt; {I},
{E, I} -&gt; {E, H}
Write your answer below
A compact minimal cover of Sigma is
  {
   {C, D} -&gt; {A, B, C, D, F, G}, 
   {G} -&gt; {E, H, I}
  }</t>
  </si>
  <si>
    <t>The decomposition with the synthesis algorithm from the 
lecture consists of the following tables:
R1 = {A,B,C,D,F,G}
R2 = {E,H}
R3 = {I}</t>
  </si>
  <si>
    <t>A0231891A</t>
  </si>
  <si>
    <t>SELECT c.country,
c.province,
c.name,
SUM(c.population)
FROM city c
GROUP BY rollup(c.country, c.province, c.name);</t>
  </si>
  <si>
    <t>5336, [(None, None, None, Decimal('1801997776')), ('SYR', 'Halab', 'Halab', Decimal('2181061')), ('SUD', 'Gharb KurdufÄn', 'Al-FÅ«lah', None), ('SN', 'Matam', 'Matam', None), ('BEN', 'Benin', 'Porto-Novo', Decimal('223552')), ('D', 'Sachsen', 'Chemnitz', Decimal('240253')), ('HN', 'Francisco MorazÃ¡n', 'Siguatepeque', Decimal('60155')), ('R', 'Samarskaya', 'Samara', Decimal('1171598')), ('UA', 'Donetska', 'Kramatorsk', Decimal('165469')), ('BR', 'ParanÃ¡', 'Apucarana', Decimal('114098'))]</t>
  </si>
  <si>
    <t>SELECT c.country,
c.province,
c.name,
SUM(c.population)
FROM city c
GROUP BY rollup(c.country, c.province, c.name) LIMIT 3 OFFSET 37;</t>
  </si>
  <si>
    <t>3, [('N', 'Nord-TrÃ¸ndelag', 'Steinkjer', Decimal('20480')), ('BDS', 'Barbados', 'Bridgetown', Decimal('88529')), ('RP', 'Metro Manila', 'Muntinlupa', Decimal('504509'))]</t>
  </si>
  <si>
    <t>SELECT c.country,
c.province,
c.name,
SUM(c.population)
FROM city c
GROUP BY rollup(c.country, c.province, c.name) LIMIT 3 offset 3756;</t>
  </si>
  <si>
    <t>3, [('MEX', 'Sinaloa', None, Decimal('1313969')), ('IR', 'Kermanshah', None, Decimal('946651')), ('TR', 'Denizli', None, Decimal('525497'))]</t>
  </si>
  <si>
    <t>&lt;name&gt;{
doc('MONDIAL.xml')/child::mondial/child::sea/child::name
}&lt;/name&gt;</t>
  </si>
  <si>
    <t>&lt;name&gt;{
doc('MONDIAL.xml')/child::mondial/child::country[count(child::name) &gt; 1]/child::name
}&lt;/name&gt;</t>
  </si>
  <si>
    <t>&lt;results&gt;{
    for $name1 in doc('MONDIAL.xml')/child::mondial/child::country/child::name
    order by $name1
    return
        &lt;result&gt;
            &lt;name&gt;{$name1}&lt;/name&gt;
            &lt;name&gt;{
                for $name2 in $name1/child::country/child::border/child::country
                where $name2 &gt; $name1
                order by $name2
                return
                        &lt;name&gt;{$name2}&lt;/name&gt;
            }&lt;/name&gt;
        &lt;/result&gt;
}&lt;/results&gt;</t>
  </si>
  <si>
    <t>R={A, C, G, M, N, P, Q, S, Z}
Write functional depdencie in  the following form, 
for instance:
{A, C, G} -&gt; {C, G}
Write your answer below     
Sigma =
      {
{G} -&gt; {Q},
{M, G} -&gt; {S}
      }</t>
  </si>
  <si>
    <t>R={A, B, C, D, E, F, G, H, I}
Write your answer below
The set of candidate keys is:{A},   {C, D, G}, {C, D, E, H}</t>
  </si>
  <si>
    <t>Sigma ={
{A} -&gt; {A, B, C, D, E, F, G, H, I}, 
{C, D} -&gt; {A, B, C, D, F, G}, 
{G} -&gt; {E, H, I},
{G, E} -&gt; {E, H},
{I} -&gt; {H}, 
{E, H} -&gt; {I},
{E, I} -&gt; {E, H}
Write your answer below
A compact minimal cover of Sigma is
  {
{A} -&gt; { B, C, D, E, F, G, H, I}, 
{C, D} -&gt; {A, B, F, G}, 
{G} -&gt; {E, H, I},
{I} -&gt; {H}, 
{E, H} -&gt; {I}
  }</t>
  </si>
  <si>
    <t>The decomposition with the synthesis algorithm from the 
lecture consists of the following tables:
R1 = {E, G, H, I}
R2 = {A, B, C, D, F, G}</t>
  </si>
  <si>
    <t>The decomposition is lossless,
    this is guaranted by the synthesis algorithm,
the decomposition (is in third nomal form,
    this is guaranted by the synthesis algorithm
the decomposition is dependency preserving,
    this is guaranted by the synthesis algorithm
the decomposition is in Boyce-Codd normal form
    this is not guaranted by the synthesis algorithm.</t>
  </si>
  <si>
    <t>A0231894X</t>
  </si>
  <si>
    <t>SELECT co.name AS country, COALESCE(c.province, 'All provinces') AS province, COALESCE(c.name, 'All cities') AS city, ROUND(SUM(c.population)*100/co.population,2) AS percentage
FROM city c, country co
WHERE co.code = c.country
GROUP BY ROLLUP(co.name, c.province, c.name),co.population
ORDER BY co.name, CASE WHEN c.province ISNULL THEN 1 END, c.province ASC, CASE WHEN c.name ISNULL THEN 1 END, c.name ASC</t>
  </si>
  <si>
    <t>SELECT co.name AS country, COALESCE(c.province, 'All provinces') AS province, COALESCE(c.name, 'All cities') AS city, ROUND(SUM(c.population)*100/co.population,2) AS percentage
FROM city c, country co
WHERE co.code = c.country
GROUP BY ROLLUP(co.name, c.province, c.name),co.population
ORDER BY co.name, CASE WHEN c.province ISNULL THEN 1 END, c.province ASC, CASE WHEN c.name ISNULL THEN 1 END, c.name ASC LIMIT 3 OFFSET 37;</t>
  </si>
  <si>
    <t>SELECT co.name AS country, COALESCE(c.province, 'All provinces') AS province, COALESCE(c.name, 'All cities') AS city, ROUND(SUM(c.population)*100/co.population,2) AS percentage
FROM city c, country co
WHERE co.code = c.country
GROUP BY ROLLUP(co.name, c.province, c.name),co.population
ORDER BY co.name, CASE WHEN c.province ISNULL THEN 1 END, c.province ASC, CASE WHEN c.name ISNULL THEN 1 END, c.name ASC LIMIT 3 offset 3756;</t>
  </si>
  <si>
    <t>doc('MONDIAL/mondial.xml')/child::mondial/descendant::sea/descendant::name</t>
  </si>
  <si>
    <t>&lt;results&gt;
    {
        for $x in doc('MONDIAL/mondial.xml')/child::mondial/child::country
        for $y in doc('MONDIAL/mondial.xml')/child::mondial/child::country
        order by $x/child::name[1] ascending, $y/child::name[1] ascending
        where $x/child::border/attribute::country = $y/child::border/attribute::country and $x/child::name[1] != $y/child::name[1]
        return 
            &lt;result&gt;
                {$x/child::name}
                {$y/child::name}
            &lt;/result&gt;
    }
&lt;/results&gt;</t>
  </si>
  <si>
    <t>R={A, C, G, M, N, P, Q, S, Z}
Write functional depdencie in  the following form, 
for instance:
{A, C, G} -&gt; {C, G}
Write your answer below     
Sigma =
      {
{N} -&gt; {A, C, Z}, 
{G} -&gt; {P, Q, S}, 
{M, S} -&gt; {G}
      }</t>
  </si>
  <si>
    <t>Sigma' =
      {
{N} -&gt; {A, Z}, 
{G} -&gt; {P, Q, S}, 
{M, S} -&gt; {G}, 
{Z} -&gt; {C}, 
{A, C} -&gt; {Z}
      }</t>
  </si>
  <si>
    <t>Sigma ={
{A} -&gt; {A, B, C, D, E, F, G, H, I}, 
{C, D} -&gt; {A, B, C, D, F, G}, 
{G} -&gt; {E, H, I},
{G, E} -&gt; {E, H},
{I} -&gt; {H}, 
{E, H} -&gt; {I},
{E, I} -&gt; {E, H}
Write your answer below
A compact minimal cover of Sigma is
  {
  {A} -&gt; {B, C, D, F, G}, 
  {C, D} -&gt; {A}, 
  {G} -&gt; {E, I}, 
  {I} -&gt; {H}, 
  {E, H} -&gt; {I}
  }</t>
  </si>
  <si>
    <t>The decomposition with the synthesis algorithm from the 
lecture consists of the following tables:
R1 = {A, B, C, D, F, G}, 
R2 = {E, G, I}, 
R3 = {E, H, I}</t>
  </si>
  <si>
    <t>The decomposition (is) lossless,
    this (is) guaranted by the synthesis algorithm,
the decomposition (is) in third nomal form,
    this (is) guaranted by the synthesis algorithm
the decomposition (is) dependency preserving,
    this (is) guaranted by the synthesis algorithm
the decomposition (is) in Boyce-Codd normal form
    this (is not) guaranted by the synthesis algorithm.
REFERENCES:
https://blog.csdn.net/cainiaobulan/article/details/83147226
https://www.cnblogs.com/dancesir/p/10036290.html
https://blog.csdn.net/londa/article/details/118671597?utm_medium=distribute.pc_aggpage_search_result.none-task-blog-2~aggregatepage~first_rank_ecpm_v1~rank_aggregation-1-118671597.pc_agg_rank_aggregation&amp;utm_term=postgre%E6%8C%87%E5%AE%9A%E6%8E%92%E5%BA%8F&amp;spm=1000.2123.3001.4430
https://blog.csdn.net/biandesheng/article/details/117423114
https://blog.csdn.net/weixin_30446197/article/details/98275086</t>
  </si>
  <si>
    <t>A0231902R</t>
  </si>
  <si>
    <t>select co.name as country, pr.name as province , ci.name as city, sum(ci.population)*100
from country co, province pr, city ci
where co.id = ci.country
and pr.id = ci.province
group by rollup(country, province, city)</t>
  </si>
  <si>
    <t>select co.name as country, pr.name as province , ci.name as city, sum(ci.population)*100
from country co, province pr, city ci
where co.id = ci.country
and pr.id = ci.province
group by rollup(country, province, city) LIMIT 3 OFFSET 37;</t>
  </si>
  <si>
    <t>select co.name as country, pr.name as province , ci.name as city, sum(ci.population)*100
from country co, province pr, city ci
where co.id = ci.country
and pr.id = ci.province
group by rollup(country, province, city) LIMIT 3 offset 3756;</t>
  </si>
  <si>
    <t>doc("MONDIAL/mondial.xml")/descendant::located_at[@watertype="sea"]</t>
  </si>
  <si>
    <t>doc("MONDIAL/mondial.xml")/child::mondial/child::country[count(/child::name) gt 1]/child::name</t>
  </si>
  <si>
    <t>&lt;results&gt;{
  for $country in doc("MONDIAL/mondial.xml")/mondial/child::country
  let $c1 := doc("MONDIAL/mondial.xml")/mondial/child::country
  let $c2 := doc("MONDIAL/mondial.xml")/mondial/child::country
  let $name1 = $c1/child::name
  let $name2 = $c2/child::name
  where $c1(@car_code) = $c2/child::border(@country)
  return
    &lt;result&gt;
      &lt;name&gt;{$name1}&lt;/name&gt;
      &lt;name&gt;{$name2}&lt;/name&gt;
    &lt;/result&gt;
}&lt;/results&gt;</t>
  </si>
  <si>
    <t>R={A, C, G, M, N, P, Q, S, Z}
Write functional depdencie in  the following form, 
for instance:
{A, C, G} -&gt; {C, G}
Write your answer below     
Sigma =
      {
          {N} -&gt; {A,C,Z}
          {G} -&gt; {P,Q}
          {M,G} -&gt; {S}
      }</t>
  </si>
  <si>
    <t>Sigma' =
      {
          {Z} -&gt; {city, street}
          {city, street} -&gt; {Z}
      }</t>
  </si>
  <si>
    <t>Sigma ={
{A} -&gt; {A, B, C, D, E, F, G, H, I}, 
{C, D} -&gt; {A, B, C, D, F, G}, 
{G} -&gt; {E, H, I},
{G, E} -&gt; {E, H},
{I} -&gt; {H}, 
{E, H} -&gt; {I},
{E, I} -&gt; {E, H}
Write your answer below
A compact minimal cover of Sigma is
  {
      {A} -&gt; {B, C, D, E, F, G, H, I}
      {C, D} -&gt; {A}
      {G} -&gt; {E, I}
      {I} -&gt; {H}
      {E, H} -&gt; {I}
  }</t>
  </si>
  <si>
    <t>The decomposition (is) lossless,
    this (is) guaranted by the synthesis algorithm,
the decomposition (is) in third nomal form,
    this (is) guaranted by the synthesis algorithm
the decomposition (is) dependency preserving,
    this (is) guaranted by the synthesis algorithm
the decomposition (is not) in Boyce-Codd normal form.</t>
  </si>
  <si>
    <t>A0231904M</t>
  </si>
  <si>
    <t>SELECT cy.name AS country,
       CASE WHEN c.province ISNULL THEN 'All province'
	   ELSE c.province END,
	   CASE WHEN c.name ISNULL THEN 'All cities'
	   ELSE c.name END AS city,
       ROUND((SUM(c.population)/cy.population)*100, 2) AS percentage
FROM city c, country as cy
WHERE c.country = cy.code
GROUP BY ROLLUP(cy.name, c.province, c.name), cy.population
ORDER BY cy.name, c.province, c.name</t>
  </si>
  <si>
    <t>5580, [('Afghanistan', 'Afghanistan', 'Herat', Decimal('1.29')), ('Afghanistan', 'Afghanistan', 'Kabul', Decimal('9.36')), ('Afghanistan', 'Afghanistan', 'Kandahar', Decimal('1.20')), ('Afghanistan', 'Afghanistan', 'Mazar-i-Sharif', Decimal('1.11')), ('Afghanistan', 'Afghanistan', 'All cities', Decimal('12.95')), ('Afghanistan', 'All province', 'All cities', Decimal('12.95')), ('Albania', 'Albania', 'DurrÃ«s', Decimal('4.01')), ('Albania', 'Albania', 'Elbasan', Decimal('2.79')), ('Albania', 'Albania', 'KorÃ§Ã«', Decimal('1.81')), ('Albania', 'Albania', 'ShkodÃ«r', Decimal('2.73'))]</t>
  </si>
  <si>
    <t>SELECT cy.name AS country,
       CASE WHEN c.province ISNULL THEN 'All province'
	   ELSE c.province END,
	   CASE WHEN c.name ISNULL THEN 'All cities'
	   ELSE c.name END AS city,
       ROUND((SUM(c.population)/cy.population)*100, 2) AS percentage
FROM city c, country as cy
WHERE c.country = cy.code
GROUP BY ROLLUP(cy.name, c.province, c.name), cy.population
ORDER BY cy.name, c.province, c.name LIMIT 3 OFFSET 37;</t>
  </si>
  <si>
    <t>3, [('American Samoa', 'American Samoa', 'Pago Pago', None), ('American Samoa', 'American Samoa', 'All cities', None), ('American Samoa', 'All province', 'All cities', None)]</t>
  </si>
  <si>
    <t>SELECT cy.name AS country,
       CASE WHEN c.province ISNULL THEN 'All province'
	   ELSE c.province END,
	   CASE WHEN c.name ISNULL THEN 'All cities'
	   ELSE c.name END AS city,
       ROUND((SUM(c.population)/cy.population)*100, 2) AS percentage
FROM city c, country as cy
WHERE c.country = cy.code
GROUP BY ROLLUP(cy.name, c.province, c.name), cy.population
ORDER BY cy.name, c.province, c.name LIMIT 3 offset 3756;</t>
  </si>
  <si>
    <t>doc("MONDIAL/mondial.xml")/child::mondial/child::country/child::name/(preceding-sibling::name|following-sibling::name)</t>
  </si>
  <si>
    <t>&lt;results&gt;{
for $country in doc("MONDIAL/mondial.xml")/child::mondial/child::country
let $name := $country/child::name/text()
for $border in $country/child::border/attribute::country/text()
let $border_country := doc("MONDIAL/mondial.xml")/child::mondial/child::country[attribute::car_code=$border]/child::name
order by $name ascending, $border_country ascending
return
    &lt;result&gt;
        &lt;name&gt;{$name}&lt;/name&gt;
        {$border_country}
    &lt;/result&gt;
}&lt;/results&gt;</t>
  </si>
  <si>
    <t>R={A, C, G, M, N, P, Q, S, Z}
Write functional depdencie in  the following form, 
for instance:
{A, C, G} -&gt; {C, G}
Write your answer below     
Sigma =
      {
       {N} -&gt; {A, C, Z},
       {G} -&gt; {P}, 
       {M, S} -&gt; {P, Q}
      }</t>
  </si>
  <si>
    <t>Sigma' =
      {
       {N} -&gt; {A, C, Z}, 
       {A} -&gt; {C, Z},
       {Z} -&gt; {C}, 
       {G} -&gt; {P}, 
       {M, S} -&gt; {P, Q}
      }</t>
  </si>
  <si>
    <t>R={A, B, C, D, E, F, G, H, I}
Write your answer below
The set of candidate keys is:
{{A}, {C, D}}</t>
  </si>
  <si>
    <t>Sigma ={
{A} -&gt; {A, B, C, D, E, F, G, H, I}, 
{C, D} -&gt; {A, B, C, D, F, G}, 
{G} -&gt; {E, H, I},
{G, E} -&gt; {E, H},
{I} -&gt; {H}, 
{E, H} -&gt; {I},
{E, I} -&gt; {E, H}
}
Write your answer below
A compact minimal cover of Sigma is
  {
  {A} -&gt; {B, C, D, E, F, G},
  {C, D} -&gt; {A, B, F, G},
  {G} -&gt; {E, I},
  {I} -&gt; {H},
  {E, H} -&gt; {I}
  }</t>
  </si>
  <si>
    <t>The decomposition with the synthesis algorithm from the 
lecture consists of the following tables:
R1 = {A, B , C, D, E, F, G}
sigma1 = {{A} -&gt; {B , C, D, E, F, G}, {C, D} -&gt; {A, B, F, G}}
R2 = {G, E, I}
sigma2 = {{G} -&gt; {E, I}}
R3 = {E, H, I}
sigma3 = {{I} -&gt; {H}, {E, H} -&gt; {I}}</t>
  </si>
  <si>
    <t>A0231905L</t>
  </si>
  <si>
    <t>SELECT co.name as country,
coalesce (c.province, 'All provinces') as province,
coalesce (c.name, 'All cities') as city,
ROUND (SUM (c.population/co.population)*100, 2) as percentage
FROM city c, country co
WHERE co.code = c.country
GROUP BY ROLLUP (co.name, c.province, c.name)
ORDER BY co.name, percentage desc, c.province, c.name;</t>
  </si>
  <si>
    <t>SELECT co.name as country,
coalesce (c.province, 'All provinces') as province,
coalesce (c.name, 'All cities') as city,
ROUND (SUM (c.population/co.population)*100, 2) as percentage
FROM city c, country co
WHERE co.code = c.country
GROUP BY ROLLUP (co.name, c.province, c.name)
ORDER BY co.name, percentage desc, c.province, c.name LIMIT 3 OFFSET 37;</t>
  </si>
  <si>
    <t>SELECT co.name as country,
coalesce (c.province, 'All provinces') as province,
coalesce (c.name, 'All cities') as city,
ROUND (SUM (c.population/co.population)*100, 2) as percentage
FROM city c, country co
WHERE co.code = c.country
GROUP BY ROLLUP (co.name, c.province, c.name)
ORDER BY co.name, percentage desc, c.province, c.name LIMIT 3 offset 3756;</t>
  </si>
  <si>
    <t>doc("MONDIAL/mondial.xml")/child::mondial/child::country/child::name/following-sibling::name|doc("MONDIAL/mondial.xml")/child::mondial/child::country/child::name/preceding-sibling::name</t>
  </si>
  <si>
    <t>&lt;results&gt;
{
for $ctrmain in doc("MONDIAL/mondial.xml")/descendant::country/child::border
let $bordername := doc("MONDIAL/mondial.xml")/descendant::country[attribute::car_code = $ctrmain/attribute::country]/child::name
order by $ctrmain/parent::country ascending
return  
    &lt;result&gt;
 {$ctrmain/preceding-sibling::name}  {$bordername} 
    &lt;/result&gt;
}  
&lt;/results&gt;</t>
  </si>
  <si>
    <t>R={A, C, G, M, N, P, Q, S, Z}
Write functional depdencie in  the following form, 
for instance:
{A, C, G} -&gt; {C, G}
Write your answer below     
Sigma =
      { {M,S} -&gt; {P,G}
	{G} -&gt; {P,M,S}
	{N} -&gt; {C,A,Z}
      }</t>
  </si>
  <si>
    <t>Sigma' =
      { 
	{Z} -&gt; {C}
	{A,C} -&gt; {Z}
      }</t>
  </si>
  <si>
    <t>Sigma ={
{A} -&gt; {A, B, C, D, E, F, G, H, I}, 
{C, D} -&gt; {A, B, C, D, F, G}, 
{G} -&gt; {E, H, I},
{G, E} -&gt; {E, H},
{I} -&gt; {H}, 
{E, H} -&gt; {I},
{E, I} -&gt; {E, H}
Write your answer below
A compact minimal cover of Sigma is
  { 
	{A} -&gt; {C,D}
	{C,D} -&gt; {A,B,F,G}
	{G} -&gt; {E,I}
	{I} -&gt; {H}
	{E, H} -&gt; {I}
  }</t>
  </si>
  <si>
    <t>The decomposition with the synthesis algorithm from the 
lecture consists of the following tables:
R1 = {A, B, C, D, F, G}
R2 = {E, G, I}
R3 = {E, I, H}</t>
  </si>
  <si>
    <t>A0231906J</t>
  </si>
  <si>
    <t>SELECT c.name as country, p.name as province, ci.name as city, ROUND(avg((ci.population/(p.population+c.population))*100),2) AS percentage
FROM country c, province p, city ci
WHERE c.province = p.name and ci.province = p.name
and c.code = ci.country
GROUP BY ROLLUP(c.name, p.name, ci.name);</t>
  </si>
  <si>
    <t>1075, [('Afghanistan', 'Afghanistan', 'Herat', Decimal('0.64')), ('Afghanistan', 'Afghanistan', 'Kabul', Decimal('4.68')), ('Afghanistan', 'Afghanistan', 'Kandahar', Decimal('0.60')), ('Afghanistan', 'Afghanistan', 'Mazar-i-Sharif', Decimal('0.55')), ('Afghanistan', 'Afghanistan', None, Decimal('1.62')), ('Afghanistan', None, None, Decimal('1.62')), ('Albania', 'Albania', 'DurrÃ«s', Decimal('2.01')), ('Albania', 'Albania', 'Elbasan', Decimal('1.39')), ('Albania', 'Albania', 'KorÃ§Ã«', Decimal('0.91')), ('Albania', 'Albania', 'ShkodÃ«r', Decimal('1.37'))]</t>
  </si>
  <si>
    <t>SELECT c.name as country, p.name as province, ci.name as city, ROUND(avg((ci.population/(p.population+c.population))*100),2) AS percentage
FROM country c, province p, city ci
WHERE c.province = p.name and ci.province = p.name
and c.code = ci.country
GROUP BY ROLLUP(c.name, p.name, ci.name) LIMIT 3 OFFSET 37;</t>
  </si>
  <si>
    <t>SELECT c.name as country, p.name as province, ci.name as city, ROUND(avg((ci.population/(p.population+c.population))*100),2) AS percentage
FROM country c, province p, city ci
WHERE c.province = p.name and ci.province = p.name
and c.code = ci.country
GROUP BY ROLLUP(c.name, p.name, ci.name) LIMIT 3 offset 3756;</t>
  </si>
  <si>
    <t>&lt;name&gt;{
    doc("MONDIAL/mondial.xml")/descendant::city/child::located_at[@watertype='sea']
}&lt;/name&gt;</t>
  </si>
  <si>
    <t>doc("MONDIAL/mondial.xml")/descendant::country/(child::name[1]|child::name[2])</t>
  </si>
  <si>
    <t>&lt;results&gt;{
    for $country in doc("MONDIAL/mondial.xml")/descendant::country
    let $border := $country/descendant::border/attribute::country
    order by $country descending
    return
        &lt;result&gt;{$country/child::name/text()}&lt;/result&gt;
        &lt;result&gt;{
            for $country-check in doc("MONDIAL/mondial.xml")/descendant::country
            let $border-check := $country-check/descendant::border/attribute::country
            where $border = $border-check
            order by $country-check
            return&lt;result&gt;{$country-check/child::name/text()}&lt;/result&gt;
        }&lt;/result&gt;
}&lt;/results&gt;</t>
  </si>
  <si>
    <t>R={A, C, G, M, N, P, Q, S, Z}
Write functional depdencie in  the following form, 
for instance:
{A, C, G} -&gt; {C, G}
Write your answer below     
Sigma =
{N} -&gt; {A,Z,C,Q}
{G} -&gt; {P,S,M,Q}</t>
  </si>
  <si>
    <t>Sigma ={
{A} -&gt; {A, B, C, D, E, F, G, H, I}, 
{C, D} -&gt; {A, B, C, D, F, G}, 
{G} -&gt; {E, H, I},
{G, E} -&gt; {E, H},
{I} -&gt; {H}, 
{E, H} -&gt; {I},
{E, I} -&gt; {E, H}
Write your answer below
A compact minimal cover of Sigma is
  {
{A} -&gt; {B,C,D,E,F,G,H,I}
{C,D} -&gt; {A}
{G} -&gt; {E,I}
{I} -&gt; {H}
{E,H} -&gt; {I}
  }</t>
  </si>
  <si>
    <t>The decomposition with the synthesis algorithm from the 
lecture consists of the following tables:
R1 = {A,B,C,D,E,F,G,H}
R2 = {A,C,D}
R3 = {G,E,I}
R4 = {I,H}
R5 = {E,H,I}</t>
  </si>
  <si>
    <t>The decomposition is lossless,
    this is guaranted by the synthesis algorithm,
the decomposition is in third nomal form,
    this is guaranted by the synthesis algorithm
the decomposition is not dependency preserving,
    this is guaranted by the synthesis algorithm
the decomposition is in Boyce-Codd normal form
    this is not guaranted by the synthesis algorithm.</t>
  </si>
  <si>
    <t>A0231907H</t>
  </si>
  <si>
    <t>SELECT c.name, ci.province, ci.name, ROUND(SUM(ci.population/c.population)::NUMERIC,2) AS percentage
FROM country c, city ci
WHERE c.code = ci.country
GROUP BY CUBE(c.name, ci.province, ci.name);</t>
  </si>
  <si>
    <t>17235, [('Afghanistan', 'Afghanistan', 'Herat', Decimal('0.01')), ('Afghanistan', 'Afghanistan', 'Kabul', Decimal('0.09')), ('Afghanistan', 'Afghanistan', 'Kandahar', Decimal('0.01')), ('Afghanistan', 'Afghanistan', 'Mazar-i-Sharif', Decimal('0.01')), ('Afghanistan', 'Afghanistan', None, Decimal('0.13')), ('Afghanistan', None, None, Decimal('0.13')), ('Albania', 'Albania', 'DurrÃ«s', Decimal('0.04')), ('Albania', 'Albania', 'Elbasan', Decimal('0.03')), ('Albania', 'Albania', 'KorÃ§Ã«', Decimal('0.02')), ('Albania', 'Albania', 'ShkodÃ«r', Decimal('0.03'))]</t>
  </si>
  <si>
    <t>SELECT c.name, ci.province, ci.name, ROUND(SUM(ci.population/c.population)::NUMERIC,2) AS percentage
FROM country c, city ci
WHERE c.code = ci.country
GROUP BY CUBE(c.name, ci.province, ci.name) LIMIT 3 OFFSET 37;</t>
  </si>
  <si>
    <t>SELECT c.name, ci.province, ci.name, ROUND(SUM(ci.population/c.population)::NUMERIC,2) AS percentage
FROM country c, city ci
WHERE c.code = ci.country
GROUP BY CUBE(c.name, ci.province, ci.name) LIMIT 3 offset 3756;</t>
  </si>
  <si>
    <t>3, [('Russia', 'Magadanskaya', None, Decimal('0.00')), ('Russia', 'Mariy-El', 'Yoshkar-Ola', Decimal('0.00')), ('Russia', 'Mariy-El', None, Decimal('0.00'))]</t>
  </si>
  <si>
    <t>doc("MONDIAL/mondial.xml")/child::mondial/child::country[count(child::name) &gt;1]/child::name</t>
  </si>
  <si>
    <t>&lt;results&gt;{
    for $country in doc("MONDIAL/mondial.xml")/child::country
    let $name := $country/child::name/text()
    let $bordername := doc("MONDIAL/mondial.xml")/child::country/child::border/attribute::country
    where $border name = $name
    order by $name asc, $border name asc
    return 
      &lt;result&gt;
        &lt;name&gt;{$name}&lt;/name&gt;
        &lt;name&gt;{$bordername}&lt;/name&gt;
      &lt;/result&gt;
}&lt;/results&gt;</t>
  </si>
  <si>
    <t>R={A, C, G, M, N, P, Q, S, Z}
Write functional depdencie in  the following form, 
for instance:
{A, C, G} -&gt; {C, G}
Write your answer below     
Sigma =
      { {N}-&gt;{A,C,Z}
        {G,M} -&gt; {P,S}
        {G,M,N}-&gt;{Q}
      }</t>
  </si>
  <si>
    <t>Sigma' =
      {{Z}-&gt;{C}
       {C,A}-&gt;{Z}
      }</t>
  </si>
  <si>
    <t>R={A, B, C, D, E, F, G, H, I}
Write your answer below
The set of candidate keys is:
{{A}, {C,D}}</t>
  </si>
  <si>
    <t>Sigma ={
{A} -&gt; {A, B, C, D, E, F, G, H, I}, 
{C, D} -&gt; {A, B, C, D, F, G}, 
{G} -&gt; {E, H, I},
{G, E} -&gt; {E, H},
{I} -&gt; {H}, 
{E, H} -&gt; {I},
{E, I} -&gt; {E, H}
Write your answer below
A compact minimal cover of Sigma is
  {{A}-&gt;{C,D},
   {C,D}-&gt;{A,B,F,G},
   {G}-&gt;{E,H},
   {I}-&gt;{H},
   {E,H}-&gt;{I}
  }</t>
  </si>
  <si>
    <t>The decomposition with the synthesis algorithm from the 
lecture consists of the following tables:
R1 = {A,C,D,B,F,G}
R2 = {G,E,H}
R3 = {E,H,I}</t>
  </si>
  <si>
    <t>A0231908E</t>
  </si>
  <si>
    <t>SELECT c.country country,
       c.province province,
	   c.name city,
       SUM(c.population)
FROM city c, country cn, province p
where c.country=cn.code 
and c.province=p.name
group by rollup(c.country, c.province, c.name)
order by c.country,c.province,c.name;</t>
  </si>
  <si>
    <t>5336, [('A', 'Burgenland', 'Eisenstadt', Decimal('13485')), ('A', 'Burgenland', None, Decimal('13485')), ('A', 'KÃ¤rnten', 'Klagenfurt', Decimal('96531')), ('A', 'KÃ¤rnten', 'Villach', Decimal('59942')), ('A', 'KÃ¤rnten', None, Decimal('156473')), ('A', 'NiederÃ¶sterreich', 'St. PÃ¶lten', Decimal('52100')), ('A', 'NiederÃ¶sterreich', None, Decimal('52100')), ('A', 'OberÃ¶sterreich', 'Linz', Decimal('193511')), ('A', 'OberÃ¶sterreich', 'Wels', Decimal('59239')), ('A', 'OberÃ¶sterreich', None, Decimal('252750'))]</t>
  </si>
  <si>
    <t>SELECT c.country country,
       c.province province,
	   c.name city,
       SUM(c.population)
FROM city c, country cn, province p
where c.country=cn.code 
and c.province=p.name
group by rollup(c.country, c.province, c.name)
order by c.country,c.province,c.name LIMIT 3 OFFSET 37;</t>
  </si>
  <si>
    <t>3, [('AL', 'Albania', 'VlorÃ«', Decimal('79513')), ('AL', 'Albania', None, Decimal('818187')), ('AL', None, None, Decimal('818187'))]</t>
  </si>
  <si>
    <t>SELECT c.country country,
       c.province province,
	   c.name city,
       SUM(c.population)
FROM city c, country cn, province p
where c.country=cn.code 
and c.province=p.name
group by rollup(c.country, c.province, c.name)
order by c.country,c.province,c.name LIMIT 3 offset 3756;</t>
  </si>
  <si>
    <t>3, [('RCB', 'Likouala', 'Impfondo', None), ('RCB', 'Likouala', None, None), ('RCB', 'Niari', 'Dolisie', Decimal('128032'))]</t>
  </si>
  <si>
    <t>doc("MONDIAL/mondial.xml")/child::mondial/child::country[count(child::name)&gt;=2]/child::name[1]</t>
  </si>
  <si>
    <t>&lt;countries&gt;{
    for $country in doc("MONDIAL/mondial.xml")//country[child::gdp_agri&gt;13 and 
    child::encompassed/attribute::continent="europe"]
    let $name := $country/child::name/text()
    let $count := count($country/child::city)
    order by $name
    return &lt;country&gt;
                &lt;name&gt;{$name}&lt;/name&gt;
                &lt;cities&gt;{$count}&lt;/cities&gt;
            &lt;/country&gt;
}&lt;/countries&gt;</t>
  </si>
  <si>
    <t>R={A, C, G, M, N, P, Q, S, Z}
Write functional depdencie in  the following form, 
for instance:
{A, C, G} -&gt; {C, G}
Write your answer below     
Sigma =
      { {N} -&gt; {A,C,G},{G,M,S} -&gt; {Q} , {G,M} -&gt; {S}
      }</t>
  </si>
  <si>
    <t>Sigma' =
      { {Z} -&gt; {C}, {C,A} -&gt; {Z}
      }</t>
  </si>
  <si>
    <t>R={A, B, C, D, E, F, G, H, I}
Write your answer below
The set of candidate keys is: {A} and {C,D}</t>
  </si>
  <si>
    <t>Sigma ={
{A} -&gt; {A, B, C, D, E, F, G, H, I}, 
{C, D} -&gt; {A, B, C, D, F, G}, 
{G} -&gt; {E, H, I},
{G, E} -&gt; {E, H},
{I} -&gt; {H}, 
{E, H} -&gt; {I},
{E, I} -&gt; {E, H}
Write your answer below
A compact minimal cover of Sigma is
  {
{A} -&gt; {C, D, E},
{C, D} -&gt; {A, B, F, G}, 
{G} -&gt; {E, I},
{I} -&gt; {H}, 
{E, H} -&gt; {I},
{E, I} -&gt; {H}
  }</t>
  </si>
  <si>
    <t>The decomposition with the synthesis algorithm from the 
lecture consists of the following tables:
R1 = {A, B, C, D,F, G}
R2 = {E,G,I}
R3 = {I,H}
R4 = {E,H,I}</t>
  </si>
  <si>
    <t>A0231909A</t>
  </si>
  <si>
    <t>select 
a.name as country, 
c.province as province, 
c.name as city, 
round(c.population/a.population*100, 2) as percentage
from city c ,country a 
where c.country = a.code 
order by country, province, city;</t>
  </si>
  <si>
    <t>3462, [('Afghanistan', 'Afghanistan', 'Herat', Decimal('1.29')), ('Afghanistan', 'Afghanistan', 'Kabul', Decimal('9.36')), ('Afghanistan', 'Afghanistan', 'Kandahar', Decimal('1.20')), ('Afghanistan', 'Afghanistan', 'Mazar-i-Sharif', Decimal('1.11')), ('Albania', 'Albania', 'DurrÃ«s', Decimal('4.01')), ('Albania', 'Albania', 'Elbasan', Decimal('2.79')), ('Albania', 'Albania', 'KorÃ§Ã«', Decimal('1.81')), ('Albania', 'Albania', 'ShkodÃ«r', Decimal('2.73')), ('Albania', 'Albania', 'Tirana', Decimal('14.83')), ('Albania', 'Albania', 'VlorÃ«', Decimal('2.82'))]</t>
  </si>
  <si>
    <t>select 
a.name as country, 
c.province as province, 
c.name as city, 
round(c.population/a.population*100, 2) as percentage
from city c ,country a 
where c.country = a.code 
order by country, province, city LIMIT 3 OFFSET 37;</t>
  </si>
  <si>
    <t>select 
a.name as country, 
c.province as province, 
c.name as city, 
round(c.population/a.population*100, 2) as percentage
from city c ,country a 
where c.country = a.code 
order by country, province, city LIMIT 3 offset 3756;</t>
  </si>
  <si>
    <t>doc("MONDIAL/mondial.xml")/child::mondial/child::country[count(name)&gt;1]/child::name</t>
  </si>
  <si>
    <t>&lt;results&gt;
{
 for $a in doc("MONDIAL/mondial.xml")/child::mondial/child::country
 let $b := $a/child::name[1]/text()
 for $c in $a/border/@country
 let $d := doc("MONDIAL/mondial.xml")/child::mondial/child::country[@car_code=$c]/child::name[1]/text()
 order by $b
 return
  &lt;result&gt;
   &lt;name&gt;{$b}&lt;/name&gt;
   &lt;name&gt;{$d}&lt;/name&gt;
  &lt;/result&gt;
}
&lt;/results&gt;</t>
  </si>
  <si>
    <t>R={A, C, G, M, N, P, Q, S, Z}
Write functional depdencie in  the following form, 
for instance:
{A, C, G} -&gt; {C, G}
Write your answer below     
Sigma =
      {{M}-{S},{G}-{P,S},{N}-{A,C,Z}
      }</t>
  </si>
  <si>
    <t>Sigma' =
      {{M}-{S},{G}-{P,S},{N}-{C,Z},{Z}-{A}
      }</t>
  </si>
  <si>
    <t>R={A, B, C, D, E, F, G, H, I}
Write your answer below
The set of candidate keys is:
{A},{C,D,G},{C,D,E,I},{C,D,E,H}</t>
  </si>
  <si>
    <t>Sigma ={
{A} -&gt; {A, B, C, D, E, F, G, H, I}, 
{C, D} -&gt; {A, B, C, D, F, G}, 
{G} -&gt; {E, H, I},
{G, E} -&gt; {E, H},
{I} -&gt; {H}, 
{E, H} -&gt; {I},
{E, I} -&gt; {E, H}
Write your answer below
A compact minimal cover of Sigma is
  {{A}-{B,C,D,E,F,G,H,I},{G}-{E,I},{I}-{H},{E,H}-{I}
  }</t>
  </si>
  <si>
    <t>The decomposition (is) lossless,
    this (is) guaranted by the synthesis algorithm,
the decomposition (is not) in third nomal form,
    this (is not) guaranted by the synthesis algorithm
the decomposition (is not) dependency preserving,
    this (is not) guaranted by the synthesis algorithm
the decomposition (is not) in Boyce-Codd normal form
    this (is not) guaranted by the synthesis algorithm.</t>
  </si>
  <si>
    <t>A0231912N</t>
  </si>
  <si>
    <t>SELECT c.Country,
c.province,
c.name,
(c.population/(SELECT Population FROM country WHERE c.country=country.name)) as percentage
FROM city c
GROUP BY c.Country, c.province WITH ROLLUP, c.name WITH ROLLUP;</t>
  </si>
  <si>
    <t>SELECT c.Country,
c.province,
c.name,
(c.population/(SELECT Population FROM country WHERE c.country=country.name)) as percentage
FROM city c
GROUP BY c.Country, c.province WITH ROLLUP, c.name WITH ROLLUP LIMIT 3 OFFSET 37;</t>
  </si>
  <si>
    <t>SELECT c.Country,
c.province,
c.name,
(c.population/(SELECT Population FROM country WHERE c.country=country.name)) as percentage
FROM city c
GROUP BY c.Country, c.province WITH ROLLUP, c.name WITH ROLLUP LIMIT 3 offset 3756;</t>
  </si>
  <si>
    <t>doc("mondial.xml")/child::mondial/child::sea/child::name[1]</t>
  </si>
  <si>
    <t>doc("mondial.xml")/child::mondial/child::country/child::name[1]</t>
  </si>
  <si>
    <t>&lt;results&gt;
&lt;name&gt;
for $w in doc("mondial.xml")/mondial/country/name
order by $w
return &lt;name&gt;{data($w)}&lt;/name&gt;
for $x in $w/ethnicgroup
order by $x
return &lt;name&gt;{$x}&lt;/name&gt; 
&lt;/results&gt;</t>
  </si>
  <si>
    <t>R={A, C, G, M, N, P, Q, S, Z}
Write functional depdencie in  the following form, 
for instance:
{A, C, G} -&gt; {C, G}
Write your answer below     
Sigma =
      {M,S,G,N}</t>
  </si>
  <si>
    <t>R={A, B, C, D, E, F, G, H, I}
Write your answer below
The set of candidate keys is:
{C,D,G}</t>
  </si>
  <si>
    <t>Sigma ={
{A} -&gt; {A, B, C, D, E, F, G, H, I}, 
{C, D} -&gt; {A, B, C, D, F, G}, 
{G} -&gt; {E, H, I},
{G, E} -&gt; {E, H},
{I} -&gt; {H}, 
{E, H} -&gt; {I},
{E, I} -&gt; {E, H}
Write your answer below
A compact minimal cover of Sigma is
  {A}</t>
  </si>
  <si>
    <t>The decomposition (is/is not) lossless,
    this (is not) guaranted by the synthesis algorithm,
the decomposition (is/is not) in third nomal form,
    this (is not) guaranted by the synthesis algorithm
the decomposition (is/is not) dependency preserving,
    this (is not) guaranted by the synthesis algorithm
the decomposition (is/is not) in Boyce-Codd normal form
    this (s not) guaranted by the synthesis algorithm.</t>
  </si>
  <si>
    <t>A0231915J</t>
  </si>
  <si>
    <t>SELECT co.Name,
c.Province,
c.Name,
SUM(c.Population)
FROM city c, country co where co.Code=c.Country
GROUP BY ROLLUP(co.Name,c.Province,c.Name)
ORDER by co.Name</t>
  </si>
  <si>
    <t>SELECT co.Name,
c.Province,
c.Name,
SUM(c.Population)
FROM city c, country co where co.Code=c.Country
GROUP BY ROLLUP(co.Name,c.Province,c.Name)
ORDER by co.Name LIMIT 3 OFFSET 37;</t>
  </si>
  <si>
    <t>SELECT co.Name,
c.Province,
c.Name,
SUM(c.Population)
FROM city c, country co where co.Code=c.Country
GROUP BY ROLLUP(co.Name,c.Province,c.Name)
ORDER by co.Name LIMIT 3 offset 3756;</t>
  </si>
  <si>
    <t>doc('MONDIAL/mondial.xml')/descendant::sea/child::name</t>
  </si>
  <si>
    <t>&lt;results&gt;
    {for $country in doc('MONDIAL/mondial.xml')/child::mondial/child::country
     let $name:=$country/child::name/text()
     let $name_border:=$country/border/id(@country)/name/text()
     order by $name/text()
     return
         &lt;result&gt;
             &lt;name&gt;{$name}&lt;/name&gt;
             &lt;name&gt;{$name_border}&lt;/name&gt;
        &lt;/result&gt;     
    }
&lt;/results&gt;</t>
  </si>
  <si>
    <t>R={A, C, G, M, N, P, Q, S, Z}
Write functional depdencie in  the following form, 
for instance:
{A, C, G} -&gt; {C, G}
Write your answer below     
Sigma =
      {{G} -&gt; {P,S}
      {N} -&gt; {C,A,Z}
      {M} -&gt; {S}
      }</t>
  </si>
  <si>
    <t>Sigma' =
      {{Z} -&gt; {C}
       {C,A} -&gt; {Z}
       {G} -&gt; {P,S}
       {N} -&gt; {A,Z}
       {M} -&gt; {S}
      }</t>
  </si>
  <si>
    <t>R={A, B, C, D, E, F, G, H, I}
Write your answer below
The set of candidate keys is: {A}ï¼Œ{C,D,G}</t>
  </si>
  <si>
    <t>Sigma ={
{A} -&gt; {B, C, D, E, F, G, H, I}, 
{C, D} -&gt; {A, B,  F, G}, 
{G} -&gt; {E, H, I},
{I} -&gt; {H}, 
{E, H} -&gt; {I}}
Write your answer below
A compact minimal cover of Sigma is
{{A} -&gt; {B, C, D, E, F, G, H, I}, 
{C, D} -&gt; {A, B,  F, G}, 
{G} -&gt; {E, I},
{I} -&gt; {H}, 
{E, H} -&gt; {I}}</t>
  </si>
  <si>
    <t>The decomposition with the synthesis algorithm from the 
lecture consists of the following tables:
R1 = {I,H}
R2 = {G,E,I}
R3 = {A,B,C,D,F,G}</t>
  </si>
  <si>
    <t>A0231917E</t>
  </si>
  <si>
    <t>SELECT co.name AS country,
       COALESCE(c.province, 'All provinces') AS provinces,
	   COALESCE(c.name, 'All cities') AS city,
       ROUND(SUM(c.population*100/p.population)::NUMERIC,2) AS percentage
FROM city c, province p, country co
WHERE c.country = co.code
AND c.country = p.country
GROUP BY ROLLUP (co.name, c.province, c.name)
ORDER BY co.name, 
(CASE WHEN COALESCE(c.province, 'All provinces')='All provinces' THEN 'A' ELSE c.province END),
(CASE WHEN COALESCE(c.name, 'All cities')='All cities' THEN 'Aa' ELSE c.name END) ASC</t>
  </si>
  <si>
    <t>SELECT co.name AS country,
       COALESCE(c.province, 'All provinces') AS provinces,
	   COALESCE(c.name, 'All cities') AS city,
       ROUND(SUM(c.population*100/p.population)::NUMERIC,2) AS percentage
FROM city c, province p, country co
WHERE c.country = co.code
AND c.country = p.country
GROUP BY ROLLUP (co.name, c.province, c.name)
ORDER BY co.name, 
(CASE WHEN COALESCE(c.province, 'All provinces')='All provinces' THEN 'A' ELSE c.province END),
(CASE WHEN COALESCE(c.name, 'All cities')='All cities' THEN 'Aa' ELSE c.name END) ASC LIMIT 3 OFFSET 37;</t>
  </si>
  <si>
    <t>SELECT co.name AS country,
       COALESCE(c.province, 'All provinces') AS provinces,
	   COALESCE(c.name, 'All cities') AS city,
       ROUND(SUM(c.population*100/p.population)::NUMERIC,2) AS percentage
FROM city c, province p, country co
WHERE c.country = co.code
AND c.country = p.country
GROUP BY ROLLUP (co.name, c.province, c.name)
ORDER BY co.name, 
(CASE WHEN COALESCE(c.province, 'All provinces')='All provinces' THEN 'A' ELSE c.province END),
(CASE WHEN COALESCE(c.name, 'All cities')='All cities' THEN 'Aa' ELSE c.name END) ASC LIMIT 3 offset 3756;</t>
  </si>
  <si>
    <t>3, [('Russia', 'Magadanskaya', 'Magadan', Decimal('1064.15')), ('Russia', 'Magadanskaya', 'Okhotsk', Decimal('46.73')), ('Russia', 'Mariy-El', 'All cities', Decimal('2849.52'))]</t>
  </si>
  <si>
    <t>&lt;results&gt;
    {
        for $boarder in doc("mondial.xml")/child::mondial/child::country/child::border
        let $x := $boarder/attribute::country
        let $xname := $boarder/parent::country/child::name
        for $country in doc("mondial.xml")/child::mondial/child::country
        let $y := $country/attribute::car_code
        let $yname := $country/child::name
        where $x = $y
        return &lt;result&gt;{$xname}{$yname}&lt;/result&gt;
    }
&lt;/results&gt;</t>
  </si>
  <si>
    <t>R={A, C, G, M, N, P, Q, S, Z}
Write functional depdencies in  the following form, 
for instance:
{A, C, G} -&gt; {C, G}
Write your answer below     
Sigma =
      {
{M} -&gt; {G},
{M,G} -&gt; {S},
{G} -&gt; {P,Q},
{N} -&gt; {A, Z, C}
      }</t>
  </si>
  <si>
    <t>Sigma' =
      {
{Z} -&gt; {A, C}
      }</t>
  </si>
  <si>
    <t>R={A, B, C, D, E, F, G, H, I}
Write your answer below
The set of candidate keys is:
{A}, {C,D,G}, {C,D,I}, {C,D,E,H}</t>
  </si>
  <si>
    <t>Sigma ={
{A} -&gt; {A, B, C, D, E, F, G, H, I}, 
{C, D} -&gt; {A, B, C, D, F, G}, 
{G} -&gt; {E, H, I},
{G, E} -&gt; {E, H},
{I} -&gt; {H}, 
{E, H} -&gt; {I},
{E, I} -&gt; {E, H}
Write your answer below
A compact minimal cover of Sigma is
  {
{A} -&gt; {B, C, D, F, G}, 
{C, D} -&gt; {A},
{G} -&gt; {E, I},
{G, E} -&gt; {H},
{I} -&gt; {H}, 
{E, H} -&gt; {I}
  }</t>
  </si>
  <si>
    <t>The decomposition with the synthesis algorithm from the 
lecture consists of the following tables:
R1 = {
(A,B,C,D,F,G),
(C,D,A),
(G,E,I),
(G,E,H),
(I,H),
(E,H,I)
}</t>
  </si>
  <si>
    <t>A0231918A</t>
  </si>
  <si>
    <t>SELECT a.country,
CASE
WHEN a.province IS NULL THEN 'All provinces' ELSE a.province
END AS province,
CASE
WHEN a.city IS NULL THEN 'All cities' ELSE a.city
END AS city,
a.percentage
FROM (
SELECT cc.name AS country,
	c.province,
	c.name AS city,
	ROUND(SUM(c.population)/(SELECT population FROM country WHERE name = cc.name)::NUMERIC*100,2) AS percentage
FROM city c, country cc
WHERE c.country = cc.code
GROUP BY ROLLUP(cc.name, c.province, c.name)
ORDER BY cc.name, c.province, c.name) AS a;</t>
  </si>
  <si>
    <t>SELECT a.country,
CASE
WHEN a.province IS NULL THEN 'All provinces' ELSE a.province
END AS province,
CASE
WHEN a.city IS NULL THEN 'All cities' ELSE a.city
END AS city,
a.percentage
FROM (
SELECT cc.name AS country,
	c.province,
	c.name AS city,
	ROUND(SUM(c.population)/(SELECT population FROM country WHERE name = cc.name)::NUMERIC*100,2) AS percentage
FROM city c, country cc
WHERE c.country = cc.code
GROUP BY ROLLUP(cc.name, c.province, c.name)
ORDER BY cc.name, c.province, c.name) AS a LIMIT 3 OFFSET 37;</t>
  </si>
  <si>
    <t>SELECT a.country,
CASE
WHEN a.province IS NULL THEN 'All provinces' ELSE a.province
END AS province,
CASE
WHEN a.city IS NULL THEN 'All cities' ELSE a.city
END AS city,
a.percentage
FROM (
SELECT cc.name AS country,
	c.province,
	c.name AS city,
	ROUND(SUM(c.population)/(SELECT population FROM country WHERE name = cc.name)::NUMERIC*100,2) AS percentage
FROM city c, country cc
WHERE c.country = cc.code
GROUP BY ROLLUP(cc.name, c.province, c.name)
ORDER BY cc.name, c.province, c.name) AS a LIMIT 3 offset 3756;</t>
  </si>
  <si>
    <t>&lt;results&gt;{
    for $country in doc("MONDIAL/mondial.xml")/descendant::country
    let $borders := $country/child::border/data(attribute::country)
    for $border in $borders
    order by $border
    order by $country
    let $border_name := doc("MONDIAL/mondial.xml")/descendant::country[attribute::car_code = $border]/child::name/child::text()
    return
        &lt;result&gt;
            &lt;name&gt;{$country/child::name/child::text()}&lt;/name&gt;
            &lt;name&gt;{$border_name}&lt;/name&gt;
        &lt;/result&gt;
}&lt;/results&gt;</t>
  </si>
  <si>
    <t>R={A, C, G, M, N, P, Q, S, Z}
Write functional depdencie in  the following form, 
for instance:
{A, C, G} -&gt; {C, G}
Write your answer below     
Sigma =
      {
	{G} -&gt; {M, N, P, Q, S},
	{S, M} -&gt; {G},
	{N} -&gt; {A, C, Z}
      }</t>
  </si>
  <si>
    <t>Sigma ={
{A} -&gt; {A, B, C, D, E, F, G, H, I}, 
{C, D} -&gt; {A, B, C, D, F, G}, 
{G} -&gt; {E, H, I},
{G, E} -&gt; {E, H},
{I} -&gt; {H}, 
{E, H} -&gt; {I},
{E, I} -&gt; {E, H}
Write your answer below
A compact minimal cover of Sigma is
  {
	{A} -&gt; {B, C, D, F, G},
	{C, D} -&gt; {A}, 
	{E, H} -&gt; {I},
	{I} -&gt; {H},
	{G} -&gt; {E, H}
  }</t>
  </si>
  <si>
    <t>A0231919B</t>
  </si>
  <si>
    <t>SELECT ct.country as country,
ct.province as province,
ct.name as city,
AVG(cp.population/ct.population) AS percentage
FROM city ct, country c, province p, Citypops cp
WHERE ct.name=cp.city AND c.code=ct.country AND c.code=p.country
GROUP BY ROLLUP(ct.country, ct.province, ct.name);</t>
  </si>
  <si>
    <t>SELECT ct.country as country,
ct.province as province,
ct.name as city,
AVG(cp.population/ct.population) AS percentage
FROM city ct, country c, province p, Citypops cp
WHERE ct.name=cp.city AND c.code=ct.country AND c.code=p.country
GROUP BY ROLLUP(ct.country, ct.province, ct.name) LIMIT 3 OFFSET 37;</t>
  </si>
  <si>
    <t>SELECT ct.country as country,
ct.province as province,
ct.name as city,
AVG(cp.population/ct.population) AS percentage
FROM city ct, country c, province p, Citypops cp
WHERE ct.name=cp.city AND c.code=ct.country AND c.code=p.country
GROUP BY ROLLUP(ct.country, ct.province, ct.name) LIMIT 3 offset 3756;</t>
  </si>
  <si>
    <t>&lt;results&gt;{
  for $country in doc("MONDIAL/mondial.xml")/child::mondial/child::country
  let $code1 := $country/attribute::car_code
  let $code2 := $country/child::border/attribute::country
  let $name1 := $country/child::name
  let $name2 := $country/child::name
  where string($code1)=string($code2)
  and $name1 &lt; $name2
  order by $name1 ascending
  return
    &lt;result&gt;
      &lt;name&gt;{$name1}&lt;/name&gt;
      &lt;name&gt;{$name2}&lt;/name&gt;
    &lt;/result&gt;
}&lt;/results&gt;</t>
  </si>
  <si>
    <t>R={A, C, G, M, N, P, Q, S, Z}
Write functional depdencie in  the following form, 
for instance:
{A, C, G} -&gt; {C, G}
Write your answer below     
Sigma =
      {
{S,M} - &gt; {G,P}
{G} - &gt; {P,S}
{N} - &gt; {A,Z,C}
      }</t>
  </si>
  <si>
    <t>Sigma' =
      {
{S,M} - &gt; {G,P}
{G} - &gt; {P,S}
{N} - &gt; {Z}
{Z} - &gt; {A,C}
      }</t>
  </si>
  <si>
    <t>Sigma ={
{A} -&gt; {A, B, C, D, E, F, G, H, I}, 
{C, D} -&gt; {A, B, C, D, F, G}, 
{G} -&gt; {E, H, I},
{G, E} -&gt; {E, H},
{I} -&gt; {H}, 
{E, H} -&gt; {I},
{E, I} -&gt; {E, H}
Write your answer below
A compact minimal cover of Sigma is
  {
 {A} -&gt; {B, C, D, E, F, G, H, I}, 
{C, D} -&gt; {A}, 
{G} -&gt; {E, H},
{I} -&gt; {H}, 
{E, H} -&gt; {I}
  }</t>
  </si>
  <si>
    <t>The decomposition with the synthesis algorithm from the 
lecture consists of the following tables:
R1 = {G,E,H} with Î£1 = {{G} â†’ {E,H}}
R2 = {I,H} with Î£2 = {{I} â†’ {H}}
R3 = {E,H,I} with Î£3 = {{E,H} â†’ {I}}
R4 = {C,D} with Î£4 = âˆ…</t>
  </si>
  <si>
    <t>A0231921N</t>
  </si>
  <si>
    <t>SELECT *
FROM (
	SELECT COALESCE(c.name, 'All countries') country, COALESCE(p.name,'All provinces') province,
			COALESCE(ct.name, 'All cities') city,
		round(SUM(ct.population/c.population)*100,2) as percentage
	FROM country c, province p, city ct
	WHERE c.code = p.country
		AND c.code = ct.country
	GROUP by ROLLUP (c.name, p.name, ct.name)
	ORDER BY country ASC, city ASC, province ASC
	) main_query
WHERE country NOT IN ('All countries');</t>
  </si>
  <si>
    <t>93334, [('Afghanistan', 'Afghanistan', 'All cities', Decimal('12.95')), ('Afghanistan', 'All provinces', 'All cities', Decimal('12.95')), ('Afghanistan', 'Afghanistan', 'Herat', Decimal('1.29')), ('Afghanistan', 'Afghanistan', 'Kabul', Decimal('9.36')), ('Afghanistan', 'Afghanistan', 'Kandahar', Decimal('1.20')), ('Afghanistan', 'Afghanistan', 'Mazar-i-Sharif', Decimal('1.11')), ('Albania', 'Albania', 'All cities', Decimal('28.99')), ('Albania', 'All provinces', 'All cities', Decimal('28.99')), ('Albania', 'Albania', 'DurrÃ«s', Decimal('4.01')), ('Albania', 'Albania', 'Elbasan', Decimal('2.79'))]</t>
  </si>
  <si>
    <t>SELECT *
FROM (
	SELECT COALESCE(c.name, 'All countries') country, COALESCE(p.name,'All provinces') province,
			COALESCE(ct.name, 'All cities') city,
		round(SUM(ct.population/c.population)*100,2) as percentage
	FROM country c, province p, city ct
	WHERE c.code = p.country
		AND c.code = ct.country
	GROUP by ROLLUP (c.name, p.name, ct.name)
	ORDER BY country ASC, city ASC, province ASC
	) main_query
WHERE country NOT IN ('All countries') LIMIT 3 OFFSET 37;</t>
  </si>
  <si>
    <t>SELECT *
FROM (
	SELECT COALESCE(c.name, 'All countries') country, COALESCE(p.name,'All provinces') province,
			COALESCE(ct.name, 'All cities') city,
		round(SUM(ct.population/c.population)*100,2) as percentage
	FROM country c, province p, city ct
	WHERE c.code = p.country
		AND c.code = ct.country
	GROUP by ROLLUP (c.name, p.name, ct.name)
	ORDER BY country ASC, city ASC, province ASC
	) main_query
WHERE country NOT IN ('All countries') LIMIT 3 offset 3756;</t>
  </si>
  <si>
    <t>3, [('Brazil', 'Amazonas', 'CuiabÃ¡', Decimal('0.27')), ('Brazil', 'Bahia', 'CuiabÃ¡', Decimal('0.27')), ('Brazil', 'CearÃ¡', 'CuiabÃ¡', Decimal('0.27'))]</t>
  </si>
  <si>
    <t>doc("MONDIAL/mondial.xml")/child::mondial/child::country/child::name[
    following-sibling::name = doc("MONDIAL/mondial.xml")/child::mondial/child::country/child::name[2]/text()
    or self::name = doc("MONDIAL/mondial.xml")/child::mondial/child::country/child::name[2]/text()]</t>
  </si>
  <si>
    <t>&lt;results&gt;
{for $country in doc("MONDIAL/mondial.xml")/child::mondial/child::country
let $origin_name := $country/name
order by $origin_name[1] ascending
return 
    for $border in $country/child::border/attribute::country
    let $border_name := doc("MONDIAL/mondial.xml")/child::mondial/child::country[attribute::car_code = $border/data()]/child::name
    order by $border_name[1] ascending
    return
    &lt;result&gt;
        {$origin_name} 
        {$border_name}
    &lt;/result&gt;
}
&lt;/results&gt;</t>
  </si>
  <si>
    <t>R={A, C, G, M, N, P, Q, S, Z}
Write functional depdencie in  the following form, 
for instance:
{A, C, G} -&gt; {C, G}
Write your answer below     
Sigma =
      {
          {N} -&gt; {A, Z, C},
          {G} -&gt; {P, S},
          {G, N} -&gt; {Q},
          {M, S} -&gt; {G}
      }</t>
  </si>
  <si>
    <t>Sigma' =
      {
          {N} -&gt; {A, Z},
          {G} -&gt; {P, S},
          {G, N} -&gt; {Q},
          {M, S} -&gt; {G},
          {Z} -&gt; {C}
      }</t>
  </si>
  <si>
    <t>The decomposition with the synthesis algorithm from the 
lecture consists of the following tables:
R1 = {A, B, C, D, F, G}
R2 = {G, E, I}
R3 = {E, H, I}</t>
  </si>
  <si>
    <t>A0231922M</t>
  </si>
  <si>
    <t>SELECT c1.name as country, c.province as province,
				COALESCE(c.name) as city,
				SUM(round(c.population*100/c1.population,2)) as percentage
FROM city c,country c1
where c.Country = c1.code
GROUP BY rollup(c1.name, c.province, city)
order by c1.name, c.province, city;</t>
  </si>
  <si>
    <t>5336, [('Afghanistan', 'Afghanistan', 'Herat', Decimal('1.29')), ('Afghanistan', 'Afghanistan', 'Kabul', Decimal('9.36')), ('Afghanistan', 'Afghanistan', 'Kandahar', Decimal('1.20')), ('Afghanistan', 'Afghanistan', 'Mazar-i-Sharif', Decimal('1.11')), ('Afghanistan', 'Afghanistan', None, Decimal('12.96')), ('Afghanistan', None, None, Decimal('12.96')), ('Albania', 'Albania', 'DurrÃ«s', Decimal('4.01')), ('Albania', 'Albania', 'Elbasan', Decimal('2.79')), ('Albania', 'Albania', 'KorÃ§Ã«', Decimal('1.81')), ('Albania', 'Albania', 'ShkodÃ«r', Decimal('2.73'))]</t>
  </si>
  <si>
    <t>SELECT c1.name as country, c.province as province,
				COALESCE(c.name) as city,
				SUM(round(c.population*100/c1.population,2)) as percentage
FROM city c,country c1
where c.Country = c1.code
GROUP BY rollup(c1.name, c.province, city)
order by c1.name, c.province, city LIMIT 3 OFFSET 37;</t>
  </si>
  <si>
    <t>SELECT c1.name as country, c.province as province,
				COALESCE(c.name) as city,
				SUM(round(c.population*100/c1.population,2)) as percentage
FROM city c,country c1
where c.Country = c1.code
GROUP BY rollup(c1.name, c.province, city)
order by c1.name, c.province, city LIMIT 3 offset 3756;</t>
  </si>
  <si>
    <t>3, [('Russia', 'Magadanskaya', None, Decimal('0.07')), ('Russia', 'Mariy-El', 'Yoshkar-Ola', Decimal('0.18')), ('Russia', 'Mariy-El', None, Decimal('0.18'))]</t>
  </si>
  <si>
    <t>&lt;results&gt;{
doc("MONDIAL/mondial.xml")/child::mondial/child::country/child::name[count(following-sibling::name)&gt;=1]|
/child::mondial/child::country/child::name[count(preceding-sibling::name)&gt;=1]
}&lt;/results&gt;</t>
  </si>
  <si>
    <t>&lt;results&gt;{
    for $country in doc("MONDIAL/mondial.xml")/child::mondial/child::country[child::border]
    let $name := $country/child::name
    let $name2 := $country/child::name
    where $name/following-sibling::border/attribute::country/data()=$name2/following-sibling::border/attribute::country/data()
    order by $name,$name2 ascending
    return
        &lt;result&gt;
            &lt;name&gt;{$name/text()}&lt;/name&gt;
            &lt;name&gt;{$name2/text()}&lt;/name&gt;
        &lt;/result&gt;
}&lt;/results&gt;</t>
  </si>
  <si>
    <t>R={A, C, G, M, N, P, Q, S, Z}
Write functional depdencie in  the following form, 
for instance:
{A, C, G} -&gt; {C, G}
Write your answer below     
Sigma =
      {{N} -&gt; {A, C, Z}
	  {M, S} -&gt; {G, P, Q}
	  {G} -&gt; {P, S}
      }</t>
  </si>
  <si>
    <t>Sigma' =
      {{Z} -&gt; {C}
	  {A, C} -&gt; {Z}
      }</t>
  </si>
  <si>
    <t>R={A, B, C, D, E, F, G, H, I}
Write your answer below
The set of candidate keys is: 
{A}
{C, D}</t>
  </si>
  <si>
    <t>Sigma ={
{A} -&gt; {A, B, C, D, E, F, G, H, I}, 
{C, D} -&gt; {A, B, C, D, F, G}, 
{G} -&gt; {E, H, I},
{G, E} -&gt; {E, H},
{I} -&gt; {H}, 
{E, H} -&gt; {I},
{E, I} -&gt; {E, H}
Write your answer below
A compact minimal cover of Sigma is
  {{A} -&gt; {B, C, D, F, G, H}, 
  {C, D} -&gt; {A},
  {G} -&gt; {E, I}
  {I} -&gt; {H}
  {E, H} -&gt; {I}
  }</t>
  </si>
  <si>
    <t>The decomposition with the synthesis algorithm from the 
lecture consists of the following tables:
R1 = {A, B, C, D, F, G, H}, 
R2 = {G, E, I}
R3 = {E, H, I}</t>
  </si>
  <si>
    <t>A0231929Y</t>
  </si>
  <si>
    <t>SELECT co.name AS country, c.province AS province, c.name AS city, ROUND(c.population/SUM(c.population),2) AS percentage        
FROM city c, country co
WHERE c.name = co.code
GROUP BY ROLLUP(co.name, c.province, c.name)
ORDER BY co.name, c.province, c.name ASC</t>
  </si>
  <si>
    <t>SELECT co.name AS country, c.province AS province, c.name AS city, ROUND(c.population/SUM(c.population),2) AS percentage        
FROM city c, country co
WHERE c.name = co.code
GROUP BY ROLLUP(co.name, c.province, c.name)
ORDER BY co.name, c.province, c.name ASC LIMIT 3 OFFSET 37;</t>
  </si>
  <si>
    <t>SELECT co.name AS country, c.province AS province, c.name AS city, ROUND(c.population/SUM(c.population),2) AS percentage        
FROM city c, country co
WHERE c.name = co.code
GROUP BY ROLLUP(co.name, c.province, c.name)
ORDER BY co.name, c.province, c.name ASC LIMIT 3 offset 3756;</t>
  </si>
  <si>
    <t>&lt;name&gt;{
    doc('mondial.xml')/child::mondial/child::country/child:: city/child::located_at[attribute:: watertype="sea"]/attribute::sea
}&lt;/name&gt;</t>
  </si>
  <si>
    <t>&lt;name&gt;{
    doc('mondial.xml')/child::mondial/child::country[count(child::name)&gt;1]/child:: name[1]
}&lt;/name&gt;</t>
  </si>
  <si>
    <t>&lt;results&gt;{
    for $country in doc("mondial.xml")/child::mondial/child::country
    let $border := $country/border/attribute:: country
    let $code := $country/city/attribute:: country
    where $border = $code
    order by $country/name ascending
    return 
        &lt;result&gt;
            &lt;name&gt;{$border/..//country/child::name}&lt;/name&gt;
            &lt;name&gt;{$code/..//country/child::name}&lt;/name&gt;
        &lt;/result&gt;
}&lt;/results&gt;</t>
  </si>
  <si>
    <t>R={A, C, G, M, N, P, Q, S, Z}
Write functional depdencie in  the following form, 
for instance:
{A, C, G} -&gt; {C, G}
Write your answer below     
Sigma =
      {
{N} -&gt; {A, Z, C}
{M, S, G} -&gt; {P, Q}
{N} -&gt; {Q}
      }</t>
  </si>
  <si>
    <t>Sigma' =
      {
{N} -&gt; {Z}
{Z} -&gt; {C, A}
{M, S, G} -&gt; {P, Q}
{N} -&gt; {Q}
      }</t>
  </si>
  <si>
    <t>Sigma ={
{A} -&gt; {A, B, C, D, E, F, G, H, I}, 
{C, D} -&gt; {A, B, C, D, F, G}, 
{G} -&gt; {E, H, I},
{G, E} -&gt; {E, H},
{I} -&gt; {H}, 
{E, H} -&gt; {I},
{E, I} -&gt; {E, H}
Write your answer below
A compact minimal cover of Sigma is
{A} -&gt; {B, C, D, E, F, G, H, I}, 
{C, D} -&gt; {A}, 
{G} -&gt; {E, H, I},
{I} -&gt; {H}, 
{E, H} -&gt; {I}
  }</t>
  </si>
  <si>
    <t>The decomposition with the synthesis algorithm from the 
lecture consists of the following tables:
R1 = {A, B, C, D, E, F, G, H, I}
R2 = {A, C, D}
R3 = {I, H}
R4 = {E, H, I}</t>
  </si>
  <si>
    <t>The decomposition (is) lossless,
    this (is/is not) guaranted by the synthesis algorithm,
the decomposition (is) in third nomal form,
    this (is/is not) guaranted by the synthesis algorithm
the decomposition (is) dependency preserving,
    this (is/is not) guaranted by the synthesis algorithm
the decomposition (is) in Boyce-Codd normal form
    this (is/is not) guaranted by the synthesis algorithm.</t>
  </si>
  <si>
    <t>A0231930N</t>
  </si>
  <si>
    <t>SELECT c.country, c.province, c.name, COALESCE(ROUND(c.population/(SUM(c.population)*100)),0) AS percentage
FROM city c
GROUP BY ROLLUP(c.country, c.province, c.name,c.population)</t>
  </si>
  <si>
    <t>SELECT c.country, c.province, c.name, COALESCE(ROUND(c.population/(SUM(c.population)*100)),0) AS percentage
FROM city c
GROUP BY ROLLUP(c.country, c.province, c.name,c.population) LIMIT 3 OFFSET 37;</t>
  </si>
  <si>
    <t>3, [('TR', 'Batman', 'Batman', Decimal('0')), ('MEX', 'MÃ©xico, Estado de', 'Ecatepec', Decimal('0')), ('S', 'VÃ¤stra GÃ¶taland', 'GÃ¶teborg', Decimal('0'))]</t>
  </si>
  <si>
    <t>SELECT c.country, c.province, c.name, COALESCE(ROUND(c.population/(SUM(c.population)*100)),0) AS percentage
FROM city c
GROUP BY ROLLUP(c.country, c.province, c.name,c.population) LIMIT 3 offset 3756;</t>
  </si>
  <si>
    <t>doc("mondial.xml")/child::mondial/child::sea/child::name/text()</t>
  </si>
  <si>
    <t>doc("mondial.xml")/child::mondial/child::country[child::name[2] and child::name[2]]</t>
  </si>
  <si>
    <t>&lt;results&gt;
{
let $mondial := doc("mondial.xml")
for $country in doc($mondial)/descendant::country
order by $country/child::name
where count($country/border) &gt; 0
return
	&lt;country name='{$country/child::name/text()}'&gt;
	{
	for $neighbour in $country/border
	for $potentialneighbour in doc($mondial)/descendant::country
	order by $potentialneighbour/name
	return 
	if ($neighbour/@country = $potentialneighbour/@car_code) then (
	&lt;neighbour name='{$potentialneighbour/name/text()}'&gt;
	&lt;length&gt; {$neighbour/@length/data()}&lt;/length&gt;
	&lt;/neighbour&gt;
	)
else()
}
&lt;/country&gt;
}
&lt;/results&gt;</t>
  </si>
  <si>
    <t>R={A, C, G, M, N, P, Q, S, Z}
Write functional depdencie in  the following form, 
for instance:
{A, C, G} -&gt; {C, G}
Write your answer below     
Sigma =
{N} -&gt; {Z}, {Z} -&gt;{A, C}, {G} -&gt; {P, S}</t>
  </si>
  <si>
    <t>Sigma' =
      {
      {N} -&gt; {N,A,C,Z}
      {Z} -&gt; {A,C,Z}
      {Q} -&gt; {Q}
      {G} -&gt; {G,P,S}
      {M} -&gt; {M}
      }</t>
  </si>
  <si>
    <t>R={A, B, C, D, E, F, G, H, I}
Write your answer below
The set of candidate keys is:
A</t>
  </si>
  <si>
    <t>Sigma ={
{A} -&gt; {A, B, C, D, E, F, G, H, I}, 
{C, D} -&gt; {A, B, C, D, F, G}, 
{G} -&gt; {E, H, I},
{G, E} -&gt; {E, H},
{I} -&gt; {H}, 
{E, H} -&gt; {I},
{E, I} -&gt; {E, H}
Write your answer below
A compact minimal cover of Sigma is:
  {A}-&gt; {B, C, D, F, G}, {G} -&gt; {E, I}, {I}-&gt;{H}</t>
  </si>
  <si>
    <t>The decomposition with the synthesis algorithm from the 
lecture consists of the following tables:
R1 =  {A,B, C, D, F, G}, 
R2 =  {G,E,I}
R3 =  {I,H}</t>
  </si>
  <si>
    <t>The decomposition (is) lossless,
    this (is) guaranted by the synthesis algorithm,
the decomposition (is not) in third nomal form,
    this (is not) guaranted by the synthesis algorithm
the decomposition (is) dependency preserving,
    this (is) guaranted by the synthesis algorithm
the decomposition (is not) in Boyce-Codd normal form
    this (is not) guaranted by the synthesis algorithm.</t>
  </si>
  <si>
    <t>A0231931M</t>
  </si>
  <si>
    <t>CREATE TABLE country
(country VARCHAR(50) PRIMARY KEY,
 Province VARCHAR(50),
 city VARCHAR(50),
 percentage DECIMAL);
SELECT co.Name AS COUNTRY,  co.Province, ci.Name AS city, ROUND((ci.Population/co.Population)*100,2) AS percentage
FROM country co, city ci
WHERE co.Province = ci.Province
GROUP BY ROLLUP(co.Province, co.Name, ci.Name, ci.Population, co.Population)
ORDER BY co.Name
into country from mondialSchema;
PLEASE DELETE into country from mondialSchema; to see the result</t>
  </si>
  <si>
    <t>CREATE TABLE country
(country VARCHAR(50) PRIMARY KEY,
 Province VARCHAR(50),
 city VARCHAR(50),
 percentage DECIMAL);
SELECT co.Name AS COUNTRY,  co.Province, ci.Name AS city, ROUND((ci.Population/co.Population)*100,2) AS percentage
FROM country co, city ci
WHERE co.Province = ci.Province
GROUP BY ROLLUP(co.Province, co.Name, ci.Name, ci.Population, co.Population)
ORDER BY co.Name
into country from mondialSchema;
PLEASE DELETE into country from mondialSchema; to see the result LIMIT 3 OFFSET 37;</t>
  </si>
  <si>
    <t>CREATE TABLE country
(country VARCHAR(50) PRIMARY KEY,
 Province VARCHAR(50),
 city VARCHAR(50),
 percentage DECIMAL);
SELECT co.Name AS COUNTRY,  co.Province, ci.Name AS city, ROUND((ci.Population/co.Population)*100,2) AS percentage
FROM country co, city ci
WHERE co.Province = ci.Province
GROUP BY ROLLUP(co.Province, co.Name, ci.Name, ci.Population, co.Population)
ORDER BY co.Name
into country from mondialSchema;
PLEASE DELETE into country from mondialSchema; to see the result LIMIT 3 offset 3756;</t>
  </si>
  <si>
    <t>For correct format
xquery version "3.1";
&lt;results&gt;{
for $country in doc("MONDIAL/mondial.xml")/child::mondial/child::country/child::name
let $country_name := $country/text()
order by $country_name
return 
    &lt;result&gt;
        &lt;name&gt;{$country_name}&lt;/name&gt;
        &lt;name&gt;{$country_name}&lt;/name&gt;
    &lt;/result&gt;
}
&lt;/results&gt;
For trying my best to get the answer
xquery version "3.1";
&lt;results&gt;{
for $country in doc("MONDIAL/mondial.xml")/child::mondial/child::country/child::name
let $country_name := $country/text()
let $precede_country := $country/following-sibling::name/text()
where $country_name &lt; $precede_country
order by $country_name
return 
    &lt;result&gt;
        &lt;name&gt;{$country_name}&lt;/name&gt;
        &lt;name&gt;{$precede_country}&lt;/name&gt;
    &lt;/result&gt;
}
&lt;/results&gt;</t>
  </si>
  <si>
    <t>R={A, C, G, M, N, P, Q, S, Z}
Write functional dependencies in  the following form, 
for instance:
{A, C, G} -&gt; {C, G}
Write your answer below     
Functional Dependencies =
      {N -&gt; A,C,Q,Z}
      {G,M,N,S -&gt; P}
      {N -&gt; Q}
Compact Minimum Cover - 
      {N -&gt; A,C,Q,Z}
      {G,M,N,S -&gt; P}</t>
  </si>
  <si>
    <t>Sigma' =
      {Z} -&gt; {C}
      {A} -&gt; {Z}</t>
  </si>
  <si>
    <t>R={A, B, C, D, E, F, G, H, I}
Write your answer below
The set of candidate keys is:
MINIMUM CANDIDATE KEY {A}
NOT NEEDED, BUT COMPOSITE MINIMUM CANDIDATE KEY [C,D]</t>
  </si>
  <si>
    <t>Sigma ={
{A} -&gt; {A, B, C, D, E, F, G, H, I}, 
{C, D} -&gt; {A, B, C, D, F, G}, 
{G} -&gt; {E, H, I},
{G, E} -&gt; {E, H},
{I} -&gt; {H}, 
{E, H} -&gt; {I},
{E, I} -&gt; {E, H}
Write your answer below
A compact minimal cover set of Sigma is
{ A -&gt; C,D; G -&gt;  E,I; I -&gt;  H; C,D -&gt;  A,B,F,G; E,H -&gt;  I }</t>
  </si>
  <si>
    <t>The decomposition with the synthesis algorithm from the 
lecture consists of the following tables:
R1(E, G, I) having FD: G -&gt; E; G -&gt; I.
R3(A, B, C, D, F, G) having FD: A -&gt; C; A -&gt; D; C,D -&gt; A; C,D -&gt; B; C,D -&gt; F; C,D -&gt; G.
R4(E, H, I) having FD: I -&gt; H; E,H -&gt; I.</t>
  </si>
  <si>
    <t>A0231933J</t>
  </si>
  <si>
    <t>SELECT co.name as country,
p.name as province,
c.name as city,
SUM(c.population) as percentage
FROM city c, province p, country co
where c.province=p.name
and c.country=p.country
and p.country=co.code
GROUP BY rollup(co.name, p.name, c.name)</t>
  </si>
  <si>
    <t>5336, [(None, None, None, Decimal('1801997776')), ('Colombia', 'Antioquia', 'Turbo', Decimal('155173')), ('Brazil', 'Rio de Janeiro', 'Rio de Janeiro', Decimal('6320446')), ('Brazil', 'ParanÃ¡', 'Guarapuava', Decimal('152993')), ('Colombia', 'NariÃ±o', 'Pasto', Decimal('434486')), ('Japan', 'Shizuoka', 'Hamamatsu', Decimal('797980')), ('United Kingdom', 'East Midlands', 'Nottingham', Decimal('289301')), ('Germany', 'Niedersachsen', 'Braunschweig', Decimal('242537')), ('United States', 'California', 'Modesto', Decimal('201187')), ('Brazil', 'SÃ£o Paulo', 'Santo AndrÃ©', Decimal('676407'))]</t>
  </si>
  <si>
    <t>SELECT co.name as country,
p.name as province,
c.name as city,
SUM(c.population) as percentage
FROM city c, province p, country co
where c.province=p.name
and c.country=p.country
and p.country=co.code
GROUP BY rollup(co.name, p.name, c.name) LIMIT 3 OFFSET 37;</t>
  </si>
  <si>
    <t>3, [('Austria', 'OberÃ¶sterreich', 'Wels', Decimal('59239')), ('Poland', 'Pomorskie', 'Gdynia', Decimal('248574')), ('Reunion', 'Reunion', 'Saint-Paul', Decimal('103916'))]</t>
  </si>
  <si>
    <t>SELECT co.name as country,
p.name as province,
c.name as city,
SUM(c.population) as percentage
FROM city c, province p, country co
where c.province=p.name
and c.country=p.country
and p.country=co.code
GROUP BY rollup(co.name, p.name, c.name) LIMIT 3 offset 3756;</t>
  </si>
  <si>
    <t>doc('MONDIAL/mondial.xml')/child::mondial/child::country/(child::name[following-sibling::name]|child::name[preceding-sibling::name])</t>
  </si>
  <si>
    <t>&lt;results&gt;{
    for $country in doc('MONDIAL/mondial.xml')/child::mondial/child::country[child::border/attribute::country]
    let $border_countrycodes:=$country/child::border/attribute::country
    order by $country
    return
        &lt;result&gt;
            &lt;name&gt;{$country/child::name/text()}&lt;/name&gt;
            &lt;name&gt;{$border_countrycodes/text()}&lt;/name&gt;
        &lt;/result&gt;
}&lt;/results&gt;</t>
  </si>
  <si>
    <t>R={A, C, G, M, N, P, Q, S, Z}
Write functional depdencie in  the following form, 
for instance:
{A, C, G} -&gt; {C, G}
Write your answer below     
Sigma =
      {
{N} -&gt; {A,Z,C}
{S,M} -&gt; {G}
{G} -&gt; {P,S}
{G,N} -&gt; {Q}
{S,M,N} -&gt; {Q}
      }</t>
  </si>
  <si>
    <t>Sigma' =
      {
{Z} -&gt; {C}
{A,C} -&gt; {Z}
      }</t>
  </si>
  <si>
    <t>R={A, B, C, D, E, F, G, H, I}
Write your answer below
The set of candidate keys is:
A or C and D</t>
  </si>
  <si>
    <t>Sigma ={
{A} -&gt; {A, B, C, D, E, F, G, H, I}, 
{C, D} -&gt; {A, B, C, D, F, G}, 
{G} -&gt; {E, H, I},
{G, E} -&gt; {E, H},
{I} -&gt; {H}, 
{E, H} -&gt; {I},
{E, I} -&gt; {E, H}
Write your answer below
A compact minimal cover of Sigma is
  {
{A} -&gt; {A, B, C, D, F, G},
{C,D} -&gt; {A}
{G} -&gt; {E,I}
{I} -&gt; {H}
{EH} -&gt; {I}
  }</t>
  </si>
  <si>
    <t>The decomposition with the synthesis algorithm from the 
lecture consists of the following tables:
R1 = {
{A,B,C,D, F, G}
{E, I, G}
{E, H, I}
}</t>
  </si>
  <si>
    <t>The decomposition is lossless,
    this is guaranted by the synthesis algorithm,
the decomposition is in third nomal form,
    this is guaranted by the synthesis algorithm
the decomposition is dependency preserving,
    this is guaranted by the synthesis algorithm
the decomposition isnot in Boyce-Codd normal form
    this is not guaranted by the synthesis algorithm.</t>
  </si>
  <si>
    <t>A0231936A</t>
  </si>
  <si>
    <t>SELECT DISTINCT co.name AS country,
	   c.province AS province,
	   c.name as city,
	   round( SUM(c.population), 2) AS percentage
FROM city c, country co
WHERE c.country = co.code
GROUP BY ROLLUP(co.name, c.province, c.name, c.population)</t>
  </si>
  <si>
    <t>5336, [('United Kingdom', 'South East', 'Oxford', Decimal('159994.00')), ('United States', 'Tennessee', None, Decimal('1635507.00')), ('Niger', 'Tahoua', 'Tahoua', Decimal('149498.00')), ('Poland', 'ÅšlÄ…skie', 'DÄ…browa GÃ³rnicza', Decimal('125063.00')), ('Congo', 'Likouala', None, None), ('Japan', 'Kagawa', 'Takamatsu', Decimal('420748.00')), ('Netherlands', 'Drenthe', 'Assen', None), ('Finland', 'Lappia', None, Decimal('61244.00')), ('Pakistan', 'Khyber Pakhtunkhwa', 'Mardan', Decimal('358604.00')), ('United States', 'California', 'Escondido', Decimal('143913.00'))]</t>
  </si>
  <si>
    <t>SELECT DISTINCT co.name AS country,
	   c.province AS province,
	   c.name as city,
	   round( SUM(c.population), 2) AS percentage
FROM city c, country co
WHERE c.country = co.code
GROUP BY ROLLUP(co.name, c.province, c.name, c.population) LIMIT 3 OFFSET 37;</t>
  </si>
  <si>
    <t>3, [('Kazakhstan', 'Almaty City', 'Almaty', Decimal('1507737.00')), ('Malaysia', 'Kuala Lumpur', 'Kuala Lumpur', Decimal('1297526.00')), ('Venezuela', None, None, Decimal('11040351.00'))]</t>
  </si>
  <si>
    <t>SELECT DISTINCT co.name AS country,
	   c.province AS province,
	   c.name as city,
	   round( SUM(c.population), 2) AS percentage
FROM city c, country co
WHERE c.country = co.code
GROUP BY ROLLUP(co.name, c.province, c.name, c.population) LIMIT 3 offset 3756;</t>
  </si>
  <si>
    <t>3, [('Sweden', 'Ã–rebro', None, Decimal('138952.00')), ('Congo', 'Sangha', None, None), ('China', 'Jilin', 'Longjing', Decimal('139417.00'))]</t>
  </si>
  <si>
    <t>&lt;name&gt;
{
doc('MONDIAL/mondial.xml')/descendant::sea/child::name
}
&lt;/name&gt;</t>
  </si>
  <si>
    <t>&lt;name&gt;
{
doc("MONDIAL/mondial.xml")/child::mondial/child::country[count(child::name) &gt; 1]/child::name
}
&lt;/name&gt;</t>
  </si>
  <si>
    <t>&lt;results&gt;
{
    for $country in doc("MONDIAL/mondial.xml")/child::mondial/child::country
    let $country1 := $country
    let $country2 := $country
    where $country1/descendant::border/attribute::country[contains(attribute::country, string($country2/attribute::car_code))]
    order by $country1 ascending
    return
        &lt;result&gt;
            &lt;name&gt;{$country1/child::name/child::text()}&lt;/name&gt;
            &lt;name&gt;{$country2/child::name/child::text()}&lt;/name&gt;
        &lt;/result&gt;
}
&lt;/results&gt;</t>
  </si>
  <si>
    <t>R={A, C, G, M, N, P, Q, S, Z}
Write functional depdencie in  the following form, 
for instance:
{A, C, G} -&gt; {C, G}
Write your answer below     
Sigma =
      {
{N} -&gt; {A, C, Z},
{G} -&gt; {P},
{M} -&gt; {S},
{G, M} -&gt; {Q}
      }</t>
  </si>
  <si>
    <t>Sigma' =
      {
{N} -&gt; {Z},
{Z} -&gt; {A, C},
{G} -&gt; {P},
{M} -&gt; {S},
{G, M} -&gt; {Q}
      }</t>
  </si>
  <si>
    <t>Sigma ={
{A} -&gt; {A, B, C, D, E, F, G, H, I}, 
{C, D} -&gt; {A, B, C, D, F, G}, 
{G} -&gt; {E, H, I},
{G, E} -&gt; {E, H},
{I} -&gt; {H}, 
{E, H} -&gt; {I},
{E, I} -&gt; {E, H}
Write your answer below
A compact minimal cover of Sigma is
  {
{A} -&gt; {C, D}
{C, D} -&gt; {A, B, F, G}
{G} -&gt; {E, H, I}
{I} -&gt; {H}
{E, H} -&gt; {I}
  }</t>
  </si>
  <si>
    <t>The decomposition with the synthesis algorithm from the 
lecture consists of the following tables:
R1 = {A, B, C, D, F, G}
R2 = {G, E}
R3 = {E, I, H}</t>
  </si>
  <si>
    <t>A0231941L</t>
  </si>
  <si>
    <t>SELECT c1.name as country, c.province as province, c.name as city, 
	ROUND(c.population/(SUM(c.population) OVER())::NUMERIC * 100, 2) as percentage
FROM city c, country c1, province p
WHERE c.country=c1.code
AND p.country=c1.code
GROUP BY ROLLUP(c1.name, c.province, c.name, c.population);</t>
  </si>
  <si>
    <t>SELECT c1.name as country, c.province as province, c.name as city, 
	ROUND(c.population/(SUM(c.population) OVER())::NUMERIC * 100, 2) as percentage
FROM city c, country c1, province p
WHERE c.country=c1.code
AND p.country=c1.code
GROUP BY ROLLUP(c1.name, c.province, c.name, c.population) LIMIT 3 OFFSET 37;</t>
  </si>
  <si>
    <t>SELECT c1.name as country, c.province as province, c.name as city, 
	ROUND(c.population/(SUM(c.population) OVER())::NUMERIC * 100, 2) as percentage
FROM city c, country c1, province p
WHERE c.country=c1.code
AND p.country=c1.code
GROUP BY ROLLUP(c1.name, c.province, c.name, c.population) LIMIT 3 offset 3756;</t>
  </si>
  <si>
    <t>&lt;results&gt;{
    for $country1 in doc("MONDIAL/mondial.xml")/descendant::country
    order by $country1/child::name[1]/text() ascending
    return
        &lt;result&gt;{
            &lt;name&gt;{$country1/child::name[1]/text()}&lt;/name&gt;
            &lt;name&gt;{
                for $country2 in descendant::country
                let $border-country:= $country/child::border/data(attribute::country)
                let $country-code:= $country2/data(attribute::car_code)
                where $border-country=$country-code
                order by $country2/child::name[1]/text() ascending
                return 
                    {$country2/child::name[1]/text()}
            }&lt;/name&gt;
        }&lt;/result&gt;
}&lt;/results&gt;</t>
  </si>
  <si>
    <t>R={A, C, G, M, N, P, Q, S, Z}
Write functional depdencie in  the following form, 
for instance:
{A, C, G} -&gt; {C, G}
Write your answer below     
Sigma =
      {
	{G, M} -&gt; {P, S, Q, N}
       	{N} -&gt; {A, Z, C}
      }</t>
  </si>
  <si>
    <t>Sigma' =
      {
	{A, C} -&gt; {Z}
      }</t>
  </si>
  <si>
    <t>Sigma ={
{A} -&gt; {A, B, C, D, E, F, G, H, I}, 
{C, D} -&gt; {A, B, C, D, F, G}, 
{G} -&gt; {E, H, I},
{G, E} -&gt; {E, H},
{I} -&gt; {H}, 
{E, H} -&gt; {I},
{E, I} -&gt; {E, H}
Write your answer below
A compact minimal cover of Sigma is
  {
  {A} -&gt; {B, C, D, E, F, G, H, I},
  {G} -&gt; {E, H, I},
  {I} -&gt; {H},
  {E} -&gt; {I, H},
  {H} -&gt; {I}
  }</t>
  </si>
  <si>
    <t>The decomposition with the synthesis algorithm from the 
lecture consists of the following tables:
R1 = { A, B, C, D, E, F, G, H, I}
R2 = { G, H, I}
R3 = { E, H, I}</t>
  </si>
  <si>
    <t>A0231945A</t>
  </si>
  <si>
    <t>SELECT c.country,coalesce(c.province,'All provinces')as province,coalesce(c.name,'All cities') as city,
(c.population/sum(c.population))as percentage
FROM city c
GROUP BY rollup(c.country, c.province, c.name,c.population)</t>
  </si>
  <si>
    <t>SELECT c.country,coalesce(c.province,'All provinces')as province,coalesce(c.name,'All cities') as city,
(c.population/sum(c.population))as percentage
FROM city c
GROUP BY rollup(c.country, c.province, c.name,c.population) LIMIT 3 OFFSET 37;</t>
  </si>
  <si>
    <t>3, [('TR', 'Batman', 'Batman', Decimal('1.00000000000000000000')), ('MEX', 'MÃ©xico, Estado de', 'Ecatepec', Decimal('1.00000000000000000000')), ('S', 'VÃ¤stra GÃ¶taland', 'GÃ¶teborg', Decimal('1.00000000000000000000'))]</t>
  </si>
  <si>
    <t>SELECT c.country,coalesce(c.province,'All provinces')as province,coalesce(c.name,'All cities') as city,
(c.population/sum(c.population))as percentage
FROM city c
GROUP BY rollup(c.country, c.province, c.name,c.population) LIMIT 3 offset 3756;</t>
  </si>
  <si>
    <t>doc("mondial.xml")/child::mondial/child::sea/child::name</t>
  </si>
  <si>
    <t>doc("mondial.xml")/child::mondial/child::country[count(child::name)&gt;1]/child::name</t>
  </si>
  <si>
    <t>&lt;results&gt;{ 
    for $country in doc("mondial.xml")/child::mondial/child::country
    for $count_C in $country/child::border/data(attribute::country)
    order by $country,$count_C
    return 
        &lt;result&gt;
        &lt;name&gt;{$country/child::name/text()}&lt;/name&gt;
        &lt;name&gt;{$count_C}&lt;/name&gt;
        &lt;/result&gt;
}
&lt;/results&gt;</t>
  </si>
  <si>
    <t>R={A, C, G, M, N, P, Q, S, Z}
Write functional depdencie in  the following form, 
for instance:
{A, C, G} -&gt; {C, G}
Write your answer below     
Sigma =
      {
{S,M}-&gt;{S}
{G,P,S}-&gt;{Q}
{Q}-&gt;{G,P,S}
{A,N,Z,C}-&gt;{Q}
      }</t>
  </si>
  <si>
    <t>Sigma' =
      {
{A,C}-&gt;{Z}
{Z}-&gt;{C}
      }</t>
  </si>
  <si>
    <t>R={A, B, C, D, E, F, G, H, I}
Write your answer below
The set of candidate keys is:{A},{C,D,G}</t>
  </si>
  <si>
    <t>Sigma ={
{A} -&gt; {A, B, C, D, E, F, G, H, I}, 
{C, D} -&gt; {A, B, C, D, F, G}, 
{G} -&gt; {E, H, I},
{G, E} -&gt; {E, H},
{I} -&gt; {H}, 
{E, H} -&gt; {I},
{E, I} -&gt; {E, H}
Write your answer below
A compact minimal cover of Sigma is
  {
  {A} -&gt; {A, B, C, D, E, F, G, H, I}, 
  {C, D} -&gt; {A, B, C, D, F, G}, 
  {G} -&gt; {E, H, I},
  {I} -&gt; {H},
  {E, H} -&gt; {I},
  }</t>
  </si>
  <si>
    <t>The decomposition with the synthesis algorithm from the 
lecture consists of the following tables:
R1 = { A, B, C, D, E, F, G, H, I},
sigma={ {A} -&gt; {A, B, C, D, E, F, G, H, I}}</t>
  </si>
  <si>
    <t>The decomposition (is) lossless,
    this (is) guaranteed by the synthesis algorithm,
the decomposition (is) in third normal form,
    this (is) guaranteed by the synthesis algorithm
the decomposition (is not) dependency preserving,
    this (is) guaranteed by the synthesis algorithm
the decomposition (is) in Boyce-Codd normal form
    this (is) guaranteed by the synthesis algorithm.</t>
  </si>
  <si>
    <t>A0231947Y</t>
  </si>
  <si>
    <t>SELECT cn.name as country, COALESCE(c.province,'All province') as province, COALESCE(c.name,'All cities') as city, round(SUM(c.population/cn.population*100),2) AS percentage
FROM city c, country cn
WHERE c.country=cn.code
GROUP BY ROLLUP(cn.name, c.province, c.name)
order by cn.name ASC, percentage DESC;</t>
  </si>
  <si>
    <t>5336, [('Afghanistan', 'All province', 'All cities', Decimal('12.95')), ('Afghanistan', 'Afghanistan', 'All cities', Decimal('12.95')), ('Afghanistan', 'Afghanistan', 'Kabul', Decimal('9.36')), ('Afghanistan', 'Afghanistan', 'Herat', Decimal('1.29')), ('Afghanistan', 'Afghanistan', 'Kandahar', Decimal('1.20')), ('Afghanistan', 'Afghanistan', 'Mazar-i-Sharif', Decimal('1.11')), ('Albania', 'Albania', 'All cities', Decimal('28.99')), ('Albania', 'All province', 'All cities', Decimal('28.99')), ('Albania', 'Albania', 'Tirana', Decimal('14.83')), ('Albania', 'Albania', 'DurrÃ«s', Decimal('4.01'))]</t>
  </si>
  <si>
    <t>SELECT cn.name as country, COALESCE(c.province,'All province') as province, COALESCE(c.name,'All cities') as city, round(SUM(c.population/cn.population*100),2) AS percentage
FROM city c, country cn
WHERE c.country=cn.code
GROUP BY ROLLUP(cn.name, c.province, c.name)
order by cn.name ASC, percentage DESC LIMIT 3 OFFSET 37;</t>
  </si>
  <si>
    <t>SELECT cn.name as country, COALESCE(c.province,'All province') as province, COALESCE(c.name,'All cities') as city, round(SUM(c.population/cn.population*100),2) AS percentage
FROM city c, country cn
WHERE c.country=cn.code
GROUP BY ROLLUP(cn.name, c.province, c.name)
order by cn.name ASC, percentage DESC LIMIT 3 offset 3756;</t>
  </si>
  <si>
    <t>&lt;results&gt;{
    for $country in doc("MONDIAL/mondial.xml")/descendant::country
    let $name1 := $country/child::name
    let $border1 := $country/child::border/attribute::country
    let $name2 := $country/child::name
    let $border2 := $country/child::border/attribute::country
    where $border1 = $border2
    order by $name1 ascending
    return
        &lt;result&gt;
            &lt;name&gt;{$name1}&lt;/name&gt;
            &lt;name&gt;{$name2}&lt;/name&gt;
        &lt;/result&gt;
}&lt;/results&gt;</t>
  </si>
  <si>
    <t>R={A, C, G, M, N, P, Q, S, Z}
Write functional depdencie in  the following form, 
for instance:
{A, C, G} -&gt; {C, G}
Write your answer below     
Sigma =
      {
{S} -&gt; {M}
{M} -&gt; {S, G, P, Q}
{N} -&gt; {A, C, Z, Q}
      }</t>
  </si>
  <si>
    <t>Sigma' = 
      {
{S} -&gt; {M}
{M} -&gt; {S, G, P, Q}
{N} -&gt; {A, C, Z, Q}
{Z} -&gt; {A, C}
      }</t>
  </si>
  <si>
    <t>Sigma ={
{A} -&gt; {A, B, C, D, E, F, G, H, I}, 
{C, D} -&gt; {A, B, C, D, F, G}, 
{G} -&gt; {E, H, I},
{G, E} -&gt; {E, H},
{I} -&gt; {H}, 
{E, H} -&gt; {I},
{E, I} -&gt; {E, H}
Write your answer below
A compact minimal cover of Sigma is
  {
{A} -&gt; {B, C, D, E, F, G, H, I}  
  }</t>
  </si>
  <si>
    <t>A0231952H</t>
  </si>
  <si>
    <t>SELECT co.name as country, pv.name as province, ct.name as city, cast(sum(ct.population/co.population) as decimal(10,2)) as percentage
from Country co left join Province pv on co.code= pv.country left join City ct on co.code=ct.country and pv.name=ct.province
GROUP BY rollup(co.name, pv.name,ct.name)
order by co.name, pv.name,ct.name asc;</t>
  </si>
  <si>
    <t>5356, [('Afghanistan', 'Afghanistan', 'Herat', Decimal('0.01')), ('Afghanistan', 'Afghanistan', 'Kabul', Decimal('0.09')), ('Afghanistan', 'Afghanistan', 'Kandahar', Decimal('0.01')), ('Afghanistan', 'Afghanistan', 'Mazar-i-Sharif', Decimal('0.01')), ('Afghanistan', 'Afghanistan', None, Decimal('0.13')), ('Afghanistan', None, None, Decimal('0.13')), ('Albania', 'Albania', 'DurrÃ«s', Decimal('0.04')), ('Albania', 'Albania', 'Elbasan', Decimal('0.03')), ('Albania', 'Albania', 'KorÃ§Ã«', Decimal('0.02')), ('Albania', 'Albania', 'ShkodÃ«r', Decimal('0.03'))]</t>
  </si>
  <si>
    <t>SELECT co.name as country, pv.name as province, ct.name as city, cast(sum(ct.population/co.population) as decimal(10,2)) as percentage
from Country co left join Province pv on co.code= pv.country left join City ct on co.code=ct.country and pv.name=ct.province
GROUP BY rollup(co.name, pv.name,ct.name)
order by co.name, pv.name,ct.name asc LIMIT 3 OFFSET 37;</t>
  </si>
  <si>
    <t>SELECT co.name as country, pv.name as province, ct.name as city, cast(sum(ct.population/co.population) as decimal(10,2)) as percentage
from Country co left join Province pv on co.code= pv.country left join City ct on co.code=ct.country and pv.name=ct.province
GROUP BY rollup(co.name, pv.name,ct.name)
order by co.name, pv.name,ct.name asc LIMIT 3 offset 3756;</t>
  </si>
  <si>
    <t>3, [('Russia', 'Krasnodarskiy', None, Decimal('0.01')), ('Russia', 'Krasnoyarsk', 'AÄinsk', Decimal('0.00')), ('Russia', 'Krasnoyarsk', 'Krasnoyarsk', Decimal('0.01'))]</t>
  </si>
  <si>
    <t>doc("MONDIAL/mondial.xml")/child::mondial/child::country/child::name[count(preceding-sibling::name)&gt;=1 or count(following-sibling::name)&gt;=1]</t>
  </si>
  <si>
    <t>&lt;results&gt;{
for $country in doc('MONDIAL/mondial.xml')/child::mondial/child::country
for $border_country in doc('MONDIAL/mondial.xml')/child::mondial/child::country
let $name_of_country:=$country/child::name/text()
let $name_of_border_country:=$border_country/child::name/text()
where $country/child::border/attribute::country/string()=$border_country/attribute::car_code/string()
order by $name_of_country[1], $name_of_border_country[1]
return &lt;result&gt;
    &lt;name&gt;{$country/child::name/text()}&lt;/name&gt;
    &lt;name&gt;{$border_country/child::name/text()}&lt;/name&gt;
        &lt;/result&gt;
}&lt;/results&gt;</t>
  </si>
  <si>
    <t>R={A, C, G, M, N, P, Q, S, Z}
Write functional depdencie in  the following form, 
for instance:
{A, C, G} -&gt; {C, G}
Write your answer below     
Sigma =
      {
{G} -&gt; {P, S}
{N} -&gt; {A, C, Z}
{M} -&gt; {S}
{G,N} -&gt; {Q}
      }</t>
  </si>
  <si>
    <t>R={A, B, C, D, E, F, G, H, I}
Write your answer below
The set of candidate keys is:
{A},{C, D}</t>
  </si>
  <si>
    <t>Sigma ={
{A} -&gt; {A, B, C, D, E, F, G, H, I}, 
{C, D} -&gt; {A, B, C, D, F, G}, 
{G} -&gt; {E, H, I},
{G, E} -&gt; {E, H},
{I} -&gt; {H}, 
{E, H} -&gt; {I},
{E, I} -&gt; {E, H}
Write your answer below
A compact minimal cover of Sigma is
  {
{A} -&gt; {A, B, C, D, E, F, G, H, I}, 
{C, D} -&gt; {A, B, F, G}, 
{G} -&gt; {E, H, I},
{I} -&gt; {H}, 
{E, H} -&gt; {I}
  }</t>
  </si>
  <si>
    <t>The decomposition with the synthesis algorithm from the 
lecture consists of the following tables:
R1 ={A, B}
R2 ={A, E}
R3 ={A, F}
R4 ={A, G}
R5 ={A, H}
R6 ={A, I}
R7 ={A, C, D}
R8 ={B, C, D}
R9 ={C, D, F}
R10 ={C, D, G}
R11 ={G, E}
R12 ={G, H}
R13 ={G, I}
R14 ={E, H, I}
}</t>
  </si>
  <si>
    <t>A0231953E</t>
  </si>
  <si>
    <t>select co.name as country, COALESCE(ci.province,'All provinces') as province, COALESCE(ci.name,'All cities') as city, round(sum(ci.population/co.population)*100,2) as percentage
from country co, city ci
where co.code = ci.country
group by rollup(co.name, ci.province, ci.name)
having sum(ci.population/co.population) &lt;= 1
order by co.name, ci.province, ci.name;</t>
  </si>
  <si>
    <t>4697, [('Afghanistan', 'Afghanistan', 'Herat', Decimal('1.29')), ('Afghanistan', 'Afghanistan', 'Kabul', Decimal('9.36')), ('Afghanistan', 'Afghanistan', 'Kandahar', Decimal('1.20')), ('Afghanistan', 'Afghanistan', 'Mazar-i-Sharif', Decimal('1.11')), ('Afghanistan', 'Afghanistan', 'All cities', Decimal('12.95')), ('Afghanistan', 'All provinces', 'All cities', Decimal('12.95')), ('Albania', 'Albania', 'DurrÃ«s', Decimal('4.01')), ('Albania', 'Albania', 'Elbasan', Decimal('2.79')), ('Albania', 'Albania', 'KorÃ§Ã«', Decimal('1.81')), ('Albania', 'Albania', 'ShkodÃ«r', Decimal('2.73'))]</t>
  </si>
  <si>
    <t>select co.name as country, COALESCE(ci.province,'All provinces') as province, COALESCE(ci.name,'All cities') as city, round(sum(ci.population/co.population)*100,2) as percentage
from country co, city ci
where co.code = ci.country
group by rollup(co.name, ci.province, ci.name)
having sum(ci.population/co.population) &lt;= 1
order by co.name, ci.province, ci.name LIMIT 3 OFFSET 37;</t>
  </si>
  <si>
    <t>3, [('Andorra', 'Andorra', 'Andorra la Vella', Decimal('28.49')), ('Andorra', 'Andorra', 'All cities', Decimal('28.49')), ('Andorra', 'All provinces', 'All cities', Decimal('28.49'))]</t>
  </si>
  <si>
    <t>select co.name as country, COALESCE(ci.province,'All provinces') as province, COALESCE(ci.name,'All cities') as city, round(sum(ci.population/co.population)*100,2) as percentage
from country co, city ci
where co.code = ci.country
group by rollup(co.name, ci.province, ci.name)
having sum(ci.population/co.population) &lt;= 1
order by co.name, ci.province, ci.name LIMIT 3 offset 3756;</t>
  </si>
  <si>
    <t>3, [('Sweden', 'Uppsala', 'All cities', Decimal('2.12')), ('Sweden', 'VÃ¤rmland', 'Karlstad', Decimal('0.91')), ('Sweden', 'VÃ¤rmland', 'All cities', Decimal('0.91'))]</t>
  </si>
  <si>
    <t>doc("MONDIAL/mondial.xml")/child::mondial/child::country/child::name[following-sibling::name or preceding-sibling::name]</t>
  </si>
  <si>
    <t>&lt;results&gt;{
    for $country in doc('MONDIAL/mondial.xml')/child::mondial/child::country[child::border]
    for $border-country in $country/(following-sibling::country | /preceding-sibling::country)[attribute::car_code = $country/child::border/attribute::country] 
    order by $country,$border-country
    return
        &lt;result&gt;
            &lt;name&gt;{$country/child::name/text()[1]}&lt;/name&gt;
            &lt;name&gt;{$border-country/child::name/text()[1]}&lt;/name&gt;
        &lt;/result&gt;
}&lt;/results&gt;</t>
  </si>
  <si>
    <t>R={A, C, G, M, N, P, Q, S, Z}
Write functional depdencie in  the following form, 
for instance:
{A, C, G} -&gt; {C, G}
Write your answer below     
Sigma =
      {
{M, S} - &gt; {G},
{G} - &gt; {M, S, P, Q, N},
{N} - &gt; {A, Z, C}
      }</t>
  </si>
  <si>
    <t>Sigma' =
      {
{M, S} - &gt; {G},
{G} - &gt; {M, S, P, Q, N},
{N} - &gt; {Z},
{Z} - &gt; {A, C}
      }</t>
  </si>
  <si>
    <t>The decomposition with the synthesis algorithm from the 
lecture consists of the following tables:
R1 = {A, B, C, D, F, G}
R2 = {G, E, H}
R3 = {E, I, H}</t>
  </si>
  <si>
    <t>A0231956Y</t>
  </si>
  <si>
    <t>SELECT distinct coalesce (c2.name, 'All countries') AS country,
	  coalesce (c1.province, 'All provinces') AS province,
	  coalesce (c1.name,'All cities') AS city,
	  trunc(100*sum(c1.population)/sum(c2.population),2) as percentage
  FROM city c1, country c2
  WHERE c2.code=c1.country
  	and c2.province=c1.province
  GROUP BY ROLLUP (c1.country,c1.province,c1.name,c2.name,c2.population)
  ORDER by country,province,city;</t>
  </si>
  <si>
    <t>1621, [('Afghanistan', 'Afghanistan', 'Herat', Decimal('1.28')), ('Afghanistan', 'Afghanistan', 'Kabul', Decimal('9.35')), ('Afghanistan', 'Afghanistan', 'Kandahar', Decimal('1.19')), ('Afghanistan', 'Afghanistan', 'Mazar-i-Sharif', Decimal('1.10')), ('Albania', 'Albania', 'DurrÃ«s', Decimal('4.01')), ('Albania', 'Albania', 'Elbasan', Decimal('2.78')), ('Albania', 'Albania', 'KorÃ§Ã«', Decimal('1.81')), ('Albania', 'Albania', 'ShkodÃ«r', Decimal('2.73')), ('Albania', 'Albania', 'Tirana', Decimal('14.82')), ('Albania', 'Albania', 'VlorÃ«', Decimal('2.81'))]</t>
  </si>
  <si>
    <t>SELECT distinct coalesce (c2.name, 'All countries') AS country,
	  coalesce (c1.province, 'All provinces') AS province,
	  coalesce (c1.name,'All cities') AS city,
	  trunc(100*sum(c1.population)/sum(c2.population),2) as percentage
  FROM city c1, country c2
  WHERE c2.code=c1.country
  	and c2.province=c1.province
  GROUP BY ROLLUP (c1.country,c1.province,c1.name,c2.name,c2.population)
  ORDER by country,province,city LIMIT 3 OFFSET 37;</t>
  </si>
  <si>
    <t>3, [('All countries', 'Afghanistan', 'Kabul', Decimal('9.35')), ('All countries', 'Afghanistan', 'Kandahar', Decimal('1.19')), ('All countries', 'Afghanistan', 'Mazar-i-Sharif', Decimal('1.10'))]</t>
  </si>
  <si>
    <t>SELECT distinct coalesce (c2.name, 'All countries') AS country,
	  coalesce (c1.province, 'All provinces') AS province,
	  coalesce (c1.name,'All cities') AS city,
	  trunc(100*sum(c1.population)/sum(c2.population),2) as percentage
  FROM city c1, country c2
  WHERE c2.code=c1.country
  	and c2.province=c1.province
  GROUP BY ROLLUP (c1.country,c1.province,c1.name,c2.name,c2.population)
  ORDER by country,province,city LIMIT 3 offset 3756;</t>
  </si>
  <si>
    <t>doc("MONDIAL/mondial.xml")/child::mondial/child::border</t>
  </si>
  <si>
    <t>R={A, C, G, M, N, P, Q, S, Z}
Write functional depdencie in  the following form, 
for instance:
{A, C, G} -&gt; {C, G}
Write your answer below     
Sigma ={{G}-&gt;{P},{S N}-&gt;{A,C,Z},{G,N}-&gt;{Q},{M,S}-&gt;{P}}</t>
  </si>
  <si>
    <t>Sigma' =
      {{Z}-&gt;{C}, {A,C}-&gt;{Z}}</t>
  </si>
  <si>
    <t>R={A, B, C, D, E, F, G, H, I}
Write your answer below
The set of candidate keys is:{A} and {C,D}</t>
  </si>
  <si>
    <t>Sigma ={
{A} -&gt; {A, B, C, D, E, F, G, H, I}, 
{C, D} -&gt; {A, B, C, D, F, G}, 
{G} -&gt; {E, H, I},
{G, E} -&gt; {E, H},
{I} -&gt; {H}, 
{E, H} -&gt; {I},
{E, I} -&gt; {E, H}
Write your answer below
A compact minimal cover of Sigma is
  {{A}-&gt;{C,D}, {G}-&gt;{E,I} ,{I}-&gt;{H},{C,D}-&gt;{A,B,F,G},{E,H}-&gt;{I}}</t>
  </si>
  <si>
    <t>The decomposition with the synthesis algorithm from the 
lecture consists of the following tables:
R1={E,G,I}
R2={A,B,C,D,F,G}
R3={E,H,I}</t>
  </si>
  <si>
    <t>A0231957X</t>
  </si>
  <si>
    <t>SELECT co.name,
COALESCE(c.province, N'All provinces') AS province,
COALESCE(c.name, N'All cities') AS city,
ROUND(100*SUM(c.population)/NULLIF((select sum(population)
          from city s
         where country = c.country),0),2) AS percentage
FROM city c
JOIN country co ON co.code = c.country
GROUP BY ROLLUP(c.country, co.name, c.province, c.name)
ORDER BY c.country, co.name, c.province, c.name;</t>
  </si>
  <si>
    <t>5581, [('Austria', 'Burgenland', 'Eisenstadt', Decimal('0.47')), ('Austria', 'Burgenland', 'All cities', Decimal('0.47')), ('Austria', 'KÃ¤rnten', 'Klagenfurt', Decimal('3.37')), ('Austria', 'KÃ¤rnten', 'Villach', Decimal('2.09')), ('Austria', 'KÃ¤rnten', 'All cities', Decimal('5.47')), ('Austria', 'NiederÃ¶sterreich', 'St. PÃ¶lten', Decimal('1.82')), ('Austria', 'NiederÃ¶sterreich', 'All cities', Decimal('1.82')), ('Austria', 'OberÃ¶sterreich', 'Linz', Decimal('6.76')), ('Austria', 'OberÃ¶sterreich', 'Wels', Decimal('2.07')), ('Austria', 'OberÃ¶sterreich', 'All cities', Decimal('8.83'))]</t>
  </si>
  <si>
    <t>SELECT co.name,
COALESCE(c.province, N'All provinces') AS province,
COALESCE(c.name, N'All cities') AS city,
ROUND(100*SUM(c.population)/NULLIF((select sum(population)
          from city s
         where country = c.country),0),2) AS percentage
FROM city c
JOIN country co ON co.code = c.country
GROUP BY ROLLUP(c.country, co.name, c.province, c.name)
ORDER BY c.country, co.name, c.province, c.name LIMIT 3 OFFSET 37;</t>
  </si>
  <si>
    <t>3, [('Albania', 'Albania', 'KorÃ§Ã«', Decimal('6.25')), ('Albania', 'Albania', 'ShkodÃ«r', Decimal('9.42')), ('Albania', 'Albania', 'Tirana', Decimal('51.15'))]</t>
  </si>
  <si>
    <t>SELECT co.name,
COALESCE(c.province, N'All provinces') AS province,
COALESCE(c.name, N'All cities') AS city,
ROUND(100*SUM(c.population)/NULLIF((select sum(population)
          from city s
         where country = c.country),0),2) AS percentage
FROM city c
JOIN country co ON co.code = c.country
GROUP BY ROLLUP(c.country, co.name, c.province, c.name)
ORDER BY c.country, co.name, c.province, c.name LIMIT 3 offset 3756;</t>
  </si>
  <si>
    <t>3, [('Russia', 'Saratovskaya', 'Ä–ngels', Decimal('0.28')), ('Russia', 'Saratovskaya', 'Saratov', Decimal('1.17')), ('Russia', 'Saratovskaya', 'All cities', Decimal('1.72'))]</t>
  </si>
  <si>
    <t>&lt;results&gt;{
doc("MONDIAL/mondial.xml")//sea/name
}&lt;/results&gt;</t>
  </si>
  <si>
    <t>&lt;results&gt;{
doc("MONDIAL/mondial.xml")/child::mondial/child::country/child::name[2]/parent::country/child::name
}&lt;/results&gt;</t>
  </si>
  <si>
    <t>&lt;results&gt;
    {
        for $x in doc("MONDIAL/mondial.xml")/child::mondial/child::country/child::border
        for $y in doc("MONDIAL/mondial.xml")/child::mondial/child::country
        where data($x/attribute::country) = data($y/attribute::car_code)
        order by data($x/parent::country/child::name[1]) ascending, ($y/child::name[1]) ascending
        return &lt;result&gt;&lt;name&gt;{data($x/parent::country/child::name[1])}&lt;/name&gt;{($y/child::name[1])}&lt;/result&gt;
    }
&lt;/results&gt;</t>
  </si>
  <si>
    <t>R={A, C, G, M, N, P, Q, S, Z}
Write functional depdencie in  the following form, 
for instance:
{A, C, G} -&gt; {C, G}
Write your answer below     
Sigma =
      {
{M,S} -&gt; {P,G,N,Q}
{G} -&gt; {M,S}
{N} -&gt; {A,Z,C}
      }</t>
  </si>
  <si>
    <t>R={A, B, C, D, E, F, G, H, I}
Write your answer below
The set of candidate keys is:{A} and {C, D}</t>
  </si>
  <si>
    <t>Sigma ={
{A} -&gt; {B, C, D, E, F, G, H, I}, 
{C, D} -&gt; {A}, 
{G} -&gt; {E, I},
{I} -&gt; {H}, 
{E, H} -&gt; {I}
Write your answer below
A compact minimal cover of Sigma is
  {
{A} -&gt; {B, C, D, E, F, G, H, I}, 
{C, D} -&gt; {A}, 
{G} -&gt; {E, I},
{I} -&gt; {H}, 
{E, H} -&gt; {I} 
  }</t>
  </si>
  <si>
    <t>The decomposition with the synthesis algorithm from the 
lecture consists of the following tables:
R1={A, B, C, D, F, G}
R2={E, G, H}
R3={E, H, I}</t>
  </si>
  <si>
    <t>A0231958W</t>
  </si>
  <si>
    <t>&lt;name&gt;{
doc("MONDIAL/mondial.xml")/child::mondial//descendant::province/child::city[child::located_at/attribute::watertype='sea']/child::located_at[attribute::watertype='sea']
}&lt;/name&gt;</t>
  </si>
  <si>
    <t>doc("MONDIAL/mondial.xml")/child::mondial/child::country/child::name[following-sibling::name]</t>
  </si>
  <si>
    <t>&lt;results&gt;{
    for $country in doc('MONDIAL/mondial.xml')/child::mondial/child::country
    let $name := $country/child::name/text()
    let $nb := $country/child::border
    return
        &lt;result&gt;
            &lt;name&gt;{$name}&lt;/name&gt;
            &lt;name&gt;{$nb}&lt;/name&gt;
        &lt;/result&gt;
}&lt;/results&gt;</t>
  </si>
  <si>
    <t>Sigma ={
{A} -&gt; {A, B, C, D, E, F, G, H, I}, 
{C, D} -&gt; {A, B, C, D, F, G}, 
{G} -&gt; {E, H, I},
{G, E} -&gt; {E, H},
{I} -&gt; {H}, 
{E, H} -&gt; {I},
{E, I} -&gt; {E, H}
Write your answer below
A compact minimal cover of Sigma is
  {
   {A} -&gt; {B,C,D,E,F,G,H,I}
   {C,D} -&gt; {A,B,F,G}
   {G} -&gt; {E,I}
   {I} -&gt; {H}
   {E,H} -&gt; {I}
  }</t>
  </si>
  <si>
    <t>A0231971E</t>
  </si>
  <si>
    <t>SELECT c.country AS country, c.province, c.name AS city, COALESCE(SUM(c.population),0) AS percentage
FROM city c, country ct
WHERE c.country = ct.name
GROUP BY ROLLUP (c.country, c.province, c.name);</t>
  </si>
  <si>
    <t>1, [(None, None, None, Decimal('0'))]</t>
  </si>
  <si>
    <t>SELECT c.country AS country, c.province, c.name AS city, COALESCE(SUM(c.population),0) AS percentage
FROM city c, country ct
WHERE c.country = ct.name
GROUP BY ROLLUP (c.country, c.province, c.name) LIMIT 3 OFFSET 37;</t>
  </si>
  <si>
    <t>SELECT c.country AS country, c.province, c.name AS city, COALESCE(SUM(c.population),0) AS percentage
FROM city c, country ct
WHERE c.country = ct.name
GROUP BY ROLLUP (c.country, c.province, c.name) LIMIT 3 offset 3756;</t>
  </si>
  <si>
    <t>&lt;results&gt;{
    for $country1 in doc("MONDIAL/mondial.xml")/child::mondial/child::country
    for $country2 in doc("MONDIAL/mondial.xml")/child::mondial/child::country
    order by $country2
    order by $country1
    where $country1/child::border/attribute::country/text()= $country2/attribute::car_code/text()
    return 
        &lt;result&gt;
            &lt;name&gt;{$country1}&lt;/name&gt;
            &lt;name&gt;{$country2}&lt;/name&gt;
        &lt;/result&gt;
}
&lt;/results&gt;</t>
  </si>
  <si>
    <t>R={A, C, G, M, N, P, Q, S, Z}
Write functional depdencie in  the following form, 
for instance:
{A, C, G} -&gt; {C, G}
Write your answer below     
Sigma =
      { {M, S} -&gt; {P},
	{G} -&gt; {P, Q, N, A, Z, C}
      }</t>
  </si>
  <si>
    <t>R={A, B, C, D, E, F, G, H, I}
Write your answer below
The set of candidate keys is: {A}, {CD}</t>
  </si>
  <si>
    <t>Sigma ={
{A} -&gt; {A, B, C, D, E, F, G, H, I}, 
{C, D} -&gt; {A, B, C, D, F, G}, 
{G} -&gt; {E, H, I},
{G, E} -&gt; {E, H},
{I} -&gt; {H}, 
{E, H} -&gt; {I},
{E, I} -&gt; {E, H} 
Write your answer below
A compact minimal cover of Sigma is
  { {A} -&gt; {B, C, D, F, G}, 
    {C, D} -&gt; {A}, 
    {G} -&gt; {E, H},
    {I} -&gt; {H},
    {E, H} -&gt; {I}
  }</t>
  </si>
  <si>
    <t>The decomposition with the synthesis algorithm from the 
lecture consists of the following tables:
R1 = {A,B,C,D,F,G}
R2 = {E,H,I}
R3 = {G, E, H}</t>
  </si>
  <si>
    <t>A0231973B</t>
  </si>
  <si>
    <t>SELECT co.name AS country, 
CASE 
	WHEN p.name ISNULL THEN 'All provinces' 
	ELSE p.name 
	END AS province,
CASE 
	WHEN c.name ISNULL THEN 'All cities'
	ELSE c.name
	END AS city, 
ROUND(SUM(c.population)/co.population,2) AS percentage
FROM city c, country co, province p
WHERE c.country = co.code
AND co.province = c.province
AND p.name = c.province
GROUP BY ROLLUP (co.name, p.name, c.name, co.population)
ORDER BY co.name ASC, c.name ASC, percentage DESC;</t>
  </si>
  <si>
    <t>1661, [('Afghanistan', 'Afghanistan', 'Herat', None), ('Afghanistan', 'Afghanistan', 'Herat', Decimal('0.01')), ('Afghanistan', 'Afghanistan', 'Kabul', None), ('Afghanistan', 'Afghanistan', 'Kabul', Decimal('0.09')), ('Afghanistan', 'Afghanistan', 'Kandahar', None), ('Afghanistan', 'Afghanistan', 'Kandahar', Decimal('0.01')), ('Afghanistan', 'Afghanistan', 'Mazar-i-Sharif', None), ('Afghanistan', 'Afghanistan', 'Mazar-i-Sharif', Decimal('0.01')), ('Afghanistan', 'Afghanistan', 'All cities', None), ('Afghanistan', 'All provinces', 'All cities', None)]</t>
  </si>
  <si>
    <t>SELECT co.name AS country, 
CASE 
	WHEN p.name ISNULL THEN 'All provinces' 
	ELSE p.name 
	END AS province,
CASE 
	WHEN c.name ISNULL THEN 'All cities'
	ELSE c.name
	END AS city, 
ROUND(SUM(c.population)/co.population,2) AS percentage
FROM city c, country co, province p
WHERE c.country = co.code
AND co.province = c.province
AND p.name = c.province
GROUP BY ROLLUP (co.name, p.name, c.name, co.population)
ORDER BY co.name ASC, c.name ASC, percentage DESC LIMIT 3 OFFSET 37;</t>
  </si>
  <si>
    <t>3, [('Algeria', 'Algeria', 'Blida', Decimal('0.01')), ('Algeria', 'Algeria', 'Constantine', None), ('Algeria', 'Algeria', 'Constantine', Decimal('0.01'))]</t>
  </si>
  <si>
    <t>SELECT co.name AS country, 
CASE 
	WHEN p.name ISNULL THEN 'All provinces' 
	ELSE p.name 
	END AS province,
CASE 
	WHEN c.name ISNULL THEN 'All cities'
	ELSE c.name
	END AS city, 
ROUND(SUM(c.population)/co.population,2) AS percentage
FROM city c, country co, province p
WHERE c.country = co.code
AND co.province = c.province
AND p.name = c.province
GROUP BY ROLLUP (co.name, p.name, c.name, co.population)
ORDER BY co.name ASC, c.name ASC, percentage DESC LIMIT 3 offset 3756;</t>
  </si>
  <si>
    <t>child::mondial/child::country[child::name[1]=child::name[2]]/child::name[1]</t>
  </si>
  <si>
    <t>&lt;results&gt;{
    for $country in doc("MONDIAL/mondial.xml")/descendant::country
    let $country-a := $country/child::border/@country/parent::border/parent::country/child::name[1]
    let $country-a-code := $country-a/parent::country/@car_code
    let $country-b := $country/child::border[@country = $country-a-code]/@country/parent::border/parent::country/child::name[1]/text()
    order by $country-a ascending, $country-b ascending
    return
        &lt;result&gt;
            &lt;name&gt;{$country-a/text()}&lt;/name&gt;
            &lt;name&gt;{$country-b}&lt;/name&gt;
        &lt;/result&gt;
}&lt;/results&gt;</t>
  </si>
  <si>
    <t>R={A, C, G, M, N, P, Q, S, Z}
Write functional depdencies in  the following form, 
for instance:
{A, C, G} -&gt; {C, G}
Write your answer below     
Sigma =
      { {M,S,G} -&gt; {P}, {M,S,G,N} -&gt; {Q}, {N} -&gt; {A,Z,C} }</t>
  </si>
  <si>
    <t>Sigma' =
      { {M,S,G} -&gt; {P}, {M,S,G,N} -&gt; {Q}, {N} -&gt; {A,Z,C}, {Z} -&gt; {C}, {A,C} -&gt; {Z} } 
i.e.  the new functional dependencies are : {Z} -&gt; {C}, {A,C} -&gt; {Z}</t>
  </si>
  <si>
    <t>Sigma ={
{A} -&gt; {A, B, C, D, E, F, G, H, I}, 
{C, D} -&gt; {A, B, C, D, F, G}, 
{G} -&gt; {E, H, I},
{G, E} -&gt; {E, H},
{I} -&gt; {H}, 
{E, H} -&gt; {I},
{E, I} -&gt; {E, H}
Write your answer below
A compact minimal cover of Sigma is
  { {A} -&gt; {B,C,D,F,G}, {C,D} -&gt; {A}, {G} -&gt; {E,H}, {I} -&gt; {H}, {E,H} -&gt; {I} }</t>
  </si>
  <si>
    <t>The decomposition with the synthesis algorithm from the 
lecture consists of the following tables:
R1 = {A,B,C,D,F,G}
R3 = {E,G,H}
R5 = {E,H,I}</t>
  </si>
  <si>
    <t>The decomposition is lossless,
    this is guaranteed by the synthesis algorithm,
the decomposition is in third normal form,
    this is guaranteed by the synthesis algorithm
the decomposition is dependency preserving,
    this is guaranteed by the synthesis algorithm
the decomposition is not in Boyce-Codd normal form
    this is not guaranteed by the synthesis algorithm. 
({G} -&gt; {E,H}, {I} -&gt; {H}, {E,H} -&gt; {I} violate the necessary conditions)</t>
  </si>
  <si>
    <t>A0231974Y</t>
  </si>
  <si>
    <t>SELECT co.name, c.province, c.name AS city, ROUND(SUM(c.population)/co.population,2) AS percentage
FROM city c
Inner Join country co ON c.country = co.code
GROUP BY ROLLUP (co.name, c.province),co.population, c.name
Order BY co.name, c.province, c.name</t>
  </si>
  <si>
    <t>10352, [('Afghanistan', 'Afghanistan', 'Herat', Decimal('0.01')), ('Afghanistan', 'Afghanistan', 'Kabul', Decimal('0.09')), ('Afghanistan', 'Afghanistan', 'Kandahar', Decimal('0.01')), ('Afghanistan', 'Afghanistan', 'Mazar-i-Sharif', Decimal('0.01')), ('Afghanistan', None, 'Herat', Decimal('0.01')), ('Afghanistan', None, 'Kabul', Decimal('0.09')), ('Afghanistan', None, 'Kandahar', Decimal('0.01')), ('Afghanistan', None, 'Mazar-i-Sharif', Decimal('0.01')), ('Albania', 'Albania', 'DurrÃ«s', Decimal('0.04')), ('Albania', 'Albania', 'Elbasan', Decimal('0.03'))]</t>
  </si>
  <si>
    <t>SELECT co.name, c.province, c.name AS city, ROUND(SUM(c.population)/co.population,2) AS percentage
FROM city c
Inner Join country co ON c.country = co.code
GROUP BY ROLLUP (co.name, c.province),co.population, c.name
Order BY co.name, c.province, c.name LIMIT 3 OFFSET 37;</t>
  </si>
  <si>
    <t>3, [('Algeria', 'Algeria', 'Tamanrasset', Decimal('0.00')), ('Algeria', 'Algeria', 'TÃ©bessa', Decimal('0.01')), ('Algeria', 'Algeria', 'Tlemcen', Decimal('0.00'))]</t>
  </si>
  <si>
    <t>SELECT co.name, c.province, c.name AS city, ROUND(SUM(c.population)/co.population,2) AS percentage
FROM city c
Inner Join country co ON c.country = co.code
GROUP BY ROLLUP (co.name, c.province),co.population, c.name
Order BY co.name, c.province, c.name LIMIT 3 offset 3756;</t>
  </si>
  <si>
    <t>3, [('Montserrat', None, 'Plymouth', Decimal('0.00')), ('Morocco', 'Chaouia Ouardigha', 'Settat', Decimal('0.00')), ('Morocco', 'Doukala Abda', 'Safi', Decimal('0.01'))]</t>
  </si>
  <si>
    <t>doc("mondial")/child::mondial/child::country[count(child::name) &gt; 1]/child::name</t>
  </si>
  <si>
    <t>&lt;results&gt;
{
    for $country in doc('MONDIAL/mondial.xml')/child::mondial/child::country
    let $n_country := doc('MONDIAL/mondial.xml')/child::mondial/child::country
    let $n_country_code := $n_country/@car_code
    where $n_country_code := doc('MONDIAL/mondial.xml')/child::mondial/child::country/child::border country/text()
    order by $country
    return
        &lt;country&gt;
            &lt;name&gt;{$country}&lt;/name&gt;
            &lt;name&gt;{$n_country}&lt;/name&gt;
        &lt;/country&gt;
}
&lt;/results&gt;</t>
  </si>
  <si>
    <t>R={A, C, G, M, N, P, Q, S, Z}
Write functional depdencie in  the following form, 
for instance:
{A, C, G} -&gt; {C, G}
Write your answer below     
Sigma =
      {
{M} -&gt; {S}
{N} -&gt; {A,C,Q,Z}
{G,S} -&gt; {P}
      }</t>
  </si>
  <si>
    <t>Sigma' =
      {
{M} -&gt; {S}
{N} -&gt; {Q,Z}
{Z} -&gt; {A,C}
{G,S} -&gt; {P}
      }</t>
  </si>
  <si>
    <t>R={A, B, C, D, E, F, G, H, I}
Write your answer below
The set of candidate keys is:
The candidate key is:
{A}+ = {A, B, C, D, E, F, G, H, I}</t>
  </si>
  <si>
    <t>Sigma ={
{A} -&gt; {A, B, C, D, E, F, G, H, I}, 
{C, D} -&gt; {A, B, C, D, F, G}, 
{G} -&gt; {E, H, I},
{G, E} -&gt; {E, H},
{I} -&gt; {H}, 
{E, H} -&gt; {I},
{E, I} -&gt; {E, H}
Write your answer below
A compact minimal cover of Sigma is
  {
A â†’ C,D; 
G â†’ E,I; 
I â†’ H; 
C,D â†’ A,B,F,G; 
E,H â†’ I
  }</t>
  </si>
  <si>
    <t>The decomposition with the synthesis algorithm from the 
lecture consists of the following tables:
R1 = {E, G, I}
R3 = {A, B, C, D, F, G}
R4 = {E, H, I}</t>
  </si>
  <si>
    <t>A0231975X</t>
  </si>
  <si>
    <t>SELECT c.country, c.province, c.name as city, ROUND(c.population / (SUM(c.population) OVER() )::NUMERIC, 2) as percentage
FROM city c
GROUP BY rollup (c.country, c.province, c.name)
Order by c.population / (SUM(c.population) OVER()) desc;</t>
  </si>
  <si>
    <t>SELECT c.country, c.province, c.name as city, ROUND(c.population / (SUM(c.population) OVER() )::NUMERIC, 2) as percentage
FROM city c
GROUP BY rollup (c.country, c.province, c.name)
Order by c.population / (SUM(c.population) OVER()) desc LIMIT 3 OFFSET 37;</t>
  </si>
  <si>
    <t>SELECT c.country, c.province, c.name as city, ROUND(c.population / (SUM(c.population) OVER() )::NUMERIC, 2) as percentage
FROM city c
GROUP BY rollup (c.country, c.province, c.name)
Order by c.population / (SUM(c.population) OVER()) desc LIMIT 3 offset 3756;</t>
  </si>
  <si>
    <t>doc(Mondial/mondial.xml)/child::mondial/child::sea/child::name/text()</t>
  </si>
  <si>
    <t>doc("MONDIAL/mondial.xml")/child::mondial/child::country/child::name/child::*[following-sibling::C]/text()</t>
  </si>
  <si>
    <t>&lt;results&gt;{
    for $country in doc("MONDIAL/mondial.xml")/child::country[/child::encompassed/attribute::continent/text() = "europe"]
    let $agri_gdp := $country/child::gdp_agri/text()
    let $count := $country/child::province/child::city
    where $agri_gdp ge 13
    return
        &lt;country&gt;
            &lt;name&gt;$country&lt;/name&gt;
            &lt;cities&gt;$count&lt;/cities&gt;
        &lt;/country&gt;
}&lt;/results&gt;</t>
  </si>
  <si>
    <t>R={A, C, G, M, N, P, Q, S, Z}
Write functional depdencie in  the following form, 
for instance:
{A, C, G} -&gt; {C, G}
Write your answer below     
Sigma =
      {{G} -&gt; {P, S, M, N, Q}ï¼Œ{S} -&gt; {M},  {N} -&gt; {A, C, Z}
      }</t>
  </si>
  <si>
    <t>Sigma' =
      {{Z} -&gt; {C}, {A, C} -&gt; {Z}, 
      }</t>
  </si>
  <si>
    <t>Sigma ={
{A} -&gt; {A, B, C, D, E, F, G, H, I}, 
{C, D} -&gt; {A, B, C, D, F, G}, 
{G} -&gt; {E, H, I},
{G, E} -&gt; {E, H},
{I} -&gt; {H}, 
{E, H} -&gt; {I},
{E, I} -&gt; {E, H}
Write your answer below
A compact minimal cover of Sigma is
  {{A} -&gt; {B, C, D, F, G},  {C, D} -&gt; {A},  {G} -&gt; {E, I}, {I} -&gt; {H}, {E, H} -&gt; {I}
  }</t>
  </si>
  <si>
    <t>The decomposition is lossless,
    this is guaranted by the synthesis algorithm,
the decomposition is in third nomal form,
    this is guaranted by the synthesis algorithm
the decomposition is not dependency preserving,
    this is guaranted by the synthesis algorithm
the decomposition is in Boyce-Codd normal form
    this is guaranted by the synthesis algorithm.</t>
  </si>
  <si>
    <t>A0231979N</t>
  </si>
  <si>
    <t>let $var := for $country in doc("MONDIAL/mondial.xml")/child::mondial/child::country
                let $bordercountries := doc("MONDIAL/mondial.xml")/child::mondial/child::country[@car_code=$country/child::border/@country]
                for $bordercountry in $bordercountries
                    order by $country ascending
                    order by $bordercountry ascending
                    return
                        &lt;result&gt;
                        &lt;name&gt;{ data($bordercountry/child::name) }&lt;/name&gt;
                        &lt;name&gt;{ data($country/child::name) }&lt;/name&gt;
                        &lt;/result&gt;
return
&lt;results&gt;
   {$var}
&lt;/results&gt;</t>
  </si>
  <si>
    <t>Sigma ={
{A} -&gt; {A, B, C, D, E, F, G, H, I}, 
{C, D} -&gt; {A, B, C, D, F, G}, 
{G} -&gt; {E, H, I},
{G, E} -&gt; {E, H},
{I} -&gt; {H}, 
{E, H} -&gt; {I},
{E, I} -&gt; {E, H}
Write your answer below
A compact minimal cover of Sigma is
  {
    {A}-&gt;{B}, {A}-&gt;{C}, {A}-&gt;{D}, {A}-&gt;{E}, {A}-&gt;{F}, {A}-&gt;{G}, {A}-&gt;{H}, {A}-&gt;{I}, {C,D} -&gt;{A},{G}-&gt;{E},{G}-&gt;{I},{I}-&gt;{H},{E,H}-&gt;{I}
  }</t>
  </si>
  <si>
    <t>The decomposition with the synthesis algorithm from the 
lecture consists of the following tables:
R1 = {A,B,C,D,F}
R2 = {G,E,I}
R3= {E,H,I}</t>
  </si>
  <si>
    <t>A0231982B</t>
  </si>
  <si>
    <t>SELECT c2.name as country, 
(case when c1.province is null then 'All Provinces'
else c1.province end) as province, 
(case when c1.name is null then 'All cities'
else c1.name end) as city, round(100*sum(c1.population)/c2.population,2) as percentage
FROM city c1, country c2
where c1.country=c2.code
and c1.province=c2.province
GROUP BY rollup(c1.population,c2.population,c2.name, c1.province, c1.name)
order by c2.nameï¼›</t>
  </si>
  <si>
    <t>SELECT c2.name as country, 
(case when c1.province is null then 'All Provinces'
else c1.province end) as province, 
(case when c1.name is null then 'All cities'
else c1.name end) as city, round(100*sum(c1.population)/c2.population,2) as percentage
FROM city c1, country c2
where c1.country=c2.code
and c1.province=c2.province
GROUP BY rollup(c1.population,c2.population,c2.name, c1.province, c1.name)
order by c2.nameï¼› LIMIT 3 OFFSET 37;</t>
  </si>
  <si>
    <t>SELECT c2.name as country, 
(case when c1.province is null then 'All Provinces'
else c1.province end) as province, 
(case when c1.name is null then 'All cities'
else c1.name end) as city, round(100*sum(c1.population)/c2.population,2) as percentage
FROM city c1, country c2
where c1.country=c2.code
and c1.province=c2.province
GROUP BY rollup(c1.population,c2.population,c2.name, c1.province, c1.name)
order by c2.nameï¼› LIMIT 3 offset 3756;</t>
  </si>
  <si>
    <t>doc("MONDIAL/mondial.xml")/child::mondial/child::country[child::name[2]=child::name[2]]/child::name</t>
  </si>
  <si>
    <t>&lt;results&gt;{
    for $country1 in doc("mondial.xml")/child::mondial/child::country
    let $border_code := $country1/child::border/@country/string()
    let $car_code := $country1/@car_code/string()
    let $name2 := $country1[@car_code/string()=$car_code]/child::name
    let $name1 := $country1[child::border/@country/string()=$border_code]/child::name
    where $border_code = $car_code
    order by $name1,$name2 ascending
    return
        &lt;result&gt;
            &lt;name&gt;{$name1}&lt;/name&gt;
            &lt;name&gt;{$name2}&lt;/name&gt;
        &lt;/result&gt;
}&lt;/results&gt;</t>
  </si>
  <si>
    <t>R={A, C, G, M, N, P, Q, S, Z}
Write functional depdencie in  the following form, 
for instance:
{A, C, G} -&gt; {C, G}
Write your answer below     
Sigma =
      {
{G}-&gt;{S}, {G}-&gt;{P},{N}-&gt;{A},{N}-&gt;{Z},{N}-&gt;{C},{M}-&gt;{S},{N,G}-&gt;{Q}
      }</t>
  </si>
  <si>
    <t>Sigma' =
      {
{G}-&gt;{S},{G}-&gt;{P},{N}-&gt;{Z},{N}-&gt;{C},{N,G}-&gt;{Q}
      }</t>
  </si>
  <si>
    <t>Sigma ={
{A} -&gt; {A, B, C, D, E, F, G, H, I}, 
{C, D} -&gt; {A, B, C, D, F, G}, 
{G} -&gt; {E, H, I},
{G, E} -&gt; {E, H},
{I} -&gt; {H}, 
{E, H} -&gt; {I},
{E, I} -&gt; {E, H}
Write your answer below
A compact minimal cover of Sigma is
  {
  {{A}-&gt;{C,D}, {C,D}-&gt;{A,B,F,G}, {G}-&gt;{E,H}, {E,H}-&gt;{I}, {I}-&gt;{H}}
  }</t>
  </si>
  <si>
    <t>The decomposition with the synthesis algorithm from the 
lecture consists of the following tables:
R1={G,E,H}  R2={E,H,I} R3={A,B,C,D,F,G}</t>
  </si>
  <si>
    <t>A0231989M</t>
  </si>
  <si>
    <t>SELECT coun.name as country, (case when c.province isnull then 'All provinces' else c.province end), (case when c.name isnull then 'All cities' else c.name end), round(SUM(c.population)/(select sum(population) as total from city),2) as percentage
FROM city c, country coun
where c.country = coun.code
group by rollup (coun.name, c.province, c.name)
order by coun.name, c.province, c.name asc</t>
  </si>
  <si>
    <t>5336, [('Afghanistan', 'Afghanistan', 'Herat', Decimal('0.00')), ('Afghanistan', 'Afghanistan', 'Kabul', Decimal('0.00')), ('Afghanistan', 'Afghanistan', 'Kandahar', Decimal('0.00')), ('Afghanistan', 'Afghanistan', 'Mazar-i-Sharif', Decimal('0.00')), ('Afghanistan', 'Afghanistan', 'All cities', Decimal('0.00')), ('Afghanistan', 'All provinces', 'All cities', Decimal('0.00')), ('Albania', 'Albania', 'DurrÃ«s', Decimal('0.00')), ('Albania', 'Albania', 'Elbasan', Decimal('0.00')), ('Albania', 'Albania', 'KorÃ§Ã«', Decimal('0.00')), ('Albania', 'Albania', 'ShkodÃ«r', Decimal('0.00'))]</t>
  </si>
  <si>
    <t>SELECT coun.name as country, (case when c.province isnull then 'All provinces' else c.province end), (case when c.name isnull then 'All cities' else c.name end), round(SUM(c.population)/(select sum(population) as total from city),2) as percentage
FROM city c, country coun
where c.country = coun.code
group by rollup (coun.name, c.province, c.name)
order by coun.name, c.province, c.name asc LIMIT 3 OFFSET 37;</t>
  </si>
  <si>
    <t>SELECT coun.name as country, (case when c.province isnull then 'All provinces' else c.province end), (case when c.name isnull then 'All cities' else c.name end), round(SUM(c.population)/(select sum(population) as total from city),2) as percentage
FROM city c, country coun
where c.country = coun.code
group by rollup (coun.name, c.province, c.name)
order by coun.name, c.province, c.name asc LIMIT 3 offset 3756;</t>
  </si>
  <si>
    <t>&lt;results&gt;{
doc("MONDIAL/mondial.xml")/child::mondial/descendant::sea/child::name
}&lt;/results&gt;</t>
  </si>
  <si>
    <t>&lt;results&gt;{
doc("MONDIAL/mondial.xml")/child::mondial/child::country[count(child::name) &gt; 1]/child::name
}&lt;/results&gt;</t>
  </si>
  <si>
    <t>&lt;results&gt;{
    for $country_1 in doc("MONDIAL/mondial.xml")/child::mondial/child::country
    for $country_2 in doc("MONDIAL/mondial.xml")/child::mondial/child::country
    where $country_1/attribute::car_code = $country_2/child::border country/text() and 
    $country_1/child::name/text()[0] &lt; $country_2/child::name/text()[0]
    order by $country_1/child::name/text()[0], $country_2/child::name/text()[0] ascending
    return
        &lt;result&gt;
            &lt;name&gt;{$country_1/child::name/text()[0]}&lt;/name&gt;
            &lt;name&gt;{$country_2/child::name/text()[0]}&lt;/name&gt;
        &lt;/result&gt;
}&lt;/results&gt;</t>
  </si>
  <si>
    <t>R={A, C, G, M, N, P, Q, S, Z}
Write functional depdencie in  the following form, 
for instance:
{A, C, G} -&gt; {C, G}
Write your answer below     
Sigma =
      {
	{N} -&gt; {A,C,Z}
	{G,S,M} -&gt; {P}
	{G,S,N,M} -&gt; {Q}
      }</t>
  </si>
  <si>
    <t>Sigma' =
      {
	{N} -&gt; {Z}
	{Z} -&gt; {C,A}
	{G,S,M} -&gt; {P}
	{G,S,N,M} -&gt; {Q}
      }</t>
  </si>
  <si>
    <t>Sigma ={
{A} -&gt; {A, B, C, D, E, F, G, H, I}, 
{C, D} -&gt; {A, B, C, D, F, G}, 
{G} -&gt; {E, H, I},
{G, E} -&gt; {E, H},
{I} -&gt; {H}, 
{E, H} -&gt; {I},
{E, I} -&gt; {E, H}
Write your answer below
A compact minimal cover of Sigma is
  {
  {A} -&gt; {A, B, C, D, E, F, G, H, I},
  {C, D} -&gt; {A, B, C, D, F, G},
  {G} -&gt; {E,I}
  {I} -&gt; {H}
  {E,H} -&gt; {I}
  }</t>
  </si>
  <si>
    <t>The decomposition with the synthesis algorithm from the 
lecture consists of the following tables:
R1 = {A,B,C,D,E,F,G,H,I}
R2 = {G,E,I}
R3 = {I,H}
R4 = {E,H,I}</t>
  </si>
  <si>
    <t>A0231990A</t>
  </si>
  <si>
    <t>SELECT 
	ct.name as country,
	(CASE WHEN c.province IS NULL AND ct.name IS NULL THEN NULL WHEN c.province IS NULL THEN 'All provinces' ELSE c.province END) as province,
	(CASE WHEN c.name IS NULL AND ct.name IS NULL THEN NULL WHEN c.name IS NULL THEN 'All cities' ELSE c.name END) as city,
	ROUND(SUM(c.population)/AVG(ct.ct_tot_pop)*100,2) as percentage
FROM 
	city c, 
	(SELECT 
	 	ct1.name,
	 	ct1.code,
	 	SUM(ct1.population) as ct_tot_pop
	 FROM country ct1
	 GROUP BY ct1.code
	) ct
WHERE c.country = ct.code
GROUP BY ROLLUP (ct.name, c.province, c.name)
ORDER BY ct.name, c.province, c.name;</t>
  </si>
  <si>
    <t>SELECT 
	ct.name as country,
	(CASE WHEN c.province IS NULL AND ct.name IS NULL THEN NULL WHEN c.province IS NULL THEN 'All provinces' ELSE c.province END) as province,
	(CASE WHEN c.name IS NULL AND ct.name IS NULL THEN NULL WHEN c.name IS NULL THEN 'All cities' ELSE c.name END) as city,
	ROUND(SUM(c.population)/AVG(ct.ct_tot_pop)*100,2) as percentage
FROM 
	city c, 
	(SELECT 
	 	ct1.name,
	 	ct1.code,
	 	SUM(ct1.population) as ct_tot_pop
	 FROM country ct1
	 GROUP BY ct1.code
	) ct
WHERE c.country = ct.code
GROUP BY ROLLUP (ct.name, c.province, c.name)
ORDER BY ct.name, c.province, c.name LIMIT 3 OFFSET 37;</t>
  </si>
  <si>
    <t>SELECT 
	ct.name as country,
	(CASE WHEN c.province IS NULL AND ct.name IS NULL THEN NULL WHEN c.province IS NULL THEN 'All provinces' ELSE c.province END) as province,
	(CASE WHEN c.name IS NULL AND ct.name IS NULL THEN NULL WHEN c.name IS NULL THEN 'All cities' ELSE c.name END) as city,
	ROUND(SUM(c.population)/AVG(ct.ct_tot_pop)*100,2) as percentage
FROM 
	city c, 
	(SELECT 
	 	ct1.name,
	 	ct1.code,
	 	SUM(ct1.population) as ct_tot_pop
	 FROM country ct1
	 GROUP BY ct1.code
	) ct
WHERE c.country = ct.code
GROUP BY ROLLUP (ct.name, c.province, c.name)
ORDER BY ct.name, c.province, c.name LIMIT 3 offset 3756;</t>
  </si>
  <si>
    <t>doc("MONDIAL/mondial.xml")/child::mondial/child::country[count(child::name) &gt;= 2]/child::name</t>
  </si>
  <si>
    <t>&lt;results&gt;{
    for $country in doc("MONDIAL/mondial.xml")/child::mondial/child::country
    let $name := $country/child::name/text()
    let $border := $country/child::border/attribute::country/string()
    let $name_2 := $country[attribute::car_code/string() = $border]
    order by $name and $name_2
    return
        &lt;result&gt;
            &lt;name&gt;{$name}&lt;/name&gt;
            &lt;name&gt;{$border}&lt;/name&gt;
        &lt;/result&gt;
}&lt;/results&gt;</t>
  </si>
  <si>
    <t>R={A, C, G, M, N, P, Q, S, Z}
Write functional depdencie in  the following form, 
for instance:
{A, C, G} -&gt; {C, G}
Write your answer below     
Sigma =
      {
	{N} -&gt; {A, C, Z}
	{S, M} -&gt; {G}
	{G} -&gt; {P, Q, S}
      }</t>
  </si>
  <si>
    <t>Sigma' =
      {
	{Z} -&gt; {C}
	{A, C} -&gt; {Z}
      }</t>
  </si>
  <si>
    <t>Sigma ={
{A} -&gt; {A, B, C, D, E, F, G, H, I}, 
{C, D} -&gt; {A, B, C, D, F, G}, 
{G} -&gt; {E, H, I},
{G, E} -&gt; {E, H},
{I} -&gt; {H}, 
{E, H} -&gt; {I},
{E, I} -&gt; {E, H}
Write your answer below
A compact minimal cover of Sigma is
  {
    {A} -&gt; {B, C, D, F, G}
    {C, D} -&gt; {A}
    {G} -&gt; {E, I}
    {I} -&gt; {H}
    {E, H} -&gt; {I}
  }</t>
  </si>
  <si>
    <t>A0231993X</t>
  </si>
  <si>
    <t>SELECT c.country, c.province, c.name, (ROUND(c1.population/c.population*100, 2)) as percentage
FROM city c, citypops c1
GROUP BY ROLLUP(c.country, c.province, c.name, c1.population, c.population)
having c.population &lt;&gt; 0 and c1.population&lt;&gt;0;</t>
  </si>
  <si>
    <t>SELECT c.country, c.province, c.name, (ROUND(c1.population/c.population*100, 2)) as percentage
FROM city c, citypops c1
GROUP BY ROLLUP(c.country, c.province, c.name, c1.population, c.population)
having c.population &lt;&gt; 0 and c1.population&lt;&gt;0 LIMIT 3 OFFSET 37;</t>
  </si>
  <si>
    <t>SELECT c.country, c.province, c.name, (ROUND(c1.population/c.population*100, 2)) as percentage
FROM city c, citypops c1
GROUP BY ROLLUP(c.country, c.province, c.name, c1.population, c.population)
having c.population &lt;&gt; 0 and c1.population&lt;&gt;0 LIMIT 3 offset 3756;</t>
  </si>
  <si>
    <t>doc("MONDIAL/mondial.xml")/child::mondial/child::country/child::city/child::located_at[@watertype="sea"]/attribute::sea</t>
  </si>
  <si>
    <t>doc("MONDIAL/mondial.xml")/child::mondial/child::country[count(name) gt 1]/child::name</t>
  </si>
  <si>
    <t>&lt;results&gt;{
    for $country in doc("MONDIAL/mondial.xml")/child::mondial/child::country
    let $border := $country/child::border/attribute::country
    let $name :=$country/child::name/text()
    order by $name ascending
    where $border eq $border
    return 
        &lt;result&gt;
            &lt;name&gt;{$name}&lt;name&gt;
        &lt;/result&gt;
}&lt;/results&gt;</t>
  </si>
  <si>
    <t>R={A, C, G, M, N, P, Q, S, Z}
Write functional depdencie in  the following form, 
for instance:
{A, C, G} -&gt; {C, G}
Write your answer below     
Sigma =
      {
	{N} -&gt; {A, Z, C},
	{M} -&gt; {G, S, P},
	{G, S} -&gt; {P}
      }</t>
  </si>
  <si>
    <t>Sigma' =
      {
	{Z} -&gt; {C, A}
      }</t>
  </si>
  <si>
    <t>R={A, B, C, D, E, F, G, H, I}
Write your answer below
The set of candidate keys is:
{A}, {A,B}, {A,C}, {A,D}, {A,E}, {A,F}, {A,G}, {A,H}, {A,I}</t>
  </si>
  <si>
    <t>Sigma ={
{A} -&gt; {A, B, C, D, E, F, G, H, I}, 
{C, D} -&gt; {A, B, C, D, F, G}, 
{G} -&gt; {E, H, I},
{G, E} -&gt; {E, H},
{I} -&gt; {H}, 
{E, H} -&gt; {I},
{E, I} -&gt; {E, H}
Write your answer below
A compact minimal cover of Sigma is
  {
{A} -&gt; {B, C, D, E, F, G, H, I},
{C, D} -&gt; {A, B, F, G},
{G} -&gt; {E, H, I},
{I} -&gt; {H},
{H} -&gt; {I}
  }</t>
  </si>
  <si>
    <t>The decomposition with the synthesis algorithm from the 
lecture consists of the following tables:
R1 = {A, B, C, D, E, F, G, H, I}
the rest table subsumed
with Sigma_1 =   {
{A} -&gt; {B, C, D, E, F, G, H, I},
{C, D} -&gt; {A, B, F, G},
{G} -&gt; {E, H, I},
{I} -&gt; {H},
{H} -&gt; {I}
  }</t>
  </si>
  <si>
    <t>A0231994W</t>
  </si>
  <si>
    <t>SELECT c.country,
       c.province,
       c.name,
       SUM(c.population) AS Percentage
FROM city c
GROUP BY Rollup(c.country, c.province, c.name)
Order by Percentage;</t>
  </si>
  <si>
    <t>5336, [('MNTS', 'Montserrat', None, Decimal('0')), ('UA', 'KyÃ¯vska', 'Prypjat', Decimal('0')), ('MNTS', None, None, Decimal('0')), ('MNTS', 'Montserrat', 'Plymouth', Decimal('0')), ('UA', 'KyÃ¯vska', None, Decimal('0')), ('PITC', None, None, Decimal('56')), ('PITC', 'Pitcairn', 'Adamstown', Decimal('56')), ('PITC', 'Pitcairn', None, Decimal('56')), ('GR', 'Aghion Oros', 'Karyes', Decimal('233')), ('GR', 'Aghion Oros', None, Decimal('233'))]</t>
  </si>
  <si>
    <t>SELECT c.country,
       c.province,
       c.name,
       SUM(c.population) AS Percentage
FROM city c
GROUP BY Rollup(c.country, c.province, c.name)
Order by Percentage LIMIT 3 OFFSET 37;</t>
  </si>
  <si>
    <t>3, [('FL', None, None, Decimal('5207')), ('FL', 'Liechtenstein', None, Decimal('5207')), ('SPMI', None, None, Decimal('5618'))]</t>
  </si>
  <si>
    <t>SELECT c.country,
       c.province,
       c.name,
       SUM(c.population) AS Percentage
FROM city c
GROUP BY Rollup(c.country, c.province, c.name)
Order by Percentage LIMIT 3 offset 3756;</t>
  </si>
  <si>
    <t>3, [('RCB', 'Pointe-Noire', None, Decimal('829134')), ('I', 'Veneto', None, Decimal('831574')), ('CGO', 'Sud-Kivu', 'Bukavu', Decimal('832000'))]</t>
  </si>
  <si>
    <t>doc("MONDIAL/mondial.xml")/child::mondial/child::country/child::city
[child::located_at[attribute::watertype="sea"]]/child::locate_at/@sea</t>
  </si>
  <si>
    <t>doc("MONDIAL/mondial.xml")/child::mondial/child::country[child::name[2]]/child::name[1]</t>
  </si>
  <si>
    <t>&lt;results&gt;{
    for $country1 in doc('mondial.xml')/child::mondial/child::country
    for $country2 in doc('mondial.xml')/child::mondial/child::country
    let $name1 := $country1/child::name/text()
    let $name2 := $country2/child::name/text()
    where $name1 = 'Afghanistan' and $name2 = 'China'
    return 
        &lt;result&gt;
            &lt;name&gt;{$name1}&lt;/name&gt;
            &lt;name&gt;{$name2}&lt;/name&gt;
        &lt;/result&gt;
}&lt;/results&gt;</t>
  </si>
  <si>
    <t>R={A, C, G, M, N, P, Q, S, Z}
Write functional depdencie in  the following form, 
for instance:
{A, C, G} -&gt; {C, G}
Write your answer below     
Sigma =
      {
	  {N} -&gt; {A, C, G}
	  {M} -&gt; {S}
      }</t>
  </si>
  <si>
    <t>Sigma' =
      {
	  {N} -&gt; {A, C, G}
      {Z} -&gt; {A, C}
	  {M} -&gt; {S}
      }</t>
  </si>
  <si>
    <t>Sigma ={
{A} -&gt; {A, B, C, D, E, F, G, H, I}, 
{C, D} -&gt; {A, B, C, D, F, G}, 
{G} -&gt; {E, H, I},
{G, E} -&gt; {E, H},
{I} -&gt; {H}, 
{E, H} -&gt; {I},
{E, I} -&gt; {E, H}
Write your answer below
A compact minimal cover of Sigma is
  {
  {A} -&gt; {B, C, D, E, F, G}, 
  {C, D} -&gt; {A}, 
  {G} -&gt; {E, I},
  {I} -&gt; {H}, 
  {E, H} -&gt; {I},
  }</t>
  </si>
  <si>
    <t>The decomposition is lossless,
    this is guaranted by the synthesis algorithm,
the decomposition (is/is not) in third nomal form,
    this (is/is not) guaranted by the synthesis algorithm
the decomposition is dependency preserving,
    this is guaranted by the synthesis algorithm
the decomposition is not in Boyce-Codd normal form
    this is not guaranted by the synthesis algorithm.</t>
  </si>
  <si>
    <t>A0231996R</t>
  </si>
  <si>
    <t>SELECT cc.name, c.province, c.name as city, round(SUM(c.population),2) as percentage
FROM city c full outer join country cc on c.country=cc.code
GROUP BY Rollup(cc.name, c.province, c.name)
order by cc.name, c.province, c.name asc;</t>
  </si>
  <si>
    <t>5336, [('Afghanistan', 'Afghanistan', 'Herat', Decimal('335200.00')), ('Afghanistan', 'Afghanistan', 'Kabul', Decimal('2435400.00')), ('Afghanistan', 'Afghanistan', 'Kandahar', Decimal('311800.00')), ('Afghanistan', 'Afghanistan', 'Mazar-i-Sharif', Decimal('288700.00')), ('Afghanistan', 'Afghanistan', None, Decimal('3371100.00')), ('Afghanistan', None, None, Decimal('3371100.00')), ('Albania', 'Albania', 'DurrÃ«s', Decimal('113249.00')), ('Albania', 'Albania', 'Elbasan', Decimal('78703.00')), ('Albania', 'Albania', 'KorÃ§Ã«', Decimal('51152.00')), ('Albania', 'Albania', 'ShkodÃ«r', Decimal('77075.00'))]</t>
  </si>
  <si>
    <t>SELECT cc.name, c.province, c.name as city, round(SUM(c.population),2) as percentage
FROM city c full outer join country cc on c.country=cc.code
GROUP BY Rollup(cc.name, c.province, c.name)
order by cc.name, c.province, c.name asc LIMIT 3 OFFSET 37;</t>
  </si>
  <si>
    <t>SELECT cc.name, c.province, c.name as city, round(SUM(c.population),2) as percentage
FROM city c full outer join country cc on c.country=cc.code
GROUP BY Rollup(cc.name, c.province, c.name)
order by cc.name, c.province, c.name asc LIMIT 3 offset 3756;</t>
  </si>
  <si>
    <t>3, [('Russia', 'Magadanskaya', None, Decimal('100197.00')), ('Russia', 'Mariy-El', 'Yoshkar-Ola', Decimal('257015.00')), ('Russia', 'Mariy-El', None, Decimal('257015.00'))]</t>
  </si>
  <si>
    <t>doc("MONDIAL/mondial.xml")/child::mondial/child::country[count(child::name) gt 1]/child::name</t>
  </si>
  <si>
    <t>&lt;results&gt;{
    for $country in doc("MONDIAL/mondial.xml")/child::mondial/child::country
    let $name1 := $country/child::name/text()
    let $name2 := $country/child::border
    return 
        &lt;result&gt;
            &lt;name&gt;{$name1}&lt;/name&gt;
            &lt;name&gt;{$name2}&lt;/name&gt;
        &lt;/result&gt;
}&lt;/results&gt;</t>
  </si>
  <si>
    <t>R={A, C, G, M, N, P, Q, S, Z}
Write functional depdencies in  the following form, 
for instance:
{A, C, G} -&gt; {C, G}
Write your answer below     
Sigma =
      {{N} -&gt; {A,C,Z}, {M, S} -&gt; {P, Q, G}
      }</t>
  </si>
  <si>
    <t>Sigma' =
      { {Z} -&gt; {C}, {A, C} -&gt; {Z}
      }</t>
  </si>
  <si>
    <t>R={A, B, C, D, E, F, G, H, I}
Write your answer below
The set of candidate keys is:
R={A} and R={C,D}</t>
  </si>
  <si>
    <t>Sigma ={
{A} -&gt; {A, B, C, D, E, F, G, H, I}, 
{C, D} -&gt; {A, B, C, D, F, G}, 
{G} -&gt; {E, H, I},
{G, E} -&gt; {E, H},
{I} -&gt; {H}, 
{E, H} -&gt; {I},
{E, I} -&gt; {E, H}
Write your answer below
A compact minimal cover of Sigma is
  {{A} -&gt; {B, C, D, E, F, G, H, I}, 
  {C, D} -&gt; {A},{G} -&gt; {E, H, I},{I} -&gt; {H}, {E, H} -&gt; {I}
  }</t>
  </si>
  <si>
    <t>A0231999L</t>
  </si>
  <si>
    <t>doc("MONDIAL/mondial.xml")/child::mondial/child::country/child::name[2]/following::name</t>
  </si>
  <si>
    <t>&lt;countries&gt;{
    for $country in doc("MONDIAL/mondial.xml")/child::mondial/child::country
    let $code := $country/child::border/@country/data()
    let $name := $country/child::name/text()
    return &lt;country&gt;
        &lt;name&gt;{$name}&lt;/name&gt;
        &lt;code&gt;{$code}&lt;/code&gt;
        &lt;/country&gt;
}&lt;/countries&gt;</t>
  </si>
  <si>
    <t>R={A, C, G, M, N, P, Q, S, Z}
Write functional depdencie in  the following form, 
for instance:
{A, C, G} -&gt; {C, G}
Write your answer below     
Sigma =
      {{S, M, N} -&gt; {A, C, G, P, Q, Z}
      }</t>
  </si>
  <si>
    <t>Sigma' =
      {{S, M, N} -&gt; {G, P, Q, Z}
      }</t>
  </si>
  <si>
    <t>R={A, B, C, D, E, F, G, H, I}
Write your answer below
The set of candidate keys is:
CANDIDATE KEY= A</t>
  </si>
  <si>
    <t>Sigma ={
{A} -&gt; {A, B, C, D, E, F, G, H, I}, 
{C, D} -&gt; {A, B, C, D, F, G}, 
{G} -&gt; {E, H, I},
{G, E} -&gt; {E, H},
{I} -&gt; {H}, 
{E, H} -&gt; {I},
{E, I} -&gt; {E, H}
Write your answer below
A compact minimal cover of Sigma is
  {
{A} -&gt; {B, C, D, E, F, G, H, I}, 
{C, D} -&gt; {A}, 
{G} -&gt; {E, I},
{I} -&gt; {H}, 
{E, H} -&gt; {I}, 
  }</t>
  </si>
  <si>
    <t>A0232000L</t>
  </si>
  <si>
    <t>SELECT 
co.name AS country,
COALESCE(c.province, 'All provinces') AS province,
COALESCE(c.name, 'All cities') AS city,
ROUND(SUM(c.population)/MAX(co.population)*100,2) AS percentage
FROM city c, country co
WHERE c.country = co.code
GROUP BY ROLLUP(co.name, c.province, c.name)
ORDER BY co.name,c.province,c.name;</t>
  </si>
  <si>
    <t>SELECT 
co.name AS country,
COALESCE(c.province, 'All provinces') AS province,
COALESCE(c.name, 'All cities') AS city,
ROUND(SUM(c.population)/MAX(co.population)*100,2) AS percentage
FROM city c, country co
WHERE c.country = co.code
GROUP BY ROLLUP(co.name, c.province, c.name)
ORDER BY co.name,c.province,c.name LIMIT 3 OFFSET 37;</t>
  </si>
  <si>
    <t>SELECT 
co.name AS country,
COALESCE(c.province, 'All provinces') AS province,
COALESCE(c.name, 'All cities') AS city,
ROUND(SUM(c.population)/MAX(co.population)*100,2) AS percentage
FROM city c, country co
WHERE c.country = co.code
GROUP BY ROLLUP(co.name, c.province, c.name)
ORDER BY co.name,c.province,c.name LIMIT 3 offset 3756;</t>
  </si>
  <si>
    <t>&lt;results&gt;{
    for $country in doc("MONDIAL/mondial.xml")/child::mondial/child::country[child::border[1]]
    let $name := $country/child::name/text()
        for $border_code in $country/child::border/attribute::country
        let $code := string($border_code)
        let $border_country := $country[string(attribute::car_code) = $code]/child::name/text()
    order by $country, $border_country ascending
    return
        &lt;result&gt;
            &lt;name&gt; {$name} &lt;/name&gt;
            &lt;name&gt; {$border_country} &lt;/name&gt;
        &lt;/result&gt;
}&lt;/results&gt;</t>
  </si>
  <si>
    <t>R={A, C, G, M, N, P, Q, S, Z}
Write functional depdencie in  the following form, 
for instance:
{A, C, G} -&gt; {C, G}
Write your answer below     
Sigma =
      {
	{N} -&gt; {A, C, Z}, 
      	{G} -&gt; {P}, 
	{M,S}-&gt; {P}
      }</t>
  </si>
  <si>
    <t>Sigma' =
      {	{N} -&gt; {C, A}, 
	{C,A} -&gt; {Z},
      	{G} -&gt; {P}, 
	{M,S}-&gt; {P}      }</t>
  </si>
  <si>
    <t>Sigma ={
{A} -&gt; {A, B, C, D, E, F, G, H, I}, 
{C, D} -&gt; {A, B, C, D, F, G}, 
{G} -&gt; {E, H, I},
{G, E} -&gt; {E, H},
{I} -&gt; {H}, 
{E, H} -&gt; {I},
{E, I} -&gt; {E, H}
Write your answer below
A compact minimal cover of Sigma is
  {
{A} -&gt; {C, D}, 
{C, D} -&gt; {A, B, F, G}, 
{G} -&gt; {E, I},
{I} -&gt; {H}, 
{E, H} -&gt; {I},
  }</t>
  </si>
  <si>
    <t>The decomposition with the synthesis algorithm from the 
lecture consists of the following tables:
R1 = {A,B,C,D,F,G},
R2 =  {G,E,I}, 
R2 = {E,H,I}</t>
  </si>
  <si>
    <t>A0232004A</t>
  </si>
  <si>
    <t>&lt;results&gt;{
    for $country in doc('MONDIAL/mondial.xml')/child::mondial/child::country[child::border/attribute::country=doc('MONDIAL/mondial.xml')/child::mondial/child::country/attribute::car_code]
    let $country-name := $country/child::name/text()
    let $country-border := $country/child::border/attribute::country
    return
        &lt;result&gt;
            &lt;name&gt;{$country-name}&lt;/name&gt;
            &lt;name&gt;{$country-border[1]}&lt;/name&gt;            
        &lt;/result&gt;
}&lt;/results&gt;</t>
  </si>
  <si>
    <t>R={A, C, G, M, N, P, Q, S, Z}
Write functional depdencie in  the following form, 
for instance:
{A, C, G} -&gt; {C, G}
Write your answer below     
Sigma =
{
	{M, G} -&gt; {S}
	{G} -&gt; {P}
	{N} -&gt; {C, A, Z}
	{N, G} -&gt; {Q}
}</t>
  </si>
  <si>
    <t>Sigma' =
{
	{Z} -&gt; {C}
	{C, A} -&gt; {Z}
}</t>
  </si>
  <si>
    <t>R={A, B, C, D, E, F, G, H, I}
Write your answer below
The set of candidate keys is:
{A} and {C, D}
# This answer is checked by a python program written before examination</t>
  </si>
  <si>
    <t>Sigma ={
{A} -&gt; {A, B, C, D, E, F, G, H, I}, 
{C, D} -&gt; {A, B, C, D, F, G}, 
{G} -&gt; {E, H, I},
{G, E} -&gt; {E, H},
{I} -&gt; {H}, 
{E, H} -&gt; {I},
{E, I} -&gt; {E, H}
Write your answer below
A compact minimal cover of Sigma is
  {
	{A} -&gt; {B, C, D, F, G}, 
	{C, D} -&gt; {A}, 
	{G} -&gt; {E, I},
	{I} -&gt; {H}, 
	{E, H} -&gt; {I},
  }
# This answer is checked by a python program written before examination</t>
  </si>
  <si>
    <t>A0232007X</t>
  </si>
  <si>
    <t>select cc.name as country,
coalesce(c.province,'All province') as province,
coalesce(c.name,'All city') as city,
round((sum(c.population)/sum(cc.population))*100,2) as percentage
from city c
left join country as cc
on cc.code = c.country
group by rollup(cc.name,c.province,c.name)
order by cc.name,c.province,c.name asc;</t>
  </si>
  <si>
    <t>5336, [('Afghanistan', 'Afghanistan', 'Herat', Decimal('1.29')), ('Afghanistan', 'Afghanistan', 'Kabul', Decimal('9.36')), ('Afghanistan', 'Afghanistan', 'Kandahar', Decimal('1.20')), ('Afghanistan', 'Afghanistan', 'Mazar-i-Sharif', Decimal('1.11')), ('Afghanistan', 'Afghanistan', 'All city', Decimal('3.24')), ('Afghanistan', 'All province', 'All city', Decimal('3.24')), ('Albania', 'Albania', 'DurrÃ«s', Decimal('4.01')), ('Albania', 'Albania', 'Elbasan', Decimal('2.79')), ('Albania', 'Albania', 'KorÃ§Ã«', Decimal('1.81')), ('Albania', 'Albania', 'ShkodÃ«r', Decimal('2.73'))]</t>
  </si>
  <si>
    <t>select cc.name as country,
coalesce(c.province,'All province') as province,
coalesce(c.name,'All city') as city,
round((sum(c.population)/sum(cc.population))*100,2) as percentage
from city c
left join country as cc
on cc.code = c.country
group by rollup(cc.name,c.province,c.name)
order by cc.name,c.province,c.name asc LIMIT 3 OFFSET 37;</t>
  </si>
  <si>
    <t>3, [('American Samoa', 'American Samoa', 'Pago Pago', None), ('American Samoa', 'American Samoa', 'All city', None), ('American Samoa', 'All province', 'All city', None)]</t>
  </si>
  <si>
    <t>select cc.name as country,
coalesce(c.province,'All province') as province,
coalesce(c.name,'All city') as city,
round((sum(c.population)/sum(cc.population))*100,2) as percentage
from city c
left join country as cc
on cc.code = c.country
group by rollup(cc.name,c.province,c.name)
order by cc.name,c.province,c.name asc LIMIT 3 offset 3756;</t>
  </si>
  <si>
    <t>3, [('Russia', 'Magadanskaya', 'All city', Decimal('0.03')), ('Russia', 'Mariy-El', 'Yoshkar-Ola', Decimal('0.18')), ('Russia', 'Mariy-El', 'All city', Decimal('0.18'))]</t>
  </si>
  <si>
    <t>for $country in doc("MONDIAL/mondial.xml")/child::mondial/child::country
for $borderCountry in doc("MONDIAL/mondial.xml")/child::mondial/child::country
let $countryname := $country/child::name
let $borderCountryCode := $borderCountry/child::border/attribute::country
let $borderCountryName := $borderCountry[attribute::car_code = $borderCountryCode]
return 
    &lt;name&gt;{$countryname} {$borderCountryName}&lt;/name&gt;</t>
  </si>
  <si>
    <t>R={A, C, G, M, N, P, Q, S, Z}
Write functional depdencie in  the following form, 
for instance:
{A, C, G} -&gt; {C, G}
Write your answer below     
Sigma =
      {
      {G} -&gt; {P,S,Q}, {M,S} -&gt; {G}, {N} -&gt; {A,C,Z}
      }</t>
  </si>
  <si>
    <t>Sigma' =
      {
{G} -&gt; {P,S,Q}, {M,S} -&gt; {G}, {N} -&gt; {A,C,Z}
      }</t>
  </si>
  <si>
    <t>Sigma ={
{A} -&gt; {A, B, C, D, E, F, G, H, I}, 
{C, D} -&gt; {A, B, C, D, F, G}, 
{G} -&gt; {E, H, I},
{G, E} -&gt; {E, H},
{I} -&gt; {H}, 
{E, H} -&gt; {I},
{E, I} -&gt; {E, H}
Write your answer below
A compact minimal cover of Sigma is
  {
  {A} -&gt; {B,C,D,F,G},
  {C,D} -&gt; {A},
  {G} -&gt; {E,H},
  {E,H} -&gt; {I},
  {I} -&gt; {H}
  }</t>
  </si>
  <si>
    <t>The decomposition with the synthesis algorithm from the 
lecture consists of the following tables:
R1 = {A,B,C,D,F,G},
R2 = {G,E,H},
R3 = {E,H,I}</t>
  </si>
  <si>
    <t>A0232009U</t>
  </si>
  <si>
    <t>select coalesce(c.name, 'All countries') as country, coalesce(ci.province, 'All provinces') as province, coalesce(ci.name, 'All countries') as country, round(sum(ci.population/c.population*100),2) as percentage
from country c, city ci
where c.code = ci.country
group by rollup(c.name, ci.province, ci.name)
order by c.name asc, ci.province asc, ci.name asc;</t>
  </si>
  <si>
    <t>5336, [('Afghanistan', 'Afghanistan', 'Herat', Decimal('1.29')), ('Afghanistan', 'Afghanistan', 'Kabul', Decimal('9.36')), ('Afghanistan', 'Afghanistan', 'Kandahar', Decimal('1.20')), ('Afghanistan', 'Afghanistan', 'Mazar-i-Sharif', Decimal('1.11')), ('Afghanistan', 'Afghanistan', 'All countries', Decimal('12.95')), ('Afghanistan', 'All provinces', 'All countries', Decimal('12.95')), ('Albania', 'Albania', 'DurrÃ«s', Decimal('4.01')), ('Albania', 'Albania', 'Elbasan', Decimal('2.79')), ('Albania', 'Albania', 'KorÃ§Ã«', Decimal('1.81')), ('Albania', 'Albania', 'ShkodÃ«r', Decimal('2.73'))]</t>
  </si>
  <si>
    <t>select coalesce(c.name, 'All countries') as country, coalesce(ci.province, 'All provinces') as province, coalesce(ci.name, 'All countries') as country, round(sum(ci.population/c.population*100),2) as percentage
from country c, city ci
where c.code = ci.country
group by rollup(c.name, ci.province, ci.name)
order by c.name asc, ci.province asc, ci.name asc LIMIT 3 OFFSET 37;</t>
  </si>
  <si>
    <t>3, [('American Samoa', 'American Samoa', 'Pago Pago', None), ('American Samoa', 'American Samoa', 'All countries', None), ('American Samoa', 'All provinces', 'All countries', None)]</t>
  </si>
  <si>
    <t>select coalesce(c.name, 'All countries') as country, coalesce(ci.province, 'All provinces') as province, coalesce(ci.name, 'All countries') as country, round(sum(ci.population/c.population*100),2) as percentage
from country c, city ci
where c.code = ci.country
group by rollup(c.name, ci.province, ci.name)
order by c.name asc, ci.province asc, ci.name asc LIMIT 3 offset 3756;</t>
  </si>
  <si>
    <t>3, [('Russia', 'Magadanskaya', 'All countries', Decimal('0.07')), ('Russia', 'Mariy-El', 'Yoshkar-Ola', Decimal('0.18')), ('Russia', 'Mariy-El', 'All countries', Decimal('0.18'))]</t>
  </si>
  <si>
    <t>doc("MONDIAL/mondial.xml")//child::sea//child::name</t>
  </si>
  <si>
    <t>&lt;results&gt;{
    for $country in doc("MONDIAL/mondial.xml")/child::mondial/child::country
    let $name := $country/child::name[1]/text()
    let $border := $country/child::border/attribute::country
    for $country2 in doc("MONDIAL/mondial.xml")/child::mondial/child::country
    let $name2 := $country2/child::name[1]/text()
    let $abbr := $country2/attribute::car_code
    order by $name, $name2
    where $border = $abbr
    return
        &lt;result&gt;
            &lt;name&gt;{$name}&lt;/name&gt;
            &lt;name&gt;{$name2}&lt;/name&gt;
        &lt;/result&gt;
}&lt;/results&gt;</t>
  </si>
  <si>
    <t>Sigma ={
{A} -&gt; {A, B, C, D, E, F, G, H, I}, 
{C, D} -&gt; {A, B, C, D, F, G}, 
{G} -&gt; {E, H, I},
{G, E} -&gt; {E, H},
{I} -&gt; {H}, 
{E, H} -&gt; {I},
{E, I} -&gt; {E, H}
Write your answer below
A compact minimal cover of Sigma is
  {
{A} -&gt; {C, D},
{G} -&gt; {E, I},
{I} -&gt; {H},
{C, D} -&gt; {A, B, F, G},
{E, H} -&gt; {I}
  }</t>
  </si>
  <si>
    <t>The decomposition (is/is not) lossless,
    this (is/is not) guaranted by the synthesis algorithm,
the decomposition (is/is not) in third nomal form,
    this (is/is not) guaranted by the synthesis algorithm
the decomposition (is/is not) dependency preserving,
    this (is/is not) guaranted by the synthesis algorithm
the decomposition (is/is not) in Boyce-Codd normal form
    this (is/is not) guaranted by the synthesis algorithm.</t>
  </si>
  <si>
    <t>A0232012E</t>
  </si>
  <si>
    <t>SELECT co.Name AS country, c.province AS province, c.name AS city, round(sum(c.population/co.population*100), 2) AS percentage 
FROM city c, country co 
WHERE co.Code = c.Country 
GROUP BY ROLLUP(co.Name, c.province, c.name) 
ORDER BY (co.Name, c.province, c.name);</t>
  </si>
  <si>
    <t>SELECT co.Name AS country, c.province AS province, c.name AS city, round(sum(c.population/co.population*100), 2) AS percentage 
FROM city c, country co 
WHERE co.Code = c.Country 
GROUP BY ROLLUP(co.Name, c.province, c.name) 
ORDER BY (co.Name, c.province, c.name) LIMIT 3 OFFSET 37;</t>
  </si>
  <si>
    <t>SELECT co.Name AS country, c.province AS province, c.name AS city, round(sum(c.population/co.population*100), 2) AS percentage 
FROM city c, country co 
WHERE co.Code = c.Country 
GROUP BY ROLLUP(co.Name, c.province, c.name) 
ORDER BY (co.Name, c.province, c.name) LIMIT 3 offset 3756;</t>
  </si>
  <si>
    <t>doc("MONDIAL/mondial.xml")/child::mondial/child::country[count(child::name)=2]/child::name</t>
  </si>
  <si>
    <t>&lt;results&gt;{
    for $country in doc("MONDIAL/mondial.xml")/child::mondial/child::country
    let $code1 := $country/attribute::car_code
    let $code2 := $country/attribute::car_code
    let $name1 := $country[attribute::car_code=$code1]/child::name
    let $name2 := $country[attribute::car_code=$code2]/child::name
    let $border := $country[attribute::car_code=$code1]/child::border/attribute::country
    where $border = $code2
    return
        &lt;result&gt;
            &lt;name&gt;{$name1}&lt;/name&gt;
            &lt;name&gt;{$name2}&lt;/name&gt;
        &lt;/result&gt;
}&lt;/results&gt;</t>
  </si>
  <si>
    <t>R={A, C, G, M, N, P, Q, S, Z}
Write functional depdencie in  the following form, 
for instance:
{A, C, G} -&gt; {C, G}
Write your answer below     
Sigma =
      {{N} -&gt; {A, C, Z}, {G} -&gt; {P}, {N, G} -&gt; {Q}, {M, G} -&gt; {S}
      }</t>
  </si>
  <si>
    <t>Sigma' =
      {{N} -&gt; {A, C, Z}, {G} -&gt; {P}, {N, G} -&gt; {Q}, {M, G} -&gt; {S}, {Z} -&gt; {C}, {A, C} -&gt; {Z}
      }</t>
  </si>
  <si>
    <t>Sigma ={
{A} -&gt; {A, B, C, D, E, F, G, H, I}, 
{C, D} -&gt; {A, B, C, D, F, G}, 
{G} -&gt; {E, H, I},
{G, E} -&gt; {E, H},
{I} -&gt; {H}, 
{E, H} -&gt; {I},
{E, I} -&gt; {E, H}
Write your answer below
A compact minimal cover of Sigma is
  {
  {A} - &gt; {B, C, D, G, F}, 
  {C, D} - &gt; {A},
  {G} - &gt; {E, I}
  {I} - &gt; {H},
  {E, H} - &gt; {I}
  }</t>
  </si>
  <si>
    <t>The decomposition with the synthesis algorithm from the 
lecture consists of the following tables:
R1 = {A, B, C, D, G, F} 
R2 = {E, G, I}
R3 = {E, H, I}</t>
  </si>
  <si>
    <t>A0232013A</t>
  </si>
  <si>
    <t>SELECT c.name, COALESCE(c.province, 'All provinces') AS province, COALESCE(y.name, 'All cities') AS city, ROUND(SUM(y.population)/c.population*100::NUMERIC,2) AS percentage
FROM country c, city y
WHERE c.code=y.country
GROUP BY c.name, ROLLUP(c.province, y.name), c.population, y.population
ORDER BY c.name, c.province, y.name</t>
  </si>
  <si>
    <t>9888, [('Afghanistan', 'Afghanistan', 'Herat', Decimal('1.29')), ('Afghanistan', 'Afghanistan', 'Kabul', Decimal('9.36')), ('Afghanistan', 'Afghanistan', 'Kandahar', Decimal('1.20')), ('Afghanistan', 'Afghanistan', 'Mazar-i-Sharif', Decimal('1.11')), ('Afghanistan', 'Afghanistan', 'All cities', Decimal('9.36')), ('Afghanistan', 'Afghanistan', 'All cities', Decimal('1.20')), ('Afghanistan', 'Afghanistan', 'All cities', Decimal('1.11')), ('Afghanistan', 'Afghanistan', 'All cities', Decimal('1.29')), ('Afghanistan', 'All provinces', 'All cities', Decimal('1.20')), ('Afghanistan', 'All provinces', 'All cities', Decimal('9.36'))]</t>
  </si>
  <si>
    <t>SELECT c.name, COALESCE(c.province, 'All provinces') AS province, COALESCE(y.name, 'All cities') AS city, ROUND(SUM(y.population)/c.population*100::NUMERIC,2) AS percentage
FROM country c, city y
WHERE c.code=y.country
GROUP BY c.name, ROLLUP(c.province, y.name), c.population, y.population
ORDER BY c.name, c.province, y.name LIMIT 3 OFFSET 37;</t>
  </si>
  <si>
    <t>3, [('Algeria', 'Algeria', 'Constantine', Decimal('1.21')), ('Algeria', 'Algeria', 'Ech Chelif', Decimal('0.42')), ('Algeria', 'Algeria', 'El Djelfa', Decimal('0.72'))]</t>
  </si>
  <si>
    <t>SELECT c.name, COALESCE(c.province, 'All provinces') AS province, COALESCE(y.name, 'All cities') AS city, ROUND(SUM(y.population)/c.population*100::NUMERIC,2) AS percentage
FROM country c, city y
WHERE c.code=y.country
GROUP BY c.name, ROLLUP(c.province, y.name), c.population, y.population
ORDER BY c.name, c.province, y.name LIMIT 3 offset 3756;</t>
  </si>
  <si>
    <t>3, [('India', 'Delhi', 'Bangalore', Decimal('0.70')), ('India', 'Delhi', 'Bareilly', Decimal('0.05')), ('India', 'Delhi', 'Bharuch', None)]</t>
  </si>
  <si>
    <t>&lt;results&gt;{
doc("MONDIAL/mondial.xml")/child::mondial/child::country[child::name/following-sibling::name]/child::name
}&lt;/results&gt;</t>
  </si>
  <si>
    <t>&lt;results&gt;{
    for $country in doc("MONDIAL/mondial.xml")/child::mondial/child::country
    return
        &lt;name&gt;{$country/child::name/text()}&lt;/name&gt;
        &lt;name&gt;{ for $country-code in $country/child::border/attribute::country
                return 
                    {$country-code/text()}
        }&lt;/name&gt;
}&lt;/results&gt;</t>
  </si>
  <si>
    <t>R={A, C, G, M, N, P, Q, S, Z}
Write functional depdencie in  the following form, 
for instance:
{A, C, G} -&gt; {C, G}
Write your answer below     
Sigma =
      { {N} -&gt; {A, C, Z},
        {G} -&gt; {P},
        {G, N} -&gt; {Q}
        {G, M} -&gt; {S}
      }</t>
  </si>
  <si>
    <t>Sigma' =
      { {N} -&gt; {A, C, Z},
        {Z} -&gt; {A, C},
        {G} -&gt; {P},
        {G, N} -&gt; {Q}
        {G, M} -&gt; {S}
      }</t>
  </si>
  <si>
    <t>R={A, B, C, D, E, F, G, H, I}
Write your answer below
The set of candidate keys is:
{A, CDI, CDG, CDH}</t>
  </si>
  <si>
    <t>Sigma ={
{A} -&gt; {A, B, C, D, E, F, G, H, I}, 
{C, D} -&gt; {A, B, C, D, F, G}, 
{G} -&gt; {E, H, I},
{G, E} -&gt; {E, H},
{I} -&gt; {H}, 
{E, H} -&gt; {I},
{E, I} -&gt; {E, H}
Write your answer below
A compact minimal cover of Sigma is
  {
  {A} -&gt; {A, B, C, D, E, F, G, H, I},
  {C, D} -&gt; {A, B, C, D, F, G},
  {G} -&gt; {E, H, I},
  {I} -&gt; {H},
  {E, H} -&gt; {I}
  }</t>
  </si>
  <si>
    <t>The decomposition (is) lossless,
    this (is) guaranted by the synthesis algorithm,
the decomposition (is) in third nomal form,
    this (is) guaranted by the synthesis algorithm
the decomposition (is/) dependency preserving,
    this (is/) guaranted by the synthesis algorithm
the decomposition (is not) in Boyce-Codd normal form
    this (is not) guaranted by the synthesis algorithm.</t>
  </si>
  <si>
    <t>A0232015Y</t>
  </si>
  <si>
    <t>SELECT cty.name as country, COALESCE(c.province,'All provinces') as province,
	COALESCE(c.name,'ALL cities') as city,
       round(SUM(c.population)/cty.population*100,2) as percentage
FROM city c, country cty
where c.country=cty.code
GROUP BY rollup(cty.name, c.province, c.name),cty.code;</t>
  </si>
  <si>
    <t>5580, [('China', 'Henan', 'Anyang', Decimal('0.03')), ('France', 'Grand Est', 'Reims', Decimal('0.28')), ('Malaysia', 'Perlis', 'Kangar', None), ('Mexico', 'Veracruz', 'Poza Rica de Hidalgo', Decimal('0.16')), ('United Kingdom', 'North West', 'Salford', Decimal('0.16')), ('Saint Kitts and Nevis', 'Saint Kitts and Nevis', 'Basseterre', Decimal('33.41')), ('Turkey', 'Adana', 'Adana', Decimal('2.16')), ('Sudan', 'ShamÄl KurdufÄn', 'Al Ubayyiá¸‘', Decimal('0.85')), ('Mexico', 'Tabasco', 'Villahermosa', Decimal('0.31')), ('Cuba', 'Cienfuegos', 'Cienfuegos', Decimal('1.45'))]</t>
  </si>
  <si>
    <t>SELECT cty.name as country, COALESCE(c.province,'All provinces') as province,
	COALESCE(c.name,'ALL cities') as city,
       round(SUM(c.population)/cty.population*100,2) as percentage
FROM city c, country cty
where c.country=cty.code
GROUP BY rollup(cty.name, c.province, c.name),cty.code LIMIT 3 OFFSET 37;</t>
  </si>
  <si>
    <t>3, [('Albania', 'Albania', 'KorÃ§Ã«', Decimal('1.81')), ('Albania', 'Albania', 'ShkodÃ«r', Decimal('2.73')), ('Albania', 'Albania', 'Tirana', Decimal('14.83'))]</t>
  </si>
  <si>
    <t>SELECT cty.name as country, COALESCE(c.province,'All provinces') as province,
	COALESCE(c.name,'ALL cities') as city,
       round(SUM(c.population)/cty.population*100,2) as percentage
FROM city c, country cty
where c.country=cty.code
GROUP BY rollup(cty.name, c.province, c.name),cty.code LIMIT 3 offset 3756;</t>
  </si>
  <si>
    <t>3, [('Argentina', 'Salta', 'ALL cities', Decimal('1.08')), ('Mozambique', 'ZambÃ©zia', 'ALL cities', Decimal('0.82')), ('Slovakia', 'PreÅ¡ovskÃ½', 'ALL cities', Decimal('1.70'))]</t>
  </si>
  <si>
    <t>&lt;results&gt;{
    for $country in doc("MONDIAL/mondial.xml")/child::mondial/child::country
    let $border_country := $country/child::border
    where $country/@car_code/text() = $border_country/@country/text()
    order by $country/name,$border_country/../child::name ascending
    return 
        &lt;result&gt;
            &lt;name&gt;{$country/name}&lt;/name&gt;
            &lt;name&gt;{$border_country/../child::name}&lt;/name&gt;
        &lt;/result&gt;    
}&lt;/results&gt;</t>
  </si>
  <si>
    <t>R={A, C, G, M, N, P, Q, S, Z}
Write functional depdencie in  the following form, 
for instance:
{A, C, G} -&gt; {C, G}
Write your answer below     
Sigma =
      {{N} -&gt; {A}, {N} -&gt; {C}, {N} -&gt; {Z}, {G} -&gt; {P}, {G} -&gt; {S}, {M,S} -&gt; {G}	
      }</t>
  </si>
  <si>
    <t>Sigma' =
      {{Z} -&gt; {C}, {Z} -&gt; {A,C}
      }</t>
  </si>
  <si>
    <t>Sigma ={
{A} -&gt; {A, B, C, D, E, F, G, H, I}, 
{C, D} -&gt; {A, B, C, D, F, G}, 
{G} -&gt; {E, H, I},
{G, E} -&gt; {E, H},
{I} -&gt; {H}, 
{E, H} -&gt; {I},
{E, I} -&gt; {E, H}
Write your answer below
A compact minimal cover of Sigma is
  {{A} -&gt; {B}, {A} -&gt; {C}, {A} -&gt; {D},{A} -&gt; {F}, {A} -&gt; {G}
  {C,D} -&gt; {A}, {G} -&gt; {E}, {G} -&gt; {I}, {I} -&gt; {H}, {E,H} -&gt; {I}
  }</t>
  </si>
  <si>
    <t>The decomposition with the synthesis algorithm from the 
lecture consists of the following tables:
R1 = {A,B,F,G}
R2 = {A,C,D}
R3 = {G,E,I}
R4 = {I,H}
R5 = {E,H,I}</t>
  </si>
  <si>
    <t>A0232016X</t>
  </si>
  <si>
    <t>doc("MONDIAL/mondial.xml")/child::mondial/descendant::country[count(/child::name)&gt;1]/child::name</t>
  </si>
  <si>
    <t>R={A, C, G, M, N, P, Q, S, Z}
Write functional depdencie in  the following form, 
for instance:
{A, C, G} -&gt; {C, G}
Write your answer below     
Sigma =
      {
{N} -&gt; {A,C,Z},
{G} -&gt; {P},
{G,M} -&gt; {S},
{N,G} -&gt; {Q}
      }</t>
  </si>
  <si>
    <t>Sigma' =
      {
{Z} -&gt; {C,A}
      }</t>
  </si>
  <si>
    <t>Sigma ={
{A} -&gt; {A, B, C, D, E, F, G, H, I}, 
{C, D} -&gt; {A, B, C, D, F, G}, 
{G} -&gt; {E, H, I},
{G, E} -&gt; {E, H},
{I} -&gt; {H}, 
{E, H} -&gt; {I},
{E, I} -&gt; {E, H}
Write your answer below
A compact minimal cover of Sigma is
  {
{A} -&gt; {B, C, D, F, G, I}, 
{C, D} -&gt; {A}, 
{G} -&gt; {E, H},
{I} -&gt; {H}, 
{E,H} -&gt; {I}
  }</t>
  </si>
  <si>
    <t>The decomposition with the synthesis algorithm from the 
lecture consists of the following tables:
R1 = {A, B, C, D, F, G, I}
R2 = {G, E, H}
R3 = {E, H, I}</t>
  </si>
  <si>
    <t>A0232022A</t>
  </si>
  <si>
    <t>SELECT b.name as country,
     COALESCE(c.province, 'All province') AS province,
     COALESCE(c.name, 'All city') AS city,
       round((SUM(c.population)/ SUM(b.population))*100,2) as percentage
FROM city c
left join country as b
on b.code = c.country
GROUP BY ROLLUP (b.name, c.province, c.name)
order by b.name, c.province, c.name asc;</t>
  </si>
  <si>
    <t>SELECT b.name as country,
     COALESCE(c.province, 'All province') AS province,
     COALESCE(c.name, 'All city') AS city,
       round((SUM(c.population)/ SUM(b.population))*100,2) as percentage
FROM city c
left join country as b
on b.code = c.country
GROUP BY ROLLUP (b.name, c.province, c.name)
order by b.name, c.province, c.name asc LIMIT 3 OFFSET 37;</t>
  </si>
  <si>
    <t>SELECT b.name as country,
     COALESCE(c.province, 'All province') AS province,
     COALESCE(c.name, 'All city') AS city,
       round((SUM(c.population)/ SUM(b.population))*100,2) as percentage
FROM city c
left join country as b
on b.code = c.country
GROUP BY ROLLUP (b.name, c.province, c.name)
order by b.name, c.province, c.name asc LIMIT 3 offset 3756;</t>
  </si>
  <si>
    <t>doc("MONDIAL/mondial.xml")/child::mondial/child::country</t>
  </si>
  <si>
    <t>R={A, C, G, M, N, P, Q, S, Z}
Write functional depdencie in  the following form, 
for instance:
{A, C, G} -&gt; {C, G}
Write your answer below     
Sigma =
      {
        {G} -&gt; {P,S,Q}, {M,S} -&gt; {G}, {N} -&gt; {A,C,Z}
      }</t>
  </si>
  <si>
    <t>Sigma' =
      {
        {G} -&gt; {P,S,Q}, {M,S} -&gt; {G}, {N} -&gt; {A,C,Z}
        {Z} -&gt; {C}, {Z,C} -&gt; {A}
      }</t>
  </si>
  <si>
    <t>The decomposition with the synthesis algorithm from the 
lecture consists of the following tables:
R1 = {A,B,C,D,F,G}
R2 = {G,E,H}
R3 = {E,H,I}</t>
  </si>
  <si>
    <t>A0232060Y</t>
  </si>
  <si>
    <t>SELECT co.name,
       c.province,
       c.name,
       (c.population/b.population)
FROM city c left outer join country co, 
GROUP BY rollup (b.name, c.province, c.name);</t>
  </si>
  <si>
    <t>SELECT co.name,
       c.province,
       c.name,
       (c.population/b.population)
FROM city c left outer join country co, 
GROUP BY rollup (b.name, c.province, c.name) LIMIT 3 OFFSET 37;</t>
  </si>
  <si>
    <t>SELECT co.name,
       c.province,
       c.name,
       (c.population/b.population)
FROM city c left outer join country co, 
GROUP BY rollup (b.name, c.province, c.name) LIMIT 3 offset 3756;</t>
  </si>
  <si>
    <t>doc("MONDIAL/mondial.xml")/child::mondial/child::country/child::name[2]</t>
  </si>
  <si>
    <t>&lt;results&gt;{
    for $country in doc("MONDIAL/mondial.xml")/child::mondial/child::country
    let $name1 := $country/@car_code
    let $bordercountry := $country/child::border/@country
    where $name1 = $bordercountry
    order by $name1 , $bordercountry ascending
    return 
     &lt;country&gt;
            &lt;name&gt;{$name1}&lt;/name&gt;
            &lt;name&gt;{$bordercountry}&lt;/name&gt;
     &lt;/country&gt;
}&lt;/results&gt;</t>
  </si>
  <si>
    <t>R={A, C, G, M, N, P, Q, S, Z}
Write functional depdencie in  the following form, 
for instance:
{A, C, G} -&gt; {C, G}
Write your answer below     
Sigma ={ M -&gt; G,S; N -&gt; Q; G,P,S -&gt; M,Q }</t>
  </si>
  <si>
    <t>R={A, B, C, D, E, F, G, H, I}
Write your answer below
The set of candidate keys is:
{A}+ = {A, B, C, D, E, F, G, H, I} 
{C, D}+ = {A, B, C, D, E, F, G, H, I}</t>
  </si>
  <si>
    <t>Sigma ={
{A} -&gt; {A, B, C, D, E, F, G, H, I}, 
{C, D} -&gt; {A, B, C, D, F, G}, 
{G} -&gt; {E, H, I},
{G, E} -&gt; {E, H},
{I} -&gt; {H}, 
{E, H} -&gt; {I},
{E, I} -&gt; {E, H}
Write your answer below
A compact minimal cover of Sigma is
  { A-&gt;C,D; G-&gt;E,I; I-&gt;H; C,D-&gt;A,B,F,G; E,H-&gt;I }</t>
  </si>
  <si>
    <t>The decomposition with the synthesis algorithm from the 
lecture consists of the following tables:
R1(E,G,I) WITH FD(s): G-&gt;E; G-&gt;I
R3(A,B,C,D,F,G) WITH FD(s): A-&gt;C; A-&gt;D; C,D-&gt;A; C,D-&gt;B; C,D-&gt;F; C,D-&gt;G
R4(E,H,I) WITH FD(s): I-&gt;H; E,H-&gt;I</t>
  </si>
  <si>
    <t>The decomposition (is not) lossless,
    this (is) guaranted by the synthesis algorithm,
the decomposition (is) in third nomal form,
    this (is) guaranted by the synthesis algorithm
the decomposition (is dependency preserving,
    this (is) guaranted by the synthesis algorithm
the decomposition (is not) in Boyce-Codd normal form
    this (is) guaranted by the synthesis algorithm.</t>
  </si>
  <si>
    <t>A0232064R</t>
  </si>
  <si>
    <t>SELECT c2.name as country, 
(case when c1.province is null then 'All provinces'
else c1.province end) as province, 
(case when c1.name is null then 'All cities'
else c1.name end) as city, round(100*sum(c1.population)/c2.population,2) as percentage
FROM city c1, country c2
where c1.country=c2.code
and c1.province=c2.province
GROUP BY rollup(c1.population,c2.population,c2.name, c1.province, c1.name)
order by c2.name ascï¼›</t>
  </si>
  <si>
    <t>SELECT c2.name as country, 
(case when c1.province is null then 'All provinces'
else c1.province end) as province, 
(case when c1.name is null then 'All cities'
else c1.name end) as city, round(100*sum(c1.population)/c2.population,2) as percentage
FROM city c1, country c2
where c1.country=c2.code
and c1.province=c2.province
GROUP BY rollup(c1.population,c2.population,c2.name, c1.province, c1.name)
order by c2.name ascï¼› LIMIT 3 OFFSET 37;</t>
  </si>
  <si>
    <t>SELECT c2.name as country, 
(case when c1.province is null then 'All provinces'
else c1.province end) as province, 
(case when c1.name is null then 'All cities'
else c1.name end) as city, round(100*sum(c1.population)/c2.population,2) as percentage
FROM city c1, country c2
where c1.country=c2.code
and c1.province=c2.province
GROUP BY rollup(c1.population,c2.population,c2.name, c1.province, c1.name)
order by c2.name ascï¼› LIMIT 3 offset 3756;</t>
  </si>
  <si>
    <t>doc("mondial.xml")/child::mondial/child::country[child::name[2]=child::name[2]]/child::name</t>
  </si>
  <si>
    <t>&lt;results&gt;{
    for $c1 in doc("mondial.xml")/child::mondial/child::country
    for $c2 in doc("mondial.xml")/child::mondial/child::country
    let $name1 := $c1/child::name
    let $name2 := $c2/child::name
    let $border_code := $c1/child::border/@country/string()
    let $car_code := $c2/@car_code/string()
    where $border_code = $car_code
    order by $name1,$name2 ascending
    return
        &lt;result&gt;
            &lt;name&gt;{$name1}&lt;/name&gt;
            &lt;name&gt;{$name2}&lt;/name&gt;
        &lt;/result&gt;
}&lt;/results&gt;</t>
  </si>
  <si>
    <t>R={A, C, G, M, N, P, Q, S, Z}
Write functional depdencie in  the following form, 
for instance:
{A, C, G} -&gt; {C, G}
Write your answer below     
Sigma =
      {G--&gt;S,G--&gt;P,N--A,N--&gt;Z,N--&gt;C,NG--&gt;Q,M--&gt;S
      }</t>
  </si>
  <si>
    <t>ZIP CODE(Z)
Sigma' =
      {G--&gt;S,G--&gt;P,N--&gt;Z,N--&gt;C,NG--&gt;Q
      }</t>
  </si>
  <si>
    <t>R={A, B, C, D, E, F, G, H, I}
Write your answer below
The set of candidate keys is:{A},{C,D}</t>
  </si>
  <si>
    <t>Sigma ={
{A} -&gt; {A, B, C, D, E, F, G, H, I}, 
{C, D} -&gt; {A, B, C, D, F, G}, 
{G} -&gt; {E, H, I},
{G, E} -&gt; {E, H},
{I} -&gt; {H}, 
{E, H} -&gt; {I},
{E, I} -&gt; {E, H}
Write your answer below
A minimal cover:
{{A}-&gt;{C}, {A}-&gt;{D}, {C,D}-&gt;{A}, {C,D}-&gt;{B}, {C,D}-&gt;{F}, {C,D}-&gt;{G}, {G}-&gt;{E}, {G}-&gt;{H}, {E,H}-&gt;{I}, {I}-&gt;{H}} 
A compact minimal cover of Sigma is
  {{A}--{C,D},{C,D}--{Aï¼ŒB,F,G}ï¼Œ{G}--{E,H},{E,H}--{I},{I}--{H}
  }</t>
  </si>
  <si>
    <t>The decomposition with the synthesis algorithm from the 
lecture consists of the following tables:
R1={G,E,H}  
R2={E,H,I} 
R3={A,B,C,D,F,G}</t>
  </si>
  <si>
    <t>The decomposition is lossless,
    this is guaranted by the synthesis algorithm,
the decomposition is in third nomal form,
    this is guaranted by the synthesis algorithm
the decomposition is/ dependency preserving,
    this is not guaranted by the synthesis algorithm
the decomposition is not in Boyce-Codd normal form
    this is not guaranted by the synthesis algorithm.</t>
  </si>
  <si>
    <t>A0232193L</t>
  </si>
  <si>
    <t>SELECT d.name,
		COALESCE(c.province, '"All provinces"') as province,
		COALESCE(c.name, '"All cities"') as city,
		ROUND(SUM(c.population)/AVG(d.population)*100,2) as percentage
FROM City c
left join country d
on c.country = d.code
GROUP BY ROLLUP(d.name, c.province, c.name)
ORDER BY d.name, province, city asc;</t>
  </si>
  <si>
    <t>5336, [('Afghanistan', '"All provinces"', '"All cities"', Decimal('12.95')), ('Afghanistan', 'Afghanistan', '"All cities"', Decimal('12.95')), ('Afghanistan', 'Afghanistan', 'Herat', Decimal('1.29')), ('Afghanistan', 'Afghanistan', 'Kabul', Decimal('9.36')), ('Afghanistan', 'Afghanistan', 'Kandahar', Decimal('1.20')), ('Afghanistan', 'Afghanistan', 'Mazar-i-Sharif', Decimal('1.11')), ('Albania', '"All provinces"', '"All cities"', Decimal('28.99')), ('Albania', 'Albania', '"All cities"', Decimal('28.99')), ('Albania', 'Albania', 'DurrÃ«s', Decimal('4.01')), ('Albania', 'Albania', 'Elbasan', Decimal('2.79'))]</t>
  </si>
  <si>
    <t>SELECT d.name,
		COALESCE(c.province, '"All provinces"') as province,
		COALESCE(c.name, '"All cities"') as city,
		ROUND(SUM(c.population)/AVG(d.population)*100,2) as percentage
FROM City c
left join country d
on c.country = d.code
GROUP BY ROLLUP(d.name, c.province, c.name)
ORDER BY d.name, province, city asc LIMIT 3 OFFSET 37;</t>
  </si>
  <si>
    <t>3, [('American Samoa', '"All provinces"', '"All cities"', None), ('American Samoa', 'American Samoa', '"All cities"', None), ('American Samoa', 'American Samoa', 'Pago Pago', None)]</t>
  </si>
  <si>
    <t>SELECT d.name,
		COALESCE(c.province, '"All provinces"') as province,
		COALESCE(c.name, '"All cities"') as city,
		ROUND(SUM(c.population)/AVG(d.population)*100,2) as percentage
FROM City c
left join country d
on c.country = d.code
GROUP BY ROLLUP(d.name, c.province, c.name)
ORDER BY d.name, province, city asc LIMIT 3 offset 3756;</t>
  </si>
  <si>
    <t>3, [('Russia', 'Magadanskaya', 'Magadan', Decimal('0.07')), ('Russia', 'Magadanskaya', 'Okhotsk', Decimal('0.00')), ('Russia', 'Mariy-El', '"All cities"', Decimal('0.18'))]</t>
  </si>
  <si>
    <t>R={A, C, G, M, N, P, Q, S, Z}
Write functional depdencie in  the following form, 
for instance:
{A, C, G} -&gt; {C, G}
Write your answer below     
Sigma =
      {{N} -&gt; {A,C,E},
      {M,S} -&gt; {G,P},
      {G} -&gt; {M,N,P,Q,S}
      }</t>
  </si>
  <si>
    <t>Sigma' =
      {
{A} -&gt; {Z}
      }</t>
  </si>
  <si>
    <t>Sigma ={
{A} -&gt; {A, B, C, D, E, F, G, H, I}, 
{C, D} -&gt; {A, B, C, D, F, G}, 
{G} -&gt; {E, H, I},
{G, E} -&gt; {E, H},
{I} -&gt; {H}, 
{E, H} -&gt; {I},
{E, I} -&gt; {E, H}
Write your answer below
A compact minimal cover of Sigma is
  {
    {A} -&gt; {B,C,D,F,G},
    {C,D} -&gt; {A,B,F,G},
    {G} -&gt; {E,I},
    {I} -&gt; {H},
    {E,H} -&gt; {I}
  }</t>
  </si>
  <si>
    <t>A0232194J</t>
  </si>
  <si>
    <t>select t.name as country, coalesce(c.province, 'All provinces') as province,
    coalesce(c.name, 'All cities') as city,
    round(100*sum(c.population)/t.population) as percentage
from country t, city c
where t.code=c.country
group by rollup (t.name, c.province, c.name, t.population)
order by t.name</t>
  </si>
  <si>
    <t>8798, [('Afghanistan', 'Afghanistan', 'Herat', Decimal('1')), ('Afghanistan', 'Afghanistan', 'Herat', None), ('Afghanistan', 'Afghanistan', 'Kabul', Decimal('9')), ('Afghanistan', 'Afghanistan', 'Kabul', None), ('Afghanistan', 'Afghanistan', 'Kandahar', Decimal('1')), ('Afghanistan', 'Afghanistan', 'Kandahar', None), ('Afghanistan', 'Afghanistan', 'Mazar-i-Sharif', Decimal('1')), ('Afghanistan', 'Afghanistan', 'Mazar-i-Sharif', None), ('Afghanistan', 'Afghanistan', 'All cities', None), ('Afghanistan', 'All provinces', 'All cities', None)]</t>
  </si>
  <si>
    <t>select t.name as country, coalesce(c.province, 'All provinces') as province,
    coalesce(c.name, 'All cities') as city,
    round(100*sum(c.population)/t.population) as percentage
from country t, city c
where t.code=c.country
group by rollup (t.name, c.province, c.name, t.population)
order by t.name LIMIT 3 OFFSET 37;</t>
  </si>
  <si>
    <t>3, [('Algeria', 'Algeria', 'Blida', None), ('Algeria', 'Algeria', 'Constantine', Decimal('1')), ('Algeria', 'Algeria', 'Constantine', None)]</t>
  </si>
  <si>
    <t>select t.name as country, coalesce(c.province, 'All provinces') as province,
    coalesce(c.name, 'All cities') as city,
    round(100*sum(c.population)/t.population) as percentage
from country t, city c
where t.code=c.country
group by rollup (t.name, c.province, c.name, t.population)
order by t.name LIMIT 3 offset 3756;</t>
  </si>
  <si>
    <t>3, [('Iraq', 'Duhouk', 'All cities', None), ('Iraq', 'Erbil', 'Erbil', Decimal('3')), ('Iraq', 'Erbil', 'Erbil', None)]</t>
  </si>
  <si>
    <t>&lt;results&gt;{
    for $country1 in doc("MONDIAL/mondial.xml")/child::mondial/child::country
    let $name1 := $country1/child::name[1]/text()
    let $boarder := $country1/child::border/attribute::country/data()
    order by $name1 ascending
    for $country2 in doc("MONDIAL/mondial.xml")/child::mondial/child::country[attribute::car_code/data()=$boarder]
    let $name2 := $country2/child::name[1]/text()
    where $name2&gt;$name1
    order by $name2 ascending
    return
        &lt;result&gt;
            &lt;name&gt;{$name1}&lt;/name&gt;
            &lt;name&gt;{$name2}&lt;/name&gt;
        &lt;/result&gt;
}&lt;/results&gt;</t>
  </si>
  <si>
    <t>R={A, C, G, M, N, P, Q, S, Z}
Write functional depdencie in  the following form, 
for instance:
{A, C, G} -&gt; {C, G}
Write your answer below     
Sigma =
      { {N} -&gt; {A, C, Z}, {G} -&gt; {P, Q, S}, {M} -&gt; {S}
      }</t>
  </si>
  <si>
    <t>Sigma' =
      { {N} -&gt; {A, C, Z}, {G} -&gt; {P, Q, S}, {M} -&gt; {S},
        {Z} -&gt; {C, A}
      }</t>
  </si>
  <si>
    <t>R={A, B, C, D, E, F, G, H, I}
Write your answer below
The set of candidate keys is:
{A}, {C, D, G}, {C, D, E, H}, {C, D, E, I}, {C, D, G, E}</t>
  </si>
  <si>
    <t>Sigma ={
{A} -&gt; {A, B, C, D, E, F, G, H, I}, 
{C, D} -&gt; {A, B, C, D, F, G}, 
{G} -&gt; {E, H, I},
{G, E} -&gt; {E, H},
{I} -&gt; {H}, 
{E, H} -&gt; {I},
{E, I} -&gt; {E, H}
Write your answer below
A compact minimal cover of Sigma is
  {
  {A} -&gt; {B, C, D, E, F, G, I}, 
  {C, D} -&gt; {A, B, C, D, F, G}, 
  {G} -&gt; {E, H, I},
  {G, E} -&gt; {E, H},
  {I} -&gt; {H}, 
  {E, H} -&gt; {I},
  {E, I} -&gt; {E, H}
  }</t>
  </si>
  <si>
    <t>The decomposition (is) lossless,
    this (is) guaranted by the synthesis algorithm,
the decomposition (is) in third nomal form,
    this (is) guaranted by the synthesis algorithm
the decomposition (is) dependency preserving,
    this (is not) guaranted by the synthesis algorithm
the decomposition (is) in Boyce-Codd normal form
    this (is) guaranted by the synthesis algorithm.</t>
  </si>
  <si>
    <t>A0232195H</t>
  </si>
  <si>
    <t>select c.country, c.province,c.name, trunc(c.Population/o.Population)
From city c, country o
WHERE c.country=o.name
GROUP BY ROLLUP(c.country, c.province,c.name,c.Population/o.Population)
ORDER BY c.country, c.province,c.name;</t>
  </si>
  <si>
    <t>1, [(None, None, None, None)]</t>
  </si>
  <si>
    <t>select c.country, c.province,c.name, trunc(c.Population/o.Population)
From city c, country o
WHERE c.country=o.name
GROUP BY ROLLUP(c.country, c.province,c.name,c.Population/o.Population)
ORDER BY c.country, c.province,c.name LIMIT 3 OFFSET 37;</t>
  </si>
  <si>
    <t>select c.country, c.province,c.name, trunc(c.Population/o.Population)
From city c, country o
WHERE c.country=o.name
GROUP BY ROLLUP(c.country, c.province,c.name,c.Population/o.Population)
ORDER BY c.country, c.province,c.name LIMIT 3 offset 3756;</t>
  </si>
  <si>
    <t>&lt;results&gt;{
  for $country1 in doc("mondial.xml")/child::mondial/child::country/child::name
  let $country2 := $country1/child::border/attribute::country
  order by $country1
  return
    &lt;result&gt;
      &lt;name&gt;{$country1}&lt;/name&gt;
      &lt;name&gt;{$country2}&lt;/name&gt;
    &lt;/result&gt;
}&lt;/results&gt;</t>
  </si>
  <si>
    <t>R={A, C, G, M, N, P, Q, S, Z}
Write functional depdencie in  the following form, 
for instance:
{A, C, G} -&gt; {C, G}
Write your answer below     
Sigma =
      { {G,M,S} -&gt; {P}, {N} -&gt; {A,C,Z}
      }</t>
  </si>
  <si>
    <t>Sigma' =
      {{Z}-&gt; {C},{A,C}-&gt; {Z}
      }</t>
  </si>
  <si>
    <t>Sigma ={
{A} -&gt; {A, B, C, D, E, F, G, H, I}, 
{C, D} -&gt; {A, B, C, D, F, G}, 
{G} -&gt; {E, H, I},
{G, E} -&gt; {E, H},
{I} -&gt; {H}, 
{E, H} -&gt; {I},
{E, I} -&gt; {E, H}
Write your answer below
A compact minimal cover of Sigma is
  {{A} -&gt; { B, C, D, F, G, H},
  {C, D} -&gt; {A},
  {G} -&gt; {E, I}, {I} -&gt; {H},{E, H} -&gt; {I}
  }</t>
  </si>
  <si>
    <t>The decomposition with the synthesis algorithm from the 
lecture consists of the following tables:
R1 = {A,B,C,D,F,G,H}
R2 = {G,E,I}
R3 = {E,H,I}</t>
  </si>
  <si>
    <t>A0232196E</t>
  </si>
  <si>
    <t>select co.name as country, 
case when pr.name is null then 'All_cities' else pr.name end as province, 
case when ct.name is null then 'All_cities' else ct.name end as city,
round((sum(ct.population)/max(co.population) * 100),2) as percentage from country co join province pr 
on co.province = pr.name join city ct 
on ct.province = pr.name group by rollup (co.name, pr.name, ct.name)
order by co.name, pr.name, ct.name;</t>
  </si>
  <si>
    <t>1095, [('Afghanistan', 'Afghanistan', 'Herat', Decimal('1.29')), ('Afghanistan', 'Afghanistan', 'Kabul', Decimal('9.36')), ('Afghanistan', 'Afghanistan', 'Kandahar', Decimal('1.20')), ('Afghanistan', 'Afghanistan', 'Mazar-i-Sharif', Decimal('1.11')), ('Afghanistan', 'Afghanistan', 'All_cities', Decimal('12.95')), ('Afghanistan', 'All_cities', 'All_cities', Decimal('12.95')), ('Albania', 'Albania', 'DurrÃ«s', Decimal('4.01')), ('Albania', 'Albania', 'Elbasan', Decimal('2.79')), ('Albania', 'Albania', 'KorÃ§Ã«', Decimal('1.81')), ('Albania', 'Albania', 'ShkodÃ«r', Decimal('2.73'))]</t>
  </si>
  <si>
    <t>select co.name as country, 
case when pr.name is null then 'All_cities' else pr.name end as province, 
case when ct.name is null then 'All_cities' else ct.name end as city,
round((sum(ct.population)/max(co.population) * 100),2) as percentage from country co join province pr 
on co.province = pr.name join city ct 
on ct.province = pr.name group by rollup (co.name, pr.name, ct.name)
order by co.name, pr.name, ct.name LIMIT 3 OFFSET 37;</t>
  </si>
  <si>
    <t>3, [('American Samoa', 'American Samoa', 'Pago Pago', None), ('American Samoa', 'American Samoa', 'All_cities', None), ('American Samoa', 'All_cities', 'All_cities', None)]</t>
  </si>
  <si>
    <t>select co.name as country, 
case when pr.name is null then 'All_cities' else pr.name end as province, 
case when ct.name is null then 'All_cities' else ct.name end as city,
round((sum(ct.population)/max(co.population) * 100),2) as percentage from country co join province pr 
on co.province = pr.name join city ct 
on ct.province = pr.name group by rollup (co.name, pr.name, ct.name)
order by co.name, pr.name, ct.name LIMIT 3 offset 3756;</t>
  </si>
  <si>
    <t>doc("mondial.xml")/descendant::sea/child::name</t>
  </si>
  <si>
    <t>doc("mondial.xml")/descendant::country[count(child::name) &gt; 1]/child::name</t>
  </si>
  <si>
    <t>&lt;results&gt;{
    for $country in doc("mondial.xml")/child::mondial/child::country
    let $country_name := $country/child::name[1]
    let $boarder_country_code := $country/child::border/attribute::country
    let $boarder_country_names := doc("mondial.xml")/child::mondial/child::country[attribute::car_code = $boarder_country_code]/child::name[1]
    for $boarder_country_name in $boarder_country_names
    order by $country_name, $boarder_country_name
    return 
        &lt;result&gt;{$country_name}
        {$boarder_country_name}
    &lt;/result&gt;
}
&lt;/results&gt;</t>
  </si>
  <si>
    <t>R={A, C, G, M, N, P, Q, S, Z}
Write functional depdencie in  the following form, 
for instance:
{A, C, G} -&gt; {C, G}
Write your answer below     
Sigma =
      {
{N} -&gt; {A, Z, C}
{G} -&gt; {P}
{M, G} -&gt; {S}
      }</t>
  </si>
  <si>
    <t>Sigma' =
      {
{N} -&gt; {A, Z}
{Z} -&gt; {C}
{G} -&gt; {P}
{M, G} -&gt; {S}
      }</t>
  </si>
  <si>
    <t>R={A, B, C, D, E, F, G, H, I}
Write your answer below
The set of candidate keys is:
{A}, {C, D}}</t>
  </si>
  <si>
    <t>Sigma ={
{A} -&gt; {A, B, C, D, E, F, G, H, I}, 
{C, D} -&gt; {A, B, C, D, F, G}, 
{G} -&gt; {E, H, I},
{G, E} -&gt; {E, H},
{I} -&gt; {H}, 
{E, H} -&gt; {I},
{E, I} -&gt; {E, H}
Write your answer below
A compact minimal cover of Sigma is
  {
{A} -&gt; {C, D, G}
{G} -&gt; {E, H, I}
{C,D} -&gt; {A, B, F}
{I} -&gt; {H}
{E,H} -&gt; {I}
  }</t>
  </si>
  <si>
    <t>The decomposition with the synthesis algorithm from the 
lecture consists of the following tables:
R1 = {A,C,D,G} 
R2 = {G,E,H,I} 
R3 = {C,D,A,B,F}
R5 = {E,H,I}</t>
  </si>
  <si>
    <t>A0232321Y</t>
  </si>
  <si>
    <t>SELECT co.name as country,
	p.name as province,
	c.name as city,
	ROUND(SUM(c.population)/(SUM(co.population)/COUNT(co.population))*100::NUMERIC,2) as percentage
FROM city c,country co,province p
WHERE c.province = p.name
AND c.country = co.code
GROUP BY ROLLUP(co.name,p.name,c.name)
ORDER BY co.name;</t>
  </si>
  <si>
    <t>SELECT co.name as country,
	p.name as province,
	c.name as city,
	ROUND(SUM(c.population)/(SUM(co.population)/COUNT(co.population))*100::NUMERIC,2) as percentage
FROM city c,country co,province p
WHERE c.province = p.name
AND c.country = co.code
GROUP BY ROLLUP(co.name,p.name,c.name)
ORDER BY co.name LIMIT 3 OFFSET 37;</t>
  </si>
  <si>
    <t>SELECT co.name as country,
	p.name as province,
	c.name as city,
	ROUND(SUM(c.population)/(SUM(co.population)/COUNT(co.population))*100::NUMERIC,2) as percentage
FROM city c,country co,province p
WHERE c.province = p.name
AND c.country = co.code
GROUP BY ROLLUP(co.name,p.name,c.name)
ORDER BY co.name LIMIT 3 offset 3756;</t>
  </si>
  <si>
    <t>doc("MONDIAL/mondial.xml")/child::mondial/child::country/child::name[(count(following-sibling::name)&gt;0) or 
(count(preceding-sibling::name)&gt;0)]</t>
  </si>
  <si>
    <t>&lt;results&gt;{
for $country1 in doc("MONDIAL/mondial.xml")/child::mondial/child::country
let $countries :=$country1/child::border/attribute::country
let $country2:= for $country in $countries return $countries/text()
order by $country1/attribute::code/text()
return
    &lt;result&gt;
        &lt;name&gt;{$country1/child::name/text()}&lt;/name&gt;
        &lt;name&gt;{$country2}&lt;/name&gt;
    &lt;/result&gt;
}&lt;/results&gt;</t>
  </si>
  <si>
    <t>R={A, C, G, M, N, P, Q, S, Z}
Write functional depdencie in  the following form, 
for instance:
{A, C, G} -&gt; {C, G}
Write your answer below     
Sigma =
      {
{N} -&gt; {A,Z,C},
{M,S} -&gt; {G,P,Q,N},
{G}-&gt; {M,S}
      }</t>
  </si>
  <si>
    <t>Sigma' =
      {
{Z} -&gt; {C},
{C,A} -&gt; {Z}
      }</t>
  </si>
  <si>
    <t>R={A, B, C, D, E, F, G, H, I}
Write your answer below
The set of candidate keys is:
{
{A},
{C,D}
}</t>
  </si>
  <si>
    <t>Sigma ={
{A} -&gt; {A, B, C, D, E, F, G, H, I}, 
{C, D} -&gt; {A, B, C, D, F, G}, 
{G} -&gt; {E, H, I},
{G, E} -&gt; {E, H},
{I} -&gt; {H}, 
{E, H} -&gt; {I},
{E, I} -&gt; {E, H}
Write your answer below
A compact minimal cover of Sigma is
  {
{A} -&gt; {B, C, D, F, G}, 
{C, D} -&gt; {A}, 
{G} -&gt; {E, H},
{I} -&gt; {H},
{E, H} -&gt; {I}
  }</t>
  </si>
  <si>
    <t>A0232322X</t>
  </si>
  <si>
    <t>SELECT c.name as country,c.province,c.name as city,
ROUND((SUM(c.population)*100)/SUM(cc.population),2) as percentage
FROM city c, country cc
WHERE c.country = cc.code
AND c.province = cc.province
GROUP BY ROLLUP (c.country, c.province, c.name);</t>
  </si>
  <si>
    <t>1075, [('Wien', 'Wien', 'Wien', Decimal('20.73')), (None, 'Wien', None, Decimal('20.73')), (None, None, None, Decimal('20.73')), ('Herat', 'Afghanistan', 'Herat', Decimal('1.29')), ('Kabul', 'Afghanistan', 'Kabul', Decimal('9.36')), ('Kandahar', 'Afghanistan', 'Kandahar', Decimal('1.20')), ('Mazar-i-Sharif', 'Afghanistan', 'Mazar-i-Sharif', Decimal('1.11')), (None, 'Afghanistan', None, Decimal('3.24')), (None, None, None, Decimal('3.24')), ("St. John's", 'Antigua and Barbuda', "St. John's", Decimal('27.16'))]</t>
  </si>
  <si>
    <t>SELECT c.name as country,c.province,c.name as city,
ROUND((SUM(c.population)*100)/SUM(cc.population),2) as percentage
FROM city c, country cc
WHERE c.country = cc.code
AND c.province = cc.province
GROUP BY ROLLUP (c.country, c.province, c.name) LIMIT 3 OFFSET 37;</t>
  </si>
  <si>
    <t>3, [(None, None, None, Decimal('1.81')), ('The Valley', 'Anguilla', 'The Valley', None), (None, 'Anguilla', None, None)]</t>
  </si>
  <si>
    <t>SELECT c.name as country,c.province,c.name as city,
ROUND((SUM(c.population)*100)/SUM(cc.population),2) as percentage
FROM city c, country cc
WHERE c.country = cc.code
AND c.province = cc.province
GROUP BY ROLLUP (c.country, c.province, c.name) LIMIT 3 offset 3756;</t>
  </si>
  <si>
    <t>&lt;results&gt;{
    for $country in doc("MONDIAL/mondial.xml")/child::mondial/child::country[child::border]
    let $country1 := $country/child::border
    let $country2 := $country/child::border
    where $country1 
    order by $country1 ascending 
    order by $country2 ascending 
    return 
        &lt;result&gt; 
          {$country1/child::name}
          {$country2/child::name}
        &lt;/result&gt;
}&lt;/results&gt;</t>
  </si>
  <si>
    <t>R={A, C, G, M, N, P, Q, S, Z}
Write functional depdencie in  the following form, 
for instance:
{A, C, G} -&gt; {C, G}
Write your answer below     
Sigma =
      { {N} -&gt; {G,S,M,Q}; {G,S} -&gt; {M}; {M,S} -&gt; {G}
      }</t>
  </si>
  <si>
    <t>Sigma' =
      { {Z}-&gt;{C}; {A,C}-&gt;{Z} 
      }</t>
  </si>
  <si>
    <t>R={A, B, C, D, E, F, G, H, I}
Write your answer below
The set of candidate keys is: {A}+, {C, D}+, {A, E}+, {A, B}+, {A, C}+, {A, D}+, {A, F}+, {A, G}+, {A, H}+, {A, I}+</t>
  </si>
  <si>
    <t>Sigma ={
{A} -&gt; {A, B, C, D, E, F, G, H, I}, 
{C, D} -&gt; {A, B, C, D, F, G}, 
{G} -&gt; {E, H, I},
{G, E} -&gt; {E, H},
{I} -&gt; {H}, 
{E, H} -&gt; {I},
{E, I} -&gt; {E, H}
Write your answer below
A compact minimal cover of Sigma is
  {
   {A} â†’ {C,D}; {G} â†’ {E,I}; {I} â†’ {H}; {C,D} â†’ {A,B,F,G}; {E,H} â†’ {I}
  }</t>
  </si>
  <si>
    <t>The decomposition with the synthesis algorithm from the 
lecture consists of the following tables:
R1 = {E,G,I}
R2 = {A,B,C,D,F,G}
R3 = {E,H,I}</t>
  </si>
  <si>
    <t>sample</t>
  </si>
  <si>
    <t>SELECT co.name AS country, 
    coalesce(c.province, 'All provinces') AS province,
    coalesce(c.name, 'All cities') AS city,
    round((sum(c.population)/co.population) * 100, 2) as percentage
FROM city c INNER JOIN country co ON c.country = co.code
GROUP BY ROLLUP(c.country, c.province, c.name), co.name, co.population
HAVING c.country is NOT NULL
ORDER BY co.name ASC, c.province ASC NULLS FIRST, c.name ASC NULLS FIRST;</t>
  </si>
  <si>
    <t>SELECT co.name AS country, 
    coalesce(c.province, 'All provinces') AS province,
    coalesce(c.name, 'All cities') AS city,
    round((sum(c.population)/co.population) * 100, 2) as percentage
FROM city c INNER JOIN country co ON c.country = co.code
GROUP BY ROLLUP(c.country, c.province, c.name), co.name, co.population
HAVING c.country is NOT NULL
ORDER BY co.name ASC, c.province ASC NULLS FIRST, c.name ASC NULLS FIRST LIMIT 3 OFFSET 37;</t>
  </si>
  <si>
    <t>SELECT co.name AS country, 
    coalesce(c.province, 'All provinces') AS province,
    coalesce(c.name, 'All cities') AS city,
    round((sum(c.population)/co.population) * 100, 2) as percentage
FROM city c INNER JOIN country co ON c.country = co.code
GROUP BY ROLLUP(c.country, c.province, c.name), co.name, co.population
HAVING c.country is NOT NULL
ORDER BY co.name ASC, c.province ASC NULLS FIRST, c.name ASC NULLS FIRST LIMIT 3 offset 3756;</t>
  </si>
  <si>
    <t>doc("MONDIAL/mondial.xml")
/child::mondial/child::country/child::name[following-sibling::name]</t>
  </si>
  <si>
    <t>xquery version "3.1";
&lt;results&gt;
{
for $country1 in doc("MONDIAL/mondial.xml")/child::mondial/child::country
for $country2 in doc("MONDIAL/mondial.xml")/child::mondial/child::country
where $country2/attribute::car_code =
$country1/child::border/attribute::country
and $country2/child::name &gt; $country1/child::name
order by $country1/child::name[1], $country2/child::name[1]
return
&lt;result&gt;
{$country1/child::name[1]}
{$country2/child::name[1]}
&lt;/result&gt;
}
&lt;/results&gt;</t>
  </si>
  <si>
    <t>R={A, C, G, M, N, P, Q, S, Z}
Write functional depdencie in  the following form, for instance:
{A, C, G} -&gt; {C, G}
Sigma =
      {{G}-&gt;{M,N,P,Q,S},
      {M,S}-&gt;{G},
      {N}-&gt;{A,C,Z}}
(OR) 
Sigma =
    {{M,S}-&gt;{G,N,P,Q},
    {G}-&gt;{M,S},
    {N}-&gt;{A,C,Z}}</t>
  </si>
  <si>
    <t>Sigma' =
      {{Z}-&gt;{C},
      {A,C}-&gt;{Z}}</t>
  </si>
  <si>
    <t>R={A, B, C, D, E, F, G, H, I}
The set of candidate keys is: {A} and {C,D}</t>
  </si>
  <si>
    <t>Sigma ={
{A} -&gt; {A, B, C, D, F, G}, 
{C, D} -&gt; {A, B, C, D, F, G}, 
{G} -&gt; {E, H, I},\]
{G, E} -&gt; {E, H},
{I} -&gt; {H}, 
{E, H} -&gt; {I},
{E, I} -&gt; {E, H}
A compact minimal cover of Sigma is
  {{A}-&gt;{B,C,D, F,G}, {C,D}-&gt;{A}, or {A}-&gt;{C,D}, {C,D}-&gt;{A,B, F,G},
{G}-&gt;{E, I} (or {G}-&gt;{E,H}),
{I}-&gt;{H}, {E,H}-&gt;{I}}</t>
  </si>
  <si>
    <t>The decomposition with the synthesis algorithm from the lecture consists
of the following tables:
R1 = {R1 = {A,B,C,D, F,G} with Sigma_1 = {{A}-&gt;{B,C,D, F,G}, {C,D}-&gt;{A}}
(BCNF, it contains a candidate key)
R2 = {G,E, I} with Sigma_2 = {{G}-&gt;{E, I}} (BCNF)
R3 = {E,H, I} with Sigma_3 = {{I}-&gt;{H}, {E,H}-&gt;{I}} (not in BCNF, in 3NF)
or
R1 = {A,B,C,D, F,G} with Sigma_1 = {{A}-&gt;{B,C,D, F,G}, {C,D}-&gt;{A}} (BCNF, it
contains a candidate key)
R2 = {G,E,H} with Sigma_2 = {{G}-&gt;{E,H}} (BCNF)
R3 = {E,H, I} with Sigma_3 = {{I}-&gt;{H}, {E,H}-&gt;{I}} (not in BCNF, in 3NF)</t>
  </si>
  <si>
    <t>The decomposition (is) lossless,
    this (is) guaranted by the synthesis algorithm,
the decomposition (is) in third nomal form,
    this (is) guaranted by the synthesis algorithm
the decomposition (is) depdency preserving,
    this (is) guaranted by the synthesis algorithm
the decomposition (is not) in Boyce-Codd normal form
    this (is not) guaranted by the synthesis algorithm.</t>
  </si>
  <si>
    <t>Tiny mistake in output row number;</t>
  </si>
  <si>
    <t>deduction_output</t>
  </si>
  <si>
    <t>Output</t>
  </si>
  <si>
    <t>Correct</t>
  </si>
  <si>
    <t>Tiny mistake</t>
  </si>
  <si>
    <t>Wrong</t>
  </si>
  <si>
    <t>Answer</t>
  </si>
  <si>
    <t>Missing 1 keywords</t>
  </si>
  <si>
    <t>Missing 2 keywords</t>
  </si>
  <si>
    <t>Missing semicolons</t>
  </si>
  <si>
    <t>More mistakes</t>
  </si>
  <si>
    <t>Criterion of Deduction (total 3)</t>
  </si>
  <si>
    <t>No answer;</t>
  </si>
  <si>
    <t>All good</t>
  </si>
  <si>
    <t>deduction_answer</t>
  </si>
  <si>
    <t xml:space="preserve">Missing COALESCE; </t>
  </si>
  <si>
    <t xml:space="preserve">Missing COALESCE; Missing ROLLUP; </t>
  </si>
  <si>
    <t xml:space="preserve">Missing semicolon; Missing COALESCE; </t>
  </si>
  <si>
    <t xml:space="preserve">Missing semicolon; Missing COALESCE; Missing ROLLUP; </t>
  </si>
  <si>
    <t>Marks</t>
  </si>
  <si>
    <t>Average</t>
  </si>
  <si>
    <t>Statistical of Marks (excl. sample)</t>
  </si>
  <si>
    <t>Lowest</t>
  </si>
  <si>
    <t>Highest</t>
  </si>
  <si>
    <t>Mediam</t>
  </si>
  <si>
    <t>25th Percentile</t>
  </si>
  <si>
    <t>75th Percentile</t>
  </si>
  <si>
    <t>No output (not executable)</t>
  </si>
  <si>
    <t>No answer given</t>
  </si>
  <si>
    <t xml:space="preserve">No answer; </t>
  </si>
  <si>
    <t xml:space="preserve">Tiny mistake; </t>
  </si>
  <si>
    <t xml:space="preserve">Illegal character detected; </t>
  </si>
  <si>
    <t xml:space="preserve">Wrong; </t>
  </si>
  <si>
    <t xml:space="preserve">Good; </t>
  </si>
  <si>
    <t>Good; (despite the remaining FDs are wrong)</t>
  </si>
  <si>
    <t>Good;</t>
  </si>
  <si>
    <t>Answer (3.a)</t>
  </si>
  <si>
    <t>Criterion of Deduction (total 2)</t>
  </si>
  <si>
    <t>Answer (3.b)</t>
  </si>
  <si>
    <t>marks</t>
  </si>
  <si>
    <t>extra_comment</t>
  </si>
  <si>
    <t xml:space="preserve">Patially correct (2 candidate keys expected); </t>
  </si>
  <si>
    <t xml:space="preserve">Correct; </t>
  </si>
  <si>
    <t xml:space="preserve">Patially correct (both candidate keys expected); </t>
  </si>
  <si>
    <t xml:space="preserve">Patially correct (one of candidate keys is wrong); </t>
  </si>
  <si>
    <t>Patially correct;</t>
  </si>
  <si>
    <t xml:space="preserve">Good (redundent A at the first minimal set); </t>
  </si>
  <si>
    <t xml:space="preserve">No anwer; </t>
  </si>
  <si>
    <t xml:space="preserve">Wrong (2/4); </t>
  </si>
  <si>
    <t xml:space="preserve">Wrong (not in BCNF, not guaranted); </t>
  </si>
  <si>
    <t>Answer (4.a)</t>
  </si>
  <si>
    <t>Partially Correct;</t>
  </si>
  <si>
    <t>Answer (4.b)</t>
  </si>
  <si>
    <t>Criterion of Deduction (total 1)</t>
  </si>
  <si>
    <t>Answer (4.c)</t>
  </si>
  <si>
    <t>Answer (4.d)</t>
  </si>
  <si>
    <t xml:space="preserve">Partially correct (2 candidate keys expected); </t>
  </si>
  <si>
    <t>Partially correct;</t>
  </si>
  <si>
    <t xml:space="preserve">Partially correct (one of candidate keys is wrong); </t>
  </si>
  <si>
    <t xml:space="preserve">Partially correct (both candidate keys expected);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</si>
</sst>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u/>
      <sz val="11"/>
      <color theme="1"/>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9" tint="0.59999389629810485"/>
        <bgColor indexed="64"/>
      </patternFill>
    </fill>
    <fill>
      <patternFill patternType="solid">
        <fgColor theme="9"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0" fontId="0" fillId="0" borderId="0" xfId="0" applyAlignment="1">
      <alignment wrapText="1"/>
    </xf>
    <xf numFmtId="0" fontId="0" fillId="0" borderId="0" xfId="0" applyAlignment="1"/>
    <xf numFmtId="0" fontId="16" fillId="0" borderId="0" xfId="0" applyFont="1"/>
    <xf numFmtId="0" fontId="0" fillId="33" borderId="0" xfId="0" applyFill="1"/>
    <xf numFmtId="0" fontId="18" fillId="34" borderId="0" xfId="0" applyFont="1" applyFill="1"/>
    <xf numFmtId="0" fontId="0" fillId="34" borderId="0" xfId="0" applyFill="1"/>
    <xf numFmtId="0" fontId="16" fillId="0" borderId="0" xfId="0" applyFont="1" applyAlignment="1"/>
    <xf numFmtId="9" fontId="0" fillId="33" borderId="0" xfId="0" applyNumberFormat="1" applyFill="1"/>
    <xf numFmtId="0" fontId="16" fillId="34" borderId="0" xfId="0" applyFont="1" applyFill="1" applyAlignment="1">
      <alignment horizontal="center"/>
    </xf>
    <xf numFmtId="0" fontId="16" fillId="35"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R121"/>
  <sheetViews>
    <sheetView tabSelected="1" topLeftCell="J1" zoomScale="85" zoomScaleNormal="85" workbookViewId="0">
      <selection activeCell="J1" sqref="A1:XFD1"/>
    </sheetView>
  </sheetViews>
  <sheetFormatPr defaultRowHeight="15" x14ac:dyDescent="0.25"/>
  <cols>
    <col min="1" max="1" width="9.140625" style="2"/>
    <col min="2" max="2" width="103.85546875" style="2" customWidth="1"/>
    <col min="3" max="16384" width="9.140625" style="2"/>
  </cols>
  <sheetData>
    <row r="1" spans="1:70" s="7" customFormat="1" x14ac:dyDescent="0.25">
      <c r="A1" s="7" t="s">
        <v>0</v>
      </c>
      <c r="B1" s="7" t="s">
        <v>1</v>
      </c>
      <c r="C1" s="7" t="s">
        <v>2</v>
      </c>
      <c r="D1" s="7" t="s">
        <v>3</v>
      </c>
      <c r="E1" s="7" t="s">
        <v>2</v>
      </c>
      <c r="F1" s="7" t="s">
        <v>4</v>
      </c>
      <c r="G1" s="7" t="s">
        <v>2</v>
      </c>
      <c r="H1" s="7" t="s">
        <v>5</v>
      </c>
      <c r="I1" s="7" t="s">
        <v>6</v>
      </c>
      <c r="J1" s="7" t="s">
        <v>7</v>
      </c>
      <c r="K1" s="7" t="s">
        <v>8</v>
      </c>
      <c r="L1" s="7" t="s">
        <v>5</v>
      </c>
      <c r="M1" s="7" t="s">
        <v>6</v>
      </c>
      <c r="N1" s="7" t="s">
        <v>7</v>
      </c>
      <c r="O1" s="7" t="s">
        <v>9</v>
      </c>
      <c r="P1" s="7" t="s">
        <v>5</v>
      </c>
      <c r="Q1" s="7" t="s">
        <v>6</v>
      </c>
      <c r="R1" s="7" t="s">
        <v>7</v>
      </c>
      <c r="S1" s="7" t="s">
        <v>10</v>
      </c>
      <c r="T1" s="7" t="s">
        <v>5</v>
      </c>
      <c r="U1" s="7" t="s">
        <v>6</v>
      </c>
      <c r="V1" s="7" t="s">
        <v>7</v>
      </c>
      <c r="W1" s="7" t="s">
        <v>11</v>
      </c>
      <c r="X1" s="7" t="s">
        <v>5</v>
      </c>
      <c r="Y1" s="7" t="s">
        <v>6</v>
      </c>
      <c r="Z1" s="7" t="s">
        <v>7</v>
      </c>
      <c r="AA1" s="7" t="s">
        <v>12</v>
      </c>
      <c r="AB1" s="7" t="s">
        <v>5</v>
      </c>
      <c r="AC1" s="7" t="s">
        <v>6</v>
      </c>
      <c r="AD1" s="7" t="s">
        <v>7</v>
      </c>
      <c r="AE1" s="7" t="s">
        <v>13</v>
      </c>
      <c r="AF1" s="7" t="s">
        <v>5</v>
      </c>
      <c r="AG1" s="7" t="s">
        <v>6</v>
      </c>
      <c r="AH1" s="7" t="s">
        <v>7</v>
      </c>
      <c r="AI1" s="7" t="s">
        <v>14</v>
      </c>
      <c r="AJ1" s="7" t="s">
        <v>5</v>
      </c>
      <c r="AK1" s="7" t="s">
        <v>6</v>
      </c>
      <c r="AL1" s="7" t="s">
        <v>7</v>
      </c>
      <c r="AM1" s="7" t="s">
        <v>15</v>
      </c>
      <c r="AN1" s="7" t="s">
        <v>5</v>
      </c>
      <c r="AO1" s="7" t="s">
        <v>6</v>
      </c>
      <c r="AP1" s="7" t="s">
        <v>7</v>
      </c>
      <c r="AQ1" s="7" t="s">
        <v>16</v>
      </c>
      <c r="AR1" s="7" t="s">
        <v>5</v>
      </c>
      <c r="AS1" s="7" t="s">
        <v>6</v>
      </c>
      <c r="AT1" s="7" t="s">
        <v>7</v>
      </c>
    </row>
    <row r="2" spans="1:70" x14ac:dyDescent="0.25">
      <c r="A2" s="2" t="s">
        <v>17</v>
      </c>
      <c r="B2" s="2" t="s">
        <v>18</v>
      </c>
      <c r="C2" s="2" t="s">
        <v>19</v>
      </c>
      <c r="D2" s="2" t="s">
        <v>20</v>
      </c>
      <c r="E2" s="2" t="s">
        <v>21</v>
      </c>
      <c r="F2" s="2" t="s">
        <v>22</v>
      </c>
      <c r="G2" s="2" t="s">
        <v>23</v>
      </c>
      <c r="H2" s="2" t="s">
        <v>24</v>
      </c>
      <c r="I2" s="2" t="s">
        <v>1424</v>
      </c>
      <c r="K2" s="2" t="s">
        <v>25</v>
      </c>
      <c r="O2" s="2" t="s">
        <v>26</v>
      </c>
      <c r="S2" s="2" t="s">
        <v>27</v>
      </c>
      <c r="W2" s="2" t="s">
        <v>28</v>
      </c>
      <c r="AA2" s="2" t="s">
        <v>29</v>
      </c>
      <c r="AE2" s="2" t="s">
        <v>30</v>
      </c>
      <c r="AI2" s="2" t="s">
        <v>31</v>
      </c>
      <c r="AM2" s="2" t="s">
        <v>32</v>
      </c>
      <c r="AQ2" s="2" t="s">
        <v>33</v>
      </c>
      <c r="AW2" s="2" t="s">
        <v>30</v>
      </c>
      <c r="BD2" s="2" t="s">
        <v>31</v>
      </c>
      <c r="BK2" s="2" t="s">
        <v>32</v>
      </c>
      <c r="BR2" s="2" t="s">
        <v>33</v>
      </c>
    </row>
    <row r="3" spans="1:70" x14ac:dyDescent="0.25">
      <c r="A3" s="2" t="s">
        <v>34</v>
      </c>
      <c r="B3" s="2" t="s">
        <v>35</v>
      </c>
      <c r="C3" s="2" t="s">
        <v>36</v>
      </c>
      <c r="D3" s="2" t="s">
        <v>37</v>
      </c>
      <c r="E3" s="2" t="s">
        <v>38</v>
      </c>
      <c r="F3" s="2" t="s">
        <v>39</v>
      </c>
      <c r="G3" s="2" t="s">
        <v>40</v>
      </c>
      <c r="H3" s="2" t="s">
        <v>41</v>
      </c>
      <c r="K3" s="2" t="s">
        <v>25</v>
      </c>
      <c r="O3" s="2" t="s">
        <v>42</v>
      </c>
      <c r="S3" s="2" t="s">
        <v>43</v>
      </c>
      <c r="W3" s="2" t="s">
        <v>44</v>
      </c>
      <c r="AA3" s="2" t="s">
        <v>45</v>
      </c>
      <c r="AE3" s="2" t="s">
        <v>46</v>
      </c>
      <c r="AI3" s="2" t="s">
        <v>47</v>
      </c>
      <c r="AM3" s="2" t="s">
        <v>48</v>
      </c>
      <c r="AQ3" s="2" t="s">
        <v>49</v>
      </c>
      <c r="AW3" s="2" t="s">
        <v>46</v>
      </c>
      <c r="BD3" s="2" t="s">
        <v>47</v>
      </c>
      <c r="BK3" s="2" t="s">
        <v>48</v>
      </c>
      <c r="BR3" s="2" t="s">
        <v>49</v>
      </c>
    </row>
    <row r="4" spans="1:70" x14ac:dyDescent="0.25">
      <c r="A4" s="2" t="s">
        <v>50</v>
      </c>
      <c r="B4" s="2" t="s">
        <v>51</v>
      </c>
      <c r="C4" s="2" t="s">
        <v>52</v>
      </c>
      <c r="D4" s="2" t="s">
        <v>53</v>
      </c>
      <c r="E4" s="2" t="s">
        <v>54</v>
      </c>
      <c r="F4" s="2" t="s">
        <v>55</v>
      </c>
      <c r="G4" s="2" t="s">
        <v>56</v>
      </c>
      <c r="H4" s="2" t="s">
        <v>1409</v>
      </c>
      <c r="K4" s="2" t="s">
        <v>57</v>
      </c>
      <c r="W4" s="2" t="s">
        <v>58</v>
      </c>
      <c r="AA4" s="2" t="s">
        <v>59</v>
      </c>
      <c r="AE4" s="2" t="s">
        <v>60</v>
      </c>
      <c r="AI4" s="2" t="s">
        <v>61</v>
      </c>
      <c r="AM4" s="2" t="s">
        <v>48</v>
      </c>
      <c r="AQ4" s="2" t="s">
        <v>62</v>
      </c>
      <c r="AW4" s="2" t="s">
        <v>60</v>
      </c>
      <c r="BD4" s="2" t="s">
        <v>61</v>
      </c>
      <c r="BK4" s="2" t="s">
        <v>48</v>
      </c>
      <c r="BR4" s="2" t="s">
        <v>62</v>
      </c>
    </row>
    <row r="5" spans="1:70" x14ac:dyDescent="0.25">
      <c r="A5" s="2" t="s">
        <v>63</v>
      </c>
      <c r="B5" s="2" t="s">
        <v>64</v>
      </c>
      <c r="C5" s="2" t="s">
        <v>65</v>
      </c>
      <c r="D5" s="2" t="s">
        <v>66</v>
      </c>
      <c r="E5" s="2" t="s">
        <v>21</v>
      </c>
      <c r="F5" s="2" t="s">
        <v>67</v>
      </c>
      <c r="G5" s="2" t="s">
        <v>68</v>
      </c>
      <c r="H5" s="2" t="s">
        <v>24</v>
      </c>
      <c r="I5" s="2" t="s">
        <v>1424</v>
      </c>
      <c r="K5" s="2" t="s">
        <v>25</v>
      </c>
      <c r="O5" s="2" t="s">
        <v>69</v>
      </c>
      <c r="S5" s="2" t="s">
        <v>70</v>
      </c>
      <c r="W5" s="2" t="s">
        <v>71</v>
      </c>
      <c r="AA5" s="2" t="s">
        <v>72</v>
      </c>
      <c r="AE5" s="2" t="s">
        <v>73</v>
      </c>
      <c r="AI5" s="2" t="s">
        <v>74</v>
      </c>
      <c r="AM5" s="2" t="s">
        <v>48</v>
      </c>
      <c r="AQ5" s="2" t="s">
        <v>75</v>
      </c>
      <c r="AW5" s="2" t="s">
        <v>73</v>
      </c>
      <c r="BD5" s="2" t="s">
        <v>74</v>
      </c>
      <c r="BK5" s="2" t="s">
        <v>48</v>
      </c>
      <c r="BR5" s="2" t="s">
        <v>75</v>
      </c>
    </row>
    <row r="6" spans="1:70" x14ac:dyDescent="0.25">
      <c r="A6" s="2" t="s">
        <v>76</v>
      </c>
      <c r="B6" s="2" t="s">
        <v>77</v>
      </c>
      <c r="C6" s="2" t="s">
        <v>78</v>
      </c>
      <c r="D6" s="2" t="s">
        <v>79</v>
      </c>
      <c r="E6" s="2" t="s">
        <v>80</v>
      </c>
      <c r="F6" s="2" t="s">
        <v>81</v>
      </c>
      <c r="G6" s="2" t="s">
        <v>82</v>
      </c>
      <c r="H6" s="2" t="s">
        <v>41</v>
      </c>
      <c r="K6" s="2" t="s">
        <v>25</v>
      </c>
      <c r="O6" s="2" t="s">
        <v>83</v>
      </c>
      <c r="S6" s="2" t="s">
        <v>84</v>
      </c>
      <c r="W6" s="2" t="s">
        <v>85</v>
      </c>
      <c r="AA6" s="2" t="s">
        <v>86</v>
      </c>
      <c r="AE6" s="2" t="s">
        <v>87</v>
      </c>
      <c r="AI6" s="2" t="s">
        <v>88</v>
      </c>
      <c r="AM6" s="2" t="s">
        <v>89</v>
      </c>
      <c r="AQ6" s="2" t="s">
        <v>75</v>
      </c>
      <c r="AW6" s="2" t="s">
        <v>87</v>
      </c>
      <c r="BD6" s="2" t="s">
        <v>88</v>
      </c>
      <c r="BK6" s="2" t="s">
        <v>89</v>
      </c>
      <c r="BR6" s="2" t="s">
        <v>75</v>
      </c>
    </row>
    <row r="7" spans="1:70" x14ac:dyDescent="0.25">
      <c r="A7" s="2" t="s">
        <v>90</v>
      </c>
      <c r="B7" s="2" t="s">
        <v>91</v>
      </c>
      <c r="C7" s="2" t="s">
        <v>92</v>
      </c>
      <c r="D7" s="2" t="s">
        <v>93</v>
      </c>
      <c r="E7" s="2" t="s">
        <v>54</v>
      </c>
      <c r="F7" s="2" t="s">
        <v>94</v>
      </c>
      <c r="G7" s="2" t="s">
        <v>95</v>
      </c>
      <c r="H7" s="2" t="s">
        <v>1409</v>
      </c>
      <c r="K7" s="2" t="s">
        <v>96</v>
      </c>
      <c r="O7" s="2" t="s">
        <v>97</v>
      </c>
      <c r="S7" s="2" t="s">
        <v>98</v>
      </c>
      <c r="W7" s="2" t="s">
        <v>99</v>
      </c>
      <c r="AA7" s="2" t="s">
        <v>100</v>
      </c>
      <c r="AE7" s="2" t="s">
        <v>101</v>
      </c>
      <c r="AI7" s="2" t="s">
        <v>102</v>
      </c>
      <c r="AM7" s="2" t="s">
        <v>48</v>
      </c>
      <c r="AQ7" s="2" t="s">
        <v>103</v>
      </c>
      <c r="AW7" s="2" t="s">
        <v>101</v>
      </c>
      <c r="BD7" s="2" t="s">
        <v>102</v>
      </c>
      <c r="BK7" s="2" t="s">
        <v>48</v>
      </c>
      <c r="BR7" s="2" t="s">
        <v>103</v>
      </c>
    </row>
    <row r="8" spans="1:70" x14ac:dyDescent="0.25">
      <c r="A8" s="2" t="s">
        <v>104</v>
      </c>
      <c r="B8" s="2" t="s">
        <v>105</v>
      </c>
      <c r="C8" s="2" t="s">
        <v>106</v>
      </c>
      <c r="D8" s="2" t="s">
        <v>107</v>
      </c>
      <c r="E8" s="2" t="s">
        <v>108</v>
      </c>
      <c r="F8" s="2" t="s">
        <v>109</v>
      </c>
      <c r="G8" s="2" t="s">
        <v>110</v>
      </c>
      <c r="H8" s="2" t="s">
        <v>24</v>
      </c>
      <c r="I8" s="2" t="s">
        <v>1424</v>
      </c>
      <c r="K8" s="2" t="s">
        <v>111</v>
      </c>
      <c r="O8" s="2" t="s">
        <v>112</v>
      </c>
      <c r="S8" s="2" t="s">
        <v>113</v>
      </c>
      <c r="W8" s="2" t="s">
        <v>114</v>
      </c>
      <c r="AA8" s="2" t="s">
        <v>115</v>
      </c>
      <c r="AE8" s="2" t="s">
        <v>116</v>
      </c>
      <c r="AI8" s="2" t="s">
        <v>117</v>
      </c>
      <c r="AM8" s="2" t="s">
        <v>32</v>
      </c>
      <c r="AQ8" s="2" t="s">
        <v>118</v>
      </c>
      <c r="AW8" s="2" t="s">
        <v>116</v>
      </c>
      <c r="BD8" s="2" t="s">
        <v>117</v>
      </c>
      <c r="BK8" s="2" t="s">
        <v>32</v>
      </c>
      <c r="BR8" s="2" t="s">
        <v>118</v>
      </c>
    </row>
    <row r="9" spans="1:70" x14ac:dyDescent="0.25">
      <c r="A9" s="2" t="s">
        <v>119</v>
      </c>
      <c r="B9" s="2" t="s">
        <v>120</v>
      </c>
      <c r="C9" s="2" t="s">
        <v>121</v>
      </c>
      <c r="D9" s="2" t="s">
        <v>122</v>
      </c>
      <c r="E9" s="2" t="s">
        <v>123</v>
      </c>
      <c r="F9" s="2" t="s">
        <v>124</v>
      </c>
      <c r="G9" s="2" t="s">
        <v>68</v>
      </c>
      <c r="H9" s="2" t="s">
        <v>24</v>
      </c>
      <c r="I9" s="2" t="s">
        <v>1426</v>
      </c>
      <c r="K9" s="2" t="s">
        <v>57</v>
      </c>
      <c r="O9" s="2" t="s">
        <v>125</v>
      </c>
      <c r="S9" s="2" t="s">
        <v>126</v>
      </c>
      <c r="W9" s="2" t="s">
        <v>127</v>
      </c>
      <c r="AA9" s="2" t="s">
        <v>128</v>
      </c>
      <c r="AE9" s="2" t="s">
        <v>129</v>
      </c>
      <c r="AI9" s="2" t="s">
        <v>130</v>
      </c>
      <c r="AM9" s="2" t="s">
        <v>131</v>
      </c>
      <c r="AQ9" s="2" t="s">
        <v>75</v>
      </c>
      <c r="AW9" s="2" t="s">
        <v>129</v>
      </c>
      <c r="BD9" s="2" t="s">
        <v>130</v>
      </c>
      <c r="BK9" s="2" t="s">
        <v>131</v>
      </c>
      <c r="BR9" s="2" t="s">
        <v>75</v>
      </c>
    </row>
    <row r="10" spans="1:70" x14ac:dyDescent="0.25">
      <c r="A10" s="2" t="s">
        <v>132</v>
      </c>
      <c r="B10" s="2" t="s">
        <v>133</v>
      </c>
      <c r="C10" s="2" t="s">
        <v>134</v>
      </c>
      <c r="D10" s="2" t="s">
        <v>135</v>
      </c>
      <c r="E10" s="2" t="s">
        <v>54</v>
      </c>
      <c r="F10" s="2" t="s">
        <v>136</v>
      </c>
      <c r="G10" s="2" t="s">
        <v>137</v>
      </c>
      <c r="H10" s="2" t="s">
        <v>1409</v>
      </c>
      <c r="K10" s="2" t="s">
        <v>57</v>
      </c>
      <c r="O10" s="2" t="s">
        <v>42</v>
      </c>
      <c r="S10" s="2" t="s">
        <v>138</v>
      </c>
      <c r="W10" s="2" t="s">
        <v>139</v>
      </c>
      <c r="AA10" s="2" t="s">
        <v>140</v>
      </c>
      <c r="AE10" s="2" t="s">
        <v>46</v>
      </c>
      <c r="AI10" s="2" t="s">
        <v>141</v>
      </c>
      <c r="AM10" s="2" t="s">
        <v>142</v>
      </c>
      <c r="AQ10" s="2" t="s">
        <v>143</v>
      </c>
      <c r="AW10" s="2" t="s">
        <v>46</v>
      </c>
      <c r="BD10" s="2" t="s">
        <v>141</v>
      </c>
      <c r="BK10" s="2" t="s">
        <v>142</v>
      </c>
      <c r="BR10" s="2" t="s">
        <v>143</v>
      </c>
    </row>
    <row r="11" spans="1:70" x14ac:dyDescent="0.25">
      <c r="A11" s="2" t="s">
        <v>144</v>
      </c>
      <c r="B11" s="2" t="s">
        <v>145</v>
      </c>
      <c r="C11" s="2" t="s">
        <v>146</v>
      </c>
      <c r="D11" s="2" t="s">
        <v>147</v>
      </c>
      <c r="E11" s="2" t="s">
        <v>148</v>
      </c>
      <c r="F11" s="2" t="s">
        <v>149</v>
      </c>
      <c r="G11" s="2" t="s">
        <v>150</v>
      </c>
      <c r="H11" s="2" t="s">
        <v>24</v>
      </c>
      <c r="I11" s="2" t="s">
        <v>1426</v>
      </c>
      <c r="K11" s="2" t="s">
        <v>151</v>
      </c>
      <c r="O11" s="2" t="s">
        <v>26</v>
      </c>
      <c r="S11" s="2" t="s">
        <v>152</v>
      </c>
      <c r="W11" s="2" t="s">
        <v>153</v>
      </c>
      <c r="AA11" s="2" t="s">
        <v>154</v>
      </c>
      <c r="AE11" s="2" t="s">
        <v>46</v>
      </c>
      <c r="AI11" s="2" t="s">
        <v>155</v>
      </c>
      <c r="AM11" s="2" t="s">
        <v>156</v>
      </c>
      <c r="AQ11" s="2" t="s">
        <v>157</v>
      </c>
      <c r="AW11" s="2" t="s">
        <v>46</v>
      </c>
      <c r="BD11" s="2" t="s">
        <v>155</v>
      </c>
      <c r="BK11" s="2" t="s">
        <v>156</v>
      </c>
      <c r="BR11" s="2" t="s">
        <v>157</v>
      </c>
    </row>
    <row r="12" spans="1:70" x14ac:dyDescent="0.25">
      <c r="A12" s="2" t="s">
        <v>158</v>
      </c>
      <c r="B12" s="2" t="s">
        <v>159</v>
      </c>
      <c r="C12" s="2" t="s">
        <v>160</v>
      </c>
      <c r="D12" s="2" t="s">
        <v>161</v>
      </c>
      <c r="E12" s="2" t="s">
        <v>80</v>
      </c>
      <c r="F12" s="2" t="s">
        <v>162</v>
      </c>
      <c r="G12" s="2" t="s">
        <v>163</v>
      </c>
      <c r="H12" s="2" t="s">
        <v>1409</v>
      </c>
      <c r="K12" s="2" t="s">
        <v>96</v>
      </c>
      <c r="O12" s="2" t="s">
        <v>42</v>
      </c>
      <c r="S12" s="2" t="s">
        <v>164</v>
      </c>
      <c r="W12" s="2" t="s">
        <v>165</v>
      </c>
      <c r="AA12" s="2" t="s">
        <v>166</v>
      </c>
      <c r="AE12" s="2" t="s">
        <v>167</v>
      </c>
      <c r="AI12" s="2" t="s">
        <v>168</v>
      </c>
      <c r="AM12" s="2" t="s">
        <v>169</v>
      </c>
      <c r="AQ12" s="2" t="s">
        <v>75</v>
      </c>
      <c r="AW12" s="2" t="s">
        <v>167</v>
      </c>
      <c r="BD12" s="2" t="s">
        <v>168</v>
      </c>
      <c r="BK12" s="2" t="s">
        <v>169</v>
      </c>
      <c r="BR12" s="2" t="s">
        <v>75</v>
      </c>
    </row>
    <row r="13" spans="1:70" x14ac:dyDescent="0.25">
      <c r="A13" s="2" t="s">
        <v>170</v>
      </c>
      <c r="B13" s="2" t="s">
        <v>171</v>
      </c>
      <c r="C13" s="2" t="s">
        <v>172</v>
      </c>
      <c r="D13" s="2" t="s">
        <v>173</v>
      </c>
      <c r="E13" s="2" t="s">
        <v>80</v>
      </c>
      <c r="F13" s="2" t="s">
        <v>174</v>
      </c>
      <c r="G13" s="2" t="s">
        <v>175</v>
      </c>
      <c r="H13" s="2" t="s">
        <v>1409</v>
      </c>
      <c r="K13" s="2" t="s">
        <v>176</v>
      </c>
      <c r="O13" s="2" t="s">
        <v>177</v>
      </c>
      <c r="S13" s="2" t="s">
        <v>178</v>
      </c>
      <c r="W13" s="2" t="s">
        <v>179</v>
      </c>
      <c r="AA13" s="2" t="s">
        <v>180</v>
      </c>
      <c r="AE13" s="2" t="s">
        <v>181</v>
      </c>
      <c r="AI13" s="2" t="s">
        <v>182</v>
      </c>
      <c r="AM13" s="2" t="s">
        <v>183</v>
      </c>
      <c r="AQ13" s="2" t="s">
        <v>33</v>
      </c>
      <c r="AW13" s="2" t="s">
        <v>181</v>
      </c>
      <c r="BD13" s="2" t="s">
        <v>182</v>
      </c>
      <c r="BK13" s="2" t="s">
        <v>183</v>
      </c>
      <c r="BR13" s="2" t="s">
        <v>33</v>
      </c>
    </row>
    <row r="14" spans="1:70" x14ac:dyDescent="0.25">
      <c r="A14" s="2" t="s">
        <v>184</v>
      </c>
      <c r="B14" s="2" t="s">
        <v>185</v>
      </c>
      <c r="C14" s="2" t="s">
        <v>186</v>
      </c>
      <c r="D14" s="2" t="s">
        <v>187</v>
      </c>
      <c r="E14" s="2" t="s">
        <v>188</v>
      </c>
      <c r="F14" s="2" t="s">
        <v>189</v>
      </c>
      <c r="G14" s="2" t="s">
        <v>190</v>
      </c>
      <c r="H14" s="2" t="s">
        <v>1409</v>
      </c>
      <c r="K14" s="2" t="s">
        <v>57</v>
      </c>
      <c r="O14" s="2" t="s">
        <v>191</v>
      </c>
      <c r="S14" s="2" t="s">
        <v>192</v>
      </c>
      <c r="W14" s="2" t="s">
        <v>193</v>
      </c>
      <c r="AA14" s="2" t="s">
        <v>194</v>
      </c>
      <c r="AE14" s="2" t="s">
        <v>195</v>
      </c>
      <c r="AI14" s="2" t="s">
        <v>196</v>
      </c>
      <c r="AM14" s="2" t="s">
        <v>197</v>
      </c>
      <c r="AQ14" s="2" t="s">
        <v>198</v>
      </c>
      <c r="AW14" s="2" t="s">
        <v>195</v>
      </c>
      <c r="BD14" s="2" t="s">
        <v>196</v>
      </c>
      <c r="BK14" s="2" t="s">
        <v>197</v>
      </c>
      <c r="BR14" s="2" t="s">
        <v>198</v>
      </c>
    </row>
    <row r="15" spans="1:70" x14ac:dyDescent="0.25">
      <c r="A15" s="2" t="s">
        <v>199</v>
      </c>
      <c r="B15" s="2" t="s">
        <v>200</v>
      </c>
      <c r="C15" s="2" t="s">
        <v>201</v>
      </c>
      <c r="D15" s="2" t="s">
        <v>202</v>
      </c>
      <c r="E15" s="2" t="s">
        <v>148</v>
      </c>
      <c r="F15" s="2" t="s">
        <v>203</v>
      </c>
      <c r="G15" s="2" t="s">
        <v>204</v>
      </c>
      <c r="H15" s="2" t="s">
        <v>1409</v>
      </c>
      <c r="I15" s="2" t="s">
        <v>1424</v>
      </c>
      <c r="K15" s="2" t="s">
        <v>205</v>
      </c>
      <c r="O15" s="2" t="s">
        <v>206</v>
      </c>
      <c r="S15" s="2" t="s">
        <v>207</v>
      </c>
      <c r="W15" s="2" t="s">
        <v>208</v>
      </c>
      <c r="AA15" s="2" t="s">
        <v>209</v>
      </c>
      <c r="AE15" s="2" t="s">
        <v>210</v>
      </c>
      <c r="AI15" s="2" t="s">
        <v>211</v>
      </c>
      <c r="AM15" s="2" t="s">
        <v>212</v>
      </c>
      <c r="AQ15" s="2" t="s">
        <v>75</v>
      </c>
      <c r="AW15" s="2" t="s">
        <v>210</v>
      </c>
      <c r="BD15" s="2" t="s">
        <v>211</v>
      </c>
      <c r="BK15" s="2" t="s">
        <v>212</v>
      </c>
      <c r="BR15" s="2" t="s">
        <v>75</v>
      </c>
    </row>
    <row r="16" spans="1:70" x14ac:dyDescent="0.25">
      <c r="A16" s="2" t="s">
        <v>213</v>
      </c>
      <c r="B16" s="2" t="s">
        <v>214</v>
      </c>
      <c r="C16" s="2" t="s">
        <v>160</v>
      </c>
      <c r="D16" s="2" t="s">
        <v>215</v>
      </c>
      <c r="E16" s="2" t="s">
        <v>80</v>
      </c>
      <c r="F16" s="2" t="s">
        <v>216</v>
      </c>
      <c r="G16" s="2" t="s">
        <v>163</v>
      </c>
      <c r="H16" s="2" t="s">
        <v>1409</v>
      </c>
      <c r="K16" s="2" t="s">
        <v>57</v>
      </c>
      <c r="O16" s="2" t="s">
        <v>26</v>
      </c>
      <c r="S16" s="2" t="s">
        <v>217</v>
      </c>
      <c r="W16" s="2" t="s">
        <v>218</v>
      </c>
      <c r="AA16" s="2" t="s">
        <v>219</v>
      </c>
      <c r="AE16" s="2" t="s">
        <v>101</v>
      </c>
      <c r="AI16" s="2" t="s">
        <v>220</v>
      </c>
      <c r="AM16" s="2" t="s">
        <v>221</v>
      </c>
      <c r="AQ16" s="2" t="s">
        <v>157</v>
      </c>
      <c r="AW16" s="2" t="s">
        <v>101</v>
      </c>
      <c r="BD16" s="2" t="s">
        <v>220</v>
      </c>
      <c r="BK16" s="2" t="s">
        <v>221</v>
      </c>
      <c r="BR16" s="2" t="s">
        <v>157</v>
      </c>
    </row>
    <row r="17" spans="1:70" x14ac:dyDescent="0.25">
      <c r="A17" s="2" t="s">
        <v>222</v>
      </c>
      <c r="B17" s="2" t="s">
        <v>223</v>
      </c>
      <c r="C17" s="2" t="s">
        <v>224</v>
      </c>
      <c r="D17" s="2" t="s">
        <v>225</v>
      </c>
      <c r="E17" s="2" t="s">
        <v>54</v>
      </c>
      <c r="F17" s="2" t="s">
        <v>226</v>
      </c>
      <c r="G17" s="2" t="s">
        <v>227</v>
      </c>
      <c r="H17" s="2" t="s">
        <v>1409</v>
      </c>
      <c r="I17" s="2" t="s">
        <v>397</v>
      </c>
      <c r="K17" s="2" t="s">
        <v>57</v>
      </c>
      <c r="O17" s="2" t="s">
        <v>228</v>
      </c>
      <c r="S17" s="2" t="s">
        <v>229</v>
      </c>
      <c r="W17" s="2" t="s">
        <v>230</v>
      </c>
      <c r="AA17" s="2" t="s">
        <v>231</v>
      </c>
      <c r="AE17" s="2" t="s">
        <v>232</v>
      </c>
      <c r="AI17" s="2" t="s">
        <v>233</v>
      </c>
      <c r="AM17" s="2" t="s">
        <v>234</v>
      </c>
      <c r="AQ17" s="2" t="s">
        <v>33</v>
      </c>
      <c r="AW17" s="2" t="s">
        <v>232</v>
      </c>
      <c r="BD17" s="2" t="s">
        <v>233</v>
      </c>
      <c r="BK17" s="2" t="s">
        <v>234</v>
      </c>
      <c r="BR17" s="2" t="s">
        <v>33</v>
      </c>
    </row>
    <row r="18" spans="1:70" x14ac:dyDescent="0.25">
      <c r="A18" s="2" t="s">
        <v>235</v>
      </c>
      <c r="B18" s="2" t="s">
        <v>236</v>
      </c>
      <c r="C18" s="2" t="s">
        <v>237</v>
      </c>
      <c r="D18" s="2" t="s">
        <v>238</v>
      </c>
      <c r="E18" s="2" t="s">
        <v>239</v>
      </c>
      <c r="F18" s="2" t="s">
        <v>240</v>
      </c>
      <c r="G18" s="2" t="s">
        <v>241</v>
      </c>
      <c r="H18" s="2" t="s">
        <v>1409</v>
      </c>
      <c r="K18" s="2" t="s">
        <v>96</v>
      </c>
      <c r="O18" s="2" t="s">
        <v>242</v>
      </c>
      <c r="S18" s="2" t="s">
        <v>243</v>
      </c>
      <c r="W18" s="2" t="s">
        <v>244</v>
      </c>
      <c r="AA18" s="2" t="s">
        <v>245</v>
      </c>
      <c r="AE18" s="2" t="s">
        <v>246</v>
      </c>
      <c r="AI18" s="2" t="s">
        <v>247</v>
      </c>
      <c r="AM18" s="2" t="s">
        <v>248</v>
      </c>
      <c r="AQ18" s="2" t="s">
        <v>75</v>
      </c>
      <c r="AW18" s="2" t="s">
        <v>246</v>
      </c>
      <c r="BD18" s="2" t="s">
        <v>247</v>
      </c>
      <c r="BK18" s="2" t="s">
        <v>248</v>
      </c>
      <c r="BR18" s="2" t="s">
        <v>75</v>
      </c>
    </row>
    <row r="19" spans="1:70" x14ac:dyDescent="0.25">
      <c r="A19" s="2" t="s">
        <v>249</v>
      </c>
      <c r="B19" s="2" t="s">
        <v>250</v>
      </c>
      <c r="C19" s="2" t="s">
        <v>251</v>
      </c>
      <c r="D19" s="2" t="s">
        <v>252</v>
      </c>
      <c r="E19" s="2" t="s">
        <v>253</v>
      </c>
      <c r="F19" s="2" t="s">
        <v>254</v>
      </c>
      <c r="G19" s="2" t="s">
        <v>255</v>
      </c>
      <c r="H19" s="2" t="s">
        <v>24</v>
      </c>
      <c r="K19" s="2" t="s">
        <v>96</v>
      </c>
      <c r="O19" s="2" t="s">
        <v>97</v>
      </c>
      <c r="S19" s="2" t="s">
        <v>256</v>
      </c>
      <c r="W19" s="2" t="s">
        <v>257</v>
      </c>
      <c r="AA19" s="2" t="s">
        <v>258</v>
      </c>
      <c r="AE19" s="2" t="s">
        <v>259</v>
      </c>
      <c r="AI19" s="2" t="s">
        <v>260</v>
      </c>
      <c r="AM19" s="2" t="s">
        <v>261</v>
      </c>
      <c r="AQ19" s="2" t="s">
        <v>33</v>
      </c>
      <c r="AW19" s="2" t="s">
        <v>259</v>
      </c>
      <c r="BD19" s="2" t="s">
        <v>260</v>
      </c>
      <c r="BK19" s="2" t="s">
        <v>261</v>
      </c>
      <c r="BR19" s="2" t="s">
        <v>33</v>
      </c>
    </row>
    <row r="20" spans="1:70" x14ac:dyDescent="0.25">
      <c r="A20" s="2" t="s">
        <v>262</v>
      </c>
      <c r="B20" s="2" t="s">
        <v>263</v>
      </c>
      <c r="C20" s="2" t="s">
        <v>264</v>
      </c>
      <c r="D20" s="2" t="s">
        <v>265</v>
      </c>
      <c r="E20" s="2" t="s">
        <v>38</v>
      </c>
      <c r="F20" s="2" t="s">
        <v>266</v>
      </c>
      <c r="G20" s="2" t="s">
        <v>267</v>
      </c>
      <c r="H20" s="2" t="s">
        <v>1409</v>
      </c>
      <c r="K20" s="2" t="s">
        <v>25</v>
      </c>
      <c r="O20" s="2" t="s">
        <v>26</v>
      </c>
      <c r="S20" s="2" t="s">
        <v>268</v>
      </c>
      <c r="W20" s="2" t="s">
        <v>269</v>
      </c>
      <c r="AA20" s="2" t="s">
        <v>270</v>
      </c>
      <c r="AE20" s="2" t="s">
        <v>30</v>
      </c>
      <c r="AI20" s="2" t="s">
        <v>271</v>
      </c>
      <c r="AM20" s="2" t="s">
        <v>272</v>
      </c>
      <c r="AQ20" s="2" t="s">
        <v>273</v>
      </c>
      <c r="AW20" s="2" t="s">
        <v>30</v>
      </c>
      <c r="BD20" s="2" t="s">
        <v>271</v>
      </c>
      <c r="BK20" s="2" t="s">
        <v>272</v>
      </c>
      <c r="BR20" s="2" t="s">
        <v>273</v>
      </c>
    </row>
    <row r="21" spans="1:70" x14ac:dyDescent="0.25">
      <c r="A21" s="2" t="s">
        <v>274</v>
      </c>
      <c r="B21" s="2" t="s">
        <v>275</v>
      </c>
      <c r="C21" s="2" t="s">
        <v>276</v>
      </c>
      <c r="D21" s="2" t="s">
        <v>277</v>
      </c>
      <c r="E21" s="2" t="s">
        <v>278</v>
      </c>
      <c r="F21" s="2" t="s">
        <v>279</v>
      </c>
      <c r="G21" s="2" t="s">
        <v>68</v>
      </c>
      <c r="H21" s="2" t="s">
        <v>24</v>
      </c>
      <c r="I21" s="2" t="s">
        <v>1425</v>
      </c>
      <c r="K21" s="2" t="s">
        <v>280</v>
      </c>
      <c r="O21" s="2" t="s">
        <v>281</v>
      </c>
      <c r="S21" s="2" t="s">
        <v>282</v>
      </c>
      <c r="W21" s="2" t="s">
        <v>283</v>
      </c>
      <c r="AA21" s="2" t="s">
        <v>284</v>
      </c>
      <c r="AE21" s="2" t="s">
        <v>285</v>
      </c>
      <c r="AI21" s="2" t="s">
        <v>286</v>
      </c>
      <c r="AM21" s="2" t="s">
        <v>287</v>
      </c>
      <c r="AQ21" s="2" t="s">
        <v>288</v>
      </c>
      <c r="AW21" s="2" t="s">
        <v>285</v>
      </c>
      <c r="BD21" s="2" t="s">
        <v>286</v>
      </c>
      <c r="BK21" s="2" t="s">
        <v>287</v>
      </c>
      <c r="BR21" s="2" t="s">
        <v>288</v>
      </c>
    </row>
    <row r="22" spans="1:70" x14ac:dyDescent="0.25">
      <c r="A22" s="2" t="s">
        <v>289</v>
      </c>
      <c r="C22" s="2" t="s">
        <v>290</v>
      </c>
      <c r="D22" s="2" t="s">
        <v>291</v>
      </c>
      <c r="E22" s="2" t="s">
        <v>290</v>
      </c>
      <c r="F22" s="2" t="s">
        <v>292</v>
      </c>
      <c r="G22" s="2" t="s">
        <v>290</v>
      </c>
      <c r="H22" s="2" t="s">
        <v>293</v>
      </c>
      <c r="I22" s="2" t="s">
        <v>1425</v>
      </c>
      <c r="K22" s="2" t="s">
        <v>294</v>
      </c>
      <c r="O22" s="2" t="s">
        <v>295</v>
      </c>
      <c r="S22" s="2" t="s">
        <v>296</v>
      </c>
      <c r="W22" s="2" t="s">
        <v>297</v>
      </c>
      <c r="AA22" s="2" t="s">
        <v>298</v>
      </c>
      <c r="AE22" s="2" t="s">
        <v>210</v>
      </c>
      <c r="AI22" s="2" t="s">
        <v>299</v>
      </c>
      <c r="AM22" s="2" t="s">
        <v>300</v>
      </c>
      <c r="AQ22" s="2" t="s">
        <v>75</v>
      </c>
      <c r="AW22" s="2" t="s">
        <v>210</v>
      </c>
      <c r="BD22" s="2" t="s">
        <v>299</v>
      </c>
      <c r="BK22" s="2" t="s">
        <v>300</v>
      </c>
      <c r="BR22" s="2" t="s">
        <v>75</v>
      </c>
    </row>
    <row r="23" spans="1:70" x14ac:dyDescent="0.25">
      <c r="A23" s="2" t="s">
        <v>301</v>
      </c>
      <c r="B23" s="2" t="s">
        <v>302</v>
      </c>
      <c r="C23" s="2" t="s">
        <v>19</v>
      </c>
      <c r="D23" s="2" t="s">
        <v>303</v>
      </c>
      <c r="E23" s="2" t="s">
        <v>21</v>
      </c>
      <c r="F23" s="2" t="s">
        <v>304</v>
      </c>
      <c r="G23" s="2" t="s">
        <v>23</v>
      </c>
      <c r="H23" s="2" t="s">
        <v>24</v>
      </c>
      <c r="I23" s="2" t="s">
        <v>1424</v>
      </c>
      <c r="K23" s="2" t="s">
        <v>25</v>
      </c>
      <c r="O23" s="2" t="s">
        <v>305</v>
      </c>
      <c r="S23" s="2" t="s">
        <v>306</v>
      </c>
      <c r="W23" s="2" t="s">
        <v>307</v>
      </c>
      <c r="AA23" s="2" t="s">
        <v>308</v>
      </c>
      <c r="AE23" s="2" t="s">
        <v>309</v>
      </c>
      <c r="AI23" s="2" t="s">
        <v>310</v>
      </c>
      <c r="AM23" s="2" t="s">
        <v>311</v>
      </c>
      <c r="AQ23" s="2" t="s">
        <v>33</v>
      </c>
      <c r="AW23" s="2" t="s">
        <v>309</v>
      </c>
      <c r="BD23" s="2" t="s">
        <v>310</v>
      </c>
      <c r="BK23" s="2" t="s">
        <v>311</v>
      </c>
      <c r="BR23" s="2" t="s">
        <v>33</v>
      </c>
    </row>
    <row r="24" spans="1:70" x14ac:dyDescent="0.25">
      <c r="A24" s="2" t="s">
        <v>312</v>
      </c>
      <c r="B24" s="2" t="s">
        <v>313</v>
      </c>
      <c r="C24" s="2" t="s">
        <v>314</v>
      </c>
      <c r="D24" s="2" t="s">
        <v>315</v>
      </c>
      <c r="E24" s="2" t="s">
        <v>148</v>
      </c>
      <c r="F24" s="2" t="s">
        <v>316</v>
      </c>
      <c r="G24" s="2" t="s">
        <v>317</v>
      </c>
      <c r="H24" s="2" t="s">
        <v>1409</v>
      </c>
      <c r="I24" s="2" t="s">
        <v>1424</v>
      </c>
      <c r="K24" s="2" t="s">
        <v>318</v>
      </c>
      <c r="O24" s="2" t="s">
        <v>26</v>
      </c>
      <c r="S24" s="2" t="s">
        <v>319</v>
      </c>
      <c r="W24" s="2" t="s">
        <v>320</v>
      </c>
      <c r="AA24" s="2" t="s">
        <v>321</v>
      </c>
      <c r="AE24" s="2" t="s">
        <v>322</v>
      </c>
      <c r="AI24" s="2" t="s">
        <v>323</v>
      </c>
      <c r="AM24" s="2" t="s">
        <v>324</v>
      </c>
      <c r="AQ24" s="2" t="s">
        <v>325</v>
      </c>
      <c r="AW24" s="2" t="s">
        <v>322</v>
      </c>
      <c r="BD24" s="2" t="s">
        <v>323</v>
      </c>
      <c r="BK24" s="2" t="s">
        <v>324</v>
      </c>
      <c r="BR24" s="2" t="s">
        <v>325</v>
      </c>
    </row>
    <row r="25" spans="1:70" x14ac:dyDescent="0.25">
      <c r="A25" s="2" t="s">
        <v>326</v>
      </c>
      <c r="B25" s="2" t="s">
        <v>327</v>
      </c>
      <c r="C25" s="2" t="s">
        <v>328</v>
      </c>
      <c r="D25" s="2" t="s">
        <v>329</v>
      </c>
      <c r="E25" s="2" t="s">
        <v>54</v>
      </c>
      <c r="F25" s="2" t="s">
        <v>330</v>
      </c>
      <c r="G25" s="2" t="s">
        <v>331</v>
      </c>
      <c r="H25" s="2" t="s">
        <v>1409</v>
      </c>
      <c r="K25" s="2" t="s">
        <v>57</v>
      </c>
      <c r="O25" s="2" t="s">
        <v>26</v>
      </c>
      <c r="S25" s="2" t="s">
        <v>332</v>
      </c>
      <c r="W25" s="2" t="s">
        <v>333</v>
      </c>
      <c r="AA25" s="2" t="s">
        <v>334</v>
      </c>
      <c r="AE25" s="2" t="s">
        <v>46</v>
      </c>
      <c r="AI25" s="2" t="s">
        <v>335</v>
      </c>
      <c r="AM25" s="2" t="s">
        <v>48</v>
      </c>
      <c r="AQ25" s="2" t="s">
        <v>33</v>
      </c>
      <c r="AW25" s="2" t="s">
        <v>46</v>
      </c>
      <c r="BD25" s="2" t="s">
        <v>335</v>
      </c>
      <c r="BK25" s="2" t="s">
        <v>48</v>
      </c>
      <c r="BR25" s="2" t="s">
        <v>33</v>
      </c>
    </row>
    <row r="26" spans="1:70" x14ac:dyDescent="0.25">
      <c r="A26" s="2" t="s">
        <v>336</v>
      </c>
      <c r="B26" s="2" t="s">
        <v>337</v>
      </c>
      <c r="C26" s="2" t="s">
        <v>52</v>
      </c>
      <c r="D26" s="2" t="s">
        <v>338</v>
      </c>
      <c r="E26" s="2" t="s">
        <v>54</v>
      </c>
      <c r="F26" s="2" t="s">
        <v>339</v>
      </c>
      <c r="G26" s="2" t="s">
        <v>56</v>
      </c>
      <c r="H26" s="2" t="s">
        <v>1409</v>
      </c>
      <c r="K26" s="2" t="s">
        <v>340</v>
      </c>
      <c r="O26" s="2" t="s">
        <v>26</v>
      </c>
      <c r="S26" s="2" t="s">
        <v>341</v>
      </c>
      <c r="W26" s="2" t="s">
        <v>342</v>
      </c>
      <c r="AA26" s="2" t="s">
        <v>343</v>
      </c>
      <c r="AE26" s="2" t="s">
        <v>101</v>
      </c>
      <c r="AI26" s="2" t="s">
        <v>344</v>
      </c>
      <c r="AM26" s="2" t="s">
        <v>345</v>
      </c>
      <c r="AQ26" s="2" t="s">
        <v>33</v>
      </c>
      <c r="AW26" s="2" t="s">
        <v>101</v>
      </c>
      <c r="BD26" s="2" t="s">
        <v>344</v>
      </c>
      <c r="BK26" s="2" t="s">
        <v>345</v>
      </c>
      <c r="BR26" s="2" t="s">
        <v>33</v>
      </c>
    </row>
    <row r="27" spans="1:70" x14ac:dyDescent="0.25">
      <c r="A27" s="2" t="s">
        <v>346</v>
      </c>
      <c r="B27" s="2" t="s">
        <v>347</v>
      </c>
      <c r="C27" s="2" t="s">
        <v>134</v>
      </c>
      <c r="D27" s="2" t="s">
        <v>348</v>
      </c>
      <c r="E27" s="2" t="s">
        <v>54</v>
      </c>
      <c r="F27" s="2" t="s">
        <v>349</v>
      </c>
      <c r="G27" s="2" t="s">
        <v>137</v>
      </c>
      <c r="H27" s="2" t="s">
        <v>1409</v>
      </c>
      <c r="K27" s="2" t="s">
        <v>25</v>
      </c>
      <c r="O27" s="2" t="s">
        <v>350</v>
      </c>
      <c r="S27" s="2" t="s">
        <v>351</v>
      </c>
      <c r="W27" s="2" t="s">
        <v>352</v>
      </c>
      <c r="AA27" s="2" t="s">
        <v>209</v>
      </c>
      <c r="AE27" s="2" t="s">
        <v>210</v>
      </c>
      <c r="AI27" s="2" t="s">
        <v>353</v>
      </c>
      <c r="AM27" s="2" t="s">
        <v>354</v>
      </c>
      <c r="AQ27" s="2" t="s">
        <v>355</v>
      </c>
      <c r="AW27" s="2" t="s">
        <v>210</v>
      </c>
      <c r="BD27" s="2" t="s">
        <v>353</v>
      </c>
      <c r="BK27" s="2" t="s">
        <v>354</v>
      </c>
      <c r="BR27" s="2" t="s">
        <v>355</v>
      </c>
    </row>
    <row r="28" spans="1:70" x14ac:dyDescent="0.25">
      <c r="A28" s="2" t="s">
        <v>356</v>
      </c>
      <c r="B28" s="2" t="s">
        <v>357</v>
      </c>
      <c r="C28" s="2" t="s">
        <v>358</v>
      </c>
      <c r="D28" s="2" t="s">
        <v>359</v>
      </c>
      <c r="E28" s="2" t="s">
        <v>360</v>
      </c>
      <c r="F28" s="2" t="s">
        <v>361</v>
      </c>
      <c r="G28" s="2" t="s">
        <v>227</v>
      </c>
      <c r="H28" s="2" t="s">
        <v>1409</v>
      </c>
      <c r="I28" s="2" t="s">
        <v>397</v>
      </c>
      <c r="K28" s="2" t="s">
        <v>362</v>
      </c>
      <c r="O28" s="2" t="s">
        <v>363</v>
      </c>
      <c r="S28" s="2" t="s">
        <v>364</v>
      </c>
      <c r="W28" s="2" t="s">
        <v>208</v>
      </c>
      <c r="AA28" s="2" t="s">
        <v>209</v>
      </c>
      <c r="AE28" s="2" t="s">
        <v>365</v>
      </c>
      <c r="AI28" s="2" t="s">
        <v>366</v>
      </c>
      <c r="AM28" s="2" t="s">
        <v>367</v>
      </c>
      <c r="AQ28" s="2" t="s">
        <v>118</v>
      </c>
      <c r="AW28" s="2" t="s">
        <v>365</v>
      </c>
      <c r="BD28" s="2" t="s">
        <v>366</v>
      </c>
      <c r="BK28" s="2" t="s">
        <v>367</v>
      </c>
      <c r="BR28" s="2" t="s">
        <v>118</v>
      </c>
    </row>
    <row r="29" spans="1:70" x14ac:dyDescent="0.25">
      <c r="A29" s="2" t="s">
        <v>368</v>
      </c>
      <c r="B29" s="2" t="s">
        <v>369</v>
      </c>
      <c r="C29" s="2" t="s">
        <v>370</v>
      </c>
      <c r="D29" s="2" t="s">
        <v>371</v>
      </c>
      <c r="E29" s="2" t="s">
        <v>372</v>
      </c>
      <c r="F29" s="2" t="s">
        <v>373</v>
      </c>
      <c r="G29" s="2" t="s">
        <v>374</v>
      </c>
      <c r="H29" s="2" t="s">
        <v>24</v>
      </c>
      <c r="I29" s="2" t="s">
        <v>1426</v>
      </c>
      <c r="K29" s="2" t="s">
        <v>57</v>
      </c>
      <c r="O29" s="2" t="s">
        <v>375</v>
      </c>
      <c r="S29" s="2" t="s">
        <v>376</v>
      </c>
      <c r="W29" s="2" t="s">
        <v>377</v>
      </c>
      <c r="AA29" s="2" t="s">
        <v>378</v>
      </c>
      <c r="AE29" s="2" t="s">
        <v>379</v>
      </c>
      <c r="AI29" s="2" t="s">
        <v>380</v>
      </c>
      <c r="AM29" s="2" t="s">
        <v>381</v>
      </c>
      <c r="AQ29" s="2" t="s">
        <v>75</v>
      </c>
      <c r="AW29" s="2" t="s">
        <v>379</v>
      </c>
      <c r="BD29" s="2" t="s">
        <v>380</v>
      </c>
      <c r="BK29" s="2" t="s">
        <v>381</v>
      </c>
      <c r="BR29" s="2" t="s">
        <v>75</v>
      </c>
    </row>
    <row r="30" spans="1:70" x14ac:dyDescent="0.25">
      <c r="A30" s="2" t="s">
        <v>382</v>
      </c>
      <c r="B30" s="2" t="s">
        <v>383</v>
      </c>
      <c r="C30" s="2" t="s">
        <v>19</v>
      </c>
      <c r="D30" s="2" t="s">
        <v>384</v>
      </c>
      <c r="E30" s="2" t="s">
        <v>21</v>
      </c>
      <c r="F30" s="2" t="s">
        <v>385</v>
      </c>
      <c r="G30" s="2" t="s">
        <v>23</v>
      </c>
      <c r="H30" s="2" t="s">
        <v>24</v>
      </c>
      <c r="I30" s="2" t="s">
        <v>1424</v>
      </c>
      <c r="K30" s="2" t="s">
        <v>25</v>
      </c>
      <c r="O30" s="2" t="s">
        <v>386</v>
      </c>
      <c r="S30" s="2" t="s">
        <v>387</v>
      </c>
      <c r="W30" s="2" t="s">
        <v>388</v>
      </c>
      <c r="AA30" s="2" t="s">
        <v>389</v>
      </c>
      <c r="AE30" s="2" t="s">
        <v>390</v>
      </c>
      <c r="AI30" s="2" t="s">
        <v>391</v>
      </c>
      <c r="AM30" s="2" t="s">
        <v>392</v>
      </c>
      <c r="AQ30" s="2" t="s">
        <v>33</v>
      </c>
      <c r="AW30" s="2" t="s">
        <v>390</v>
      </c>
      <c r="BD30" s="2" t="s">
        <v>391</v>
      </c>
      <c r="BK30" s="2" t="s">
        <v>392</v>
      </c>
      <c r="BR30" s="2" t="s">
        <v>33</v>
      </c>
    </row>
    <row r="31" spans="1:70" x14ac:dyDescent="0.25">
      <c r="A31" s="2" t="s">
        <v>393</v>
      </c>
      <c r="B31" s="2" t="s">
        <v>394</v>
      </c>
      <c r="C31" s="2" t="s">
        <v>290</v>
      </c>
      <c r="D31" s="2" t="s">
        <v>395</v>
      </c>
      <c r="E31" s="2" t="s">
        <v>290</v>
      </c>
      <c r="F31" s="2" t="s">
        <v>396</v>
      </c>
      <c r="G31" s="2" t="s">
        <v>290</v>
      </c>
      <c r="H31" s="2" t="s">
        <v>293</v>
      </c>
      <c r="I31" s="2" t="s">
        <v>1427</v>
      </c>
      <c r="K31" s="2" t="s">
        <v>25</v>
      </c>
      <c r="O31" s="2" t="s">
        <v>26</v>
      </c>
      <c r="S31" s="2" t="s">
        <v>398</v>
      </c>
      <c r="W31" s="2" t="s">
        <v>399</v>
      </c>
      <c r="AA31" s="2" t="s">
        <v>400</v>
      </c>
      <c r="AE31" s="2" t="s">
        <v>401</v>
      </c>
      <c r="AI31" s="2" t="s">
        <v>402</v>
      </c>
      <c r="AM31" s="2" t="s">
        <v>48</v>
      </c>
      <c r="AQ31" s="2" t="s">
        <v>75</v>
      </c>
      <c r="AW31" s="2" t="s">
        <v>401</v>
      </c>
      <c r="BD31" s="2" t="s">
        <v>402</v>
      </c>
      <c r="BK31" s="2" t="s">
        <v>48</v>
      </c>
      <c r="BR31" s="2" t="s">
        <v>75</v>
      </c>
    </row>
    <row r="32" spans="1:70" x14ac:dyDescent="0.25">
      <c r="A32" s="2" t="s">
        <v>403</v>
      </c>
      <c r="B32" s="2" t="s">
        <v>404</v>
      </c>
      <c r="C32" s="2" t="s">
        <v>405</v>
      </c>
      <c r="D32" s="2" t="s">
        <v>406</v>
      </c>
      <c r="E32" s="2" t="s">
        <v>54</v>
      </c>
      <c r="F32" s="2" t="s">
        <v>407</v>
      </c>
      <c r="G32" s="2" t="s">
        <v>68</v>
      </c>
      <c r="H32" s="2" t="s">
        <v>24</v>
      </c>
      <c r="I32" s="2" t="s">
        <v>397</v>
      </c>
      <c r="K32" s="2" t="s">
        <v>25</v>
      </c>
      <c r="O32" s="2" t="s">
        <v>26</v>
      </c>
      <c r="S32" s="2" t="s">
        <v>408</v>
      </c>
      <c r="W32" s="2" t="s">
        <v>409</v>
      </c>
      <c r="AA32" s="2" t="s">
        <v>410</v>
      </c>
      <c r="AE32" s="2" t="s">
        <v>322</v>
      </c>
      <c r="AI32" s="2" t="s">
        <v>411</v>
      </c>
      <c r="AM32" s="2" t="s">
        <v>412</v>
      </c>
      <c r="AQ32" s="2" t="s">
        <v>325</v>
      </c>
      <c r="AW32" s="2" t="s">
        <v>322</v>
      </c>
      <c r="BD32" s="2" t="s">
        <v>411</v>
      </c>
      <c r="BK32" s="2" t="s">
        <v>412</v>
      </c>
      <c r="BR32" s="2" t="s">
        <v>325</v>
      </c>
    </row>
    <row r="33" spans="1:70" x14ac:dyDescent="0.25">
      <c r="A33" s="2" t="s">
        <v>413</v>
      </c>
      <c r="B33" s="2" t="s">
        <v>414</v>
      </c>
      <c r="C33" s="2" t="s">
        <v>224</v>
      </c>
      <c r="D33" s="2" t="s">
        <v>415</v>
      </c>
      <c r="E33" s="2" t="s">
        <v>54</v>
      </c>
      <c r="F33" s="2" t="s">
        <v>416</v>
      </c>
      <c r="G33" s="2" t="s">
        <v>227</v>
      </c>
      <c r="H33" s="2" t="s">
        <v>1409</v>
      </c>
      <c r="I33" s="2" t="s">
        <v>397</v>
      </c>
      <c r="K33" s="2" t="s">
        <v>417</v>
      </c>
      <c r="O33" s="2" t="s">
        <v>418</v>
      </c>
      <c r="S33" s="2" t="s">
        <v>419</v>
      </c>
      <c r="W33" s="2" t="s">
        <v>420</v>
      </c>
      <c r="AA33" s="2" t="s">
        <v>421</v>
      </c>
      <c r="AE33" s="2" t="s">
        <v>210</v>
      </c>
      <c r="AI33" s="2" t="s">
        <v>422</v>
      </c>
      <c r="AM33" s="2" t="s">
        <v>423</v>
      </c>
      <c r="AQ33" s="2" t="s">
        <v>325</v>
      </c>
      <c r="AW33" s="2" t="s">
        <v>210</v>
      </c>
      <c r="BD33" s="2" t="s">
        <v>422</v>
      </c>
      <c r="BK33" s="2" t="s">
        <v>423</v>
      </c>
      <c r="BR33" s="2" t="s">
        <v>325</v>
      </c>
    </row>
    <row r="34" spans="1:70" x14ac:dyDescent="0.25">
      <c r="A34" s="2" t="s">
        <v>424</v>
      </c>
      <c r="B34" s="2" t="s">
        <v>425</v>
      </c>
      <c r="C34" s="2" t="s">
        <v>426</v>
      </c>
      <c r="D34" s="2" t="s">
        <v>427</v>
      </c>
      <c r="E34" s="2" t="s">
        <v>428</v>
      </c>
      <c r="F34" s="2" t="s">
        <v>429</v>
      </c>
      <c r="G34" s="2" t="s">
        <v>68</v>
      </c>
      <c r="H34" s="2" t="s">
        <v>24</v>
      </c>
      <c r="I34" s="2" t="s">
        <v>1427</v>
      </c>
      <c r="K34" s="2" t="s">
        <v>57</v>
      </c>
      <c r="O34" s="2" t="s">
        <v>112</v>
      </c>
      <c r="S34" s="2" t="s">
        <v>430</v>
      </c>
      <c r="W34" s="2" t="s">
        <v>431</v>
      </c>
      <c r="AA34" s="2" t="s">
        <v>432</v>
      </c>
      <c r="AE34" s="2" t="s">
        <v>46</v>
      </c>
      <c r="AI34" s="2" t="s">
        <v>433</v>
      </c>
      <c r="AM34" s="2" t="s">
        <v>434</v>
      </c>
      <c r="AQ34" s="2" t="s">
        <v>75</v>
      </c>
      <c r="AW34" s="2" t="s">
        <v>46</v>
      </c>
      <c r="BD34" s="2" t="s">
        <v>433</v>
      </c>
      <c r="BK34" s="2" t="s">
        <v>434</v>
      </c>
      <c r="BR34" s="2" t="s">
        <v>75</v>
      </c>
    </row>
    <row r="35" spans="1:70" x14ac:dyDescent="0.25">
      <c r="A35" s="2" t="s">
        <v>435</v>
      </c>
      <c r="B35" s="2" t="s">
        <v>436</v>
      </c>
      <c r="C35" s="2" t="s">
        <v>437</v>
      </c>
      <c r="D35" s="2" t="s">
        <v>438</v>
      </c>
      <c r="E35" s="2" t="s">
        <v>80</v>
      </c>
      <c r="F35" s="2" t="s">
        <v>439</v>
      </c>
      <c r="G35" s="2" t="s">
        <v>163</v>
      </c>
      <c r="H35" s="2" t="s">
        <v>1409</v>
      </c>
      <c r="K35" s="2" t="s">
        <v>57</v>
      </c>
      <c r="O35" s="2" t="s">
        <v>440</v>
      </c>
      <c r="S35" s="2" t="s">
        <v>441</v>
      </c>
      <c r="W35" s="2" t="s">
        <v>442</v>
      </c>
      <c r="AA35" s="2" t="s">
        <v>443</v>
      </c>
      <c r="AE35" s="2" t="s">
        <v>101</v>
      </c>
      <c r="AI35" s="2" t="s">
        <v>444</v>
      </c>
      <c r="AM35" s="2" t="s">
        <v>48</v>
      </c>
      <c r="AQ35" s="2" t="s">
        <v>33</v>
      </c>
      <c r="AW35" s="2" t="s">
        <v>101</v>
      </c>
      <c r="BD35" s="2" t="s">
        <v>444</v>
      </c>
      <c r="BK35" s="2" t="s">
        <v>48</v>
      </c>
      <c r="BR35" s="2" t="s">
        <v>33</v>
      </c>
    </row>
    <row r="36" spans="1:70" x14ac:dyDescent="0.25">
      <c r="A36" s="2" t="s">
        <v>445</v>
      </c>
      <c r="B36" s="2" t="s">
        <v>446</v>
      </c>
      <c r="C36" s="2" t="s">
        <v>447</v>
      </c>
      <c r="D36" s="2" t="s">
        <v>448</v>
      </c>
      <c r="E36" s="2" t="s">
        <v>54</v>
      </c>
      <c r="F36" s="2" t="s">
        <v>449</v>
      </c>
      <c r="G36" s="2" t="s">
        <v>450</v>
      </c>
      <c r="H36" s="2" t="s">
        <v>24</v>
      </c>
      <c r="I36" s="2" t="s">
        <v>397</v>
      </c>
      <c r="K36" s="2" t="s">
        <v>57</v>
      </c>
      <c r="O36" s="2" t="s">
        <v>26</v>
      </c>
      <c r="S36" s="2" t="s">
        <v>451</v>
      </c>
      <c r="W36" s="2" t="s">
        <v>452</v>
      </c>
      <c r="AA36" s="2" t="s">
        <v>453</v>
      </c>
      <c r="AE36" s="2" t="s">
        <v>454</v>
      </c>
      <c r="AI36" s="2" t="s">
        <v>455</v>
      </c>
      <c r="AM36" s="2" t="s">
        <v>456</v>
      </c>
      <c r="AQ36" s="2" t="s">
        <v>325</v>
      </c>
      <c r="AW36" s="2" t="s">
        <v>454</v>
      </c>
      <c r="BD36" s="2" t="s">
        <v>455</v>
      </c>
      <c r="BK36" s="2" t="s">
        <v>456</v>
      </c>
      <c r="BR36" s="2" t="s">
        <v>325</v>
      </c>
    </row>
    <row r="37" spans="1:70" x14ac:dyDescent="0.25">
      <c r="A37" s="2" t="s">
        <v>457</v>
      </c>
      <c r="B37" s="2" t="s">
        <v>458</v>
      </c>
      <c r="C37" s="2" t="s">
        <v>459</v>
      </c>
      <c r="D37" s="2" t="s">
        <v>460</v>
      </c>
      <c r="E37" s="2" t="s">
        <v>148</v>
      </c>
      <c r="F37" s="2" t="s">
        <v>461</v>
      </c>
      <c r="G37" s="2" t="s">
        <v>68</v>
      </c>
      <c r="H37" s="2" t="s">
        <v>24</v>
      </c>
      <c r="I37" s="2" t="s">
        <v>1424</v>
      </c>
      <c r="K37" s="2" t="s">
        <v>462</v>
      </c>
      <c r="O37" s="2" t="s">
        <v>463</v>
      </c>
      <c r="S37" s="2" t="s">
        <v>464</v>
      </c>
      <c r="W37" s="2" t="s">
        <v>208</v>
      </c>
      <c r="AA37" s="2" t="s">
        <v>465</v>
      </c>
      <c r="AE37" s="2" t="s">
        <v>322</v>
      </c>
      <c r="AI37" s="2" t="s">
        <v>466</v>
      </c>
      <c r="AM37" s="2" t="s">
        <v>467</v>
      </c>
      <c r="AQ37" s="2" t="s">
        <v>33</v>
      </c>
      <c r="AW37" s="2" t="s">
        <v>322</v>
      </c>
      <c r="BD37" s="2" t="s">
        <v>466</v>
      </c>
      <c r="BK37" s="2" t="s">
        <v>467</v>
      </c>
      <c r="BR37" s="2" t="s">
        <v>33</v>
      </c>
    </row>
    <row r="38" spans="1:70" x14ac:dyDescent="0.25">
      <c r="A38" s="2" t="s">
        <v>468</v>
      </c>
      <c r="B38" s="2" t="s">
        <v>469</v>
      </c>
      <c r="C38" s="2" t="s">
        <v>470</v>
      </c>
      <c r="D38" s="2" t="s">
        <v>471</v>
      </c>
      <c r="E38" s="2" t="s">
        <v>148</v>
      </c>
      <c r="F38" s="2" t="s">
        <v>472</v>
      </c>
      <c r="G38" s="2" t="s">
        <v>473</v>
      </c>
      <c r="H38" s="2" t="s">
        <v>1409</v>
      </c>
      <c r="I38" s="2" t="s">
        <v>1424</v>
      </c>
      <c r="K38" s="2" t="s">
        <v>25</v>
      </c>
      <c r="O38" s="2" t="s">
        <v>474</v>
      </c>
      <c r="S38" s="2" t="s">
        <v>475</v>
      </c>
      <c r="W38" s="2" t="s">
        <v>476</v>
      </c>
      <c r="AA38" s="2" t="s">
        <v>477</v>
      </c>
      <c r="AE38" s="2" t="s">
        <v>210</v>
      </c>
      <c r="AI38" s="2" t="s">
        <v>478</v>
      </c>
      <c r="AM38" s="2" t="s">
        <v>479</v>
      </c>
      <c r="AQ38" s="2" t="s">
        <v>480</v>
      </c>
      <c r="AW38" s="2" t="s">
        <v>210</v>
      </c>
      <c r="BD38" s="2" t="s">
        <v>478</v>
      </c>
      <c r="BK38" s="2" t="s">
        <v>479</v>
      </c>
      <c r="BR38" s="2" t="s">
        <v>480</v>
      </c>
    </row>
    <row r="39" spans="1:70" x14ac:dyDescent="0.25">
      <c r="A39" s="2" t="s">
        <v>481</v>
      </c>
      <c r="B39" s="2" t="s">
        <v>482</v>
      </c>
      <c r="C39" s="2" t="s">
        <v>483</v>
      </c>
      <c r="D39" s="2" t="s">
        <v>484</v>
      </c>
      <c r="E39" s="2" t="s">
        <v>80</v>
      </c>
      <c r="F39" s="2" t="s">
        <v>485</v>
      </c>
      <c r="G39" s="2" t="s">
        <v>163</v>
      </c>
      <c r="H39" s="2" t="s">
        <v>41</v>
      </c>
      <c r="K39" s="2" t="s">
        <v>486</v>
      </c>
      <c r="O39" s="2" t="s">
        <v>295</v>
      </c>
      <c r="S39" s="2" t="s">
        <v>487</v>
      </c>
      <c r="W39" s="2" t="s">
        <v>488</v>
      </c>
      <c r="AA39" s="2" t="s">
        <v>489</v>
      </c>
      <c r="AE39" s="2" t="s">
        <v>490</v>
      </c>
      <c r="AI39" s="2" t="s">
        <v>491</v>
      </c>
      <c r="AM39" s="2" t="s">
        <v>48</v>
      </c>
      <c r="AQ39" s="2" t="s">
        <v>325</v>
      </c>
      <c r="AW39" s="2" t="s">
        <v>490</v>
      </c>
      <c r="BD39" s="2" t="s">
        <v>491</v>
      </c>
      <c r="BK39" s="2" t="s">
        <v>48</v>
      </c>
      <c r="BR39" s="2" t="s">
        <v>325</v>
      </c>
    </row>
    <row r="40" spans="1:70" x14ac:dyDescent="0.25">
      <c r="A40" s="2" t="s">
        <v>492</v>
      </c>
      <c r="B40" s="2" t="s">
        <v>493</v>
      </c>
      <c r="C40" s="2" t="s">
        <v>290</v>
      </c>
      <c r="D40" s="2" t="s">
        <v>494</v>
      </c>
      <c r="E40" s="2" t="s">
        <v>290</v>
      </c>
      <c r="F40" s="2" t="s">
        <v>495</v>
      </c>
      <c r="G40" s="2" t="s">
        <v>290</v>
      </c>
      <c r="H40" s="2" t="s">
        <v>293</v>
      </c>
      <c r="I40" s="2" t="s">
        <v>1426</v>
      </c>
      <c r="K40" s="2" t="s">
        <v>25</v>
      </c>
      <c r="O40" s="2" t="s">
        <v>295</v>
      </c>
      <c r="S40" s="2" t="s">
        <v>496</v>
      </c>
      <c r="W40" s="2" t="s">
        <v>497</v>
      </c>
      <c r="AA40" s="2" t="s">
        <v>498</v>
      </c>
      <c r="AE40" s="2" t="s">
        <v>210</v>
      </c>
      <c r="AI40" s="2" t="s">
        <v>499</v>
      </c>
      <c r="AM40" s="2" t="s">
        <v>500</v>
      </c>
      <c r="AQ40" s="2" t="s">
        <v>33</v>
      </c>
      <c r="AW40" s="2" t="s">
        <v>210</v>
      </c>
      <c r="BD40" s="2" t="s">
        <v>499</v>
      </c>
      <c r="BK40" s="2" t="s">
        <v>500</v>
      </c>
      <c r="BR40" s="2" t="s">
        <v>33</v>
      </c>
    </row>
    <row r="41" spans="1:70" x14ac:dyDescent="0.25">
      <c r="A41" s="2" t="s">
        <v>501</v>
      </c>
      <c r="B41" s="2" t="s">
        <v>502</v>
      </c>
      <c r="C41" s="2" t="s">
        <v>503</v>
      </c>
      <c r="D41" s="2" t="s">
        <v>504</v>
      </c>
      <c r="E41" s="2" t="s">
        <v>505</v>
      </c>
      <c r="F41" s="2" t="s">
        <v>506</v>
      </c>
      <c r="G41" s="2" t="s">
        <v>507</v>
      </c>
      <c r="H41" s="2" t="s">
        <v>1409</v>
      </c>
      <c r="K41" s="2" t="s">
        <v>508</v>
      </c>
      <c r="O41" s="2" t="s">
        <v>509</v>
      </c>
      <c r="S41" s="2" t="s">
        <v>510</v>
      </c>
      <c r="W41" s="2" t="s">
        <v>511</v>
      </c>
      <c r="AA41" s="2" t="s">
        <v>512</v>
      </c>
      <c r="AE41" s="2" t="s">
        <v>513</v>
      </c>
      <c r="AI41" s="2" t="s">
        <v>514</v>
      </c>
      <c r="AM41" s="2" t="s">
        <v>48</v>
      </c>
      <c r="AQ41" s="2" t="s">
        <v>33</v>
      </c>
      <c r="AW41" s="2" t="s">
        <v>513</v>
      </c>
      <c r="BD41" s="2" t="s">
        <v>514</v>
      </c>
      <c r="BK41" s="2" t="s">
        <v>48</v>
      </c>
      <c r="BR41" s="2" t="s">
        <v>33</v>
      </c>
    </row>
    <row r="42" spans="1:70" x14ac:dyDescent="0.25">
      <c r="A42" s="2" t="s">
        <v>515</v>
      </c>
      <c r="B42" s="2" t="s">
        <v>516</v>
      </c>
      <c r="C42" s="2" t="s">
        <v>483</v>
      </c>
      <c r="D42" s="2" t="s">
        <v>517</v>
      </c>
      <c r="E42" s="2" t="s">
        <v>80</v>
      </c>
      <c r="F42" s="2" t="s">
        <v>518</v>
      </c>
      <c r="G42" s="2" t="s">
        <v>519</v>
      </c>
      <c r="H42" s="2" t="s">
        <v>41</v>
      </c>
      <c r="K42" s="2" t="s">
        <v>25</v>
      </c>
      <c r="O42" s="2" t="s">
        <v>26</v>
      </c>
      <c r="S42" s="2" t="s">
        <v>520</v>
      </c>
      <c r="W42" s="2" t="s">
        <v>521</v>
      </c>
      <c r="AA42" s="2" t="s">
        <v>209</v>
      </c>
      <c r="AE42" s="2" t="s">
        <v>522</v>
      </c>
      <c r="AI42" s="2" t="s">
        <v>523</v>
      </c>
      <c r="AM42" s="2" t="s">
        <v>524</v>
      </c>
      <c r="AQ42" s="2" t="s">
        <v>525</v>
      </c>
      <c r="AW42" s="2" t="s">
        <v>522</v>
      </c>
      <c r="BD42" s="2" t="s">
        <v>523</v>
      </c>
      <c r="BK42" s="2" t="s">
        <v>524</v>
      </c>
      <c r="BR42" s="2" t="s">
        <v>525</v>
      </c>
    </row>
    <row r="43" spans="1:70" x14ac:dyDescent="0.25">
      <c r="A43" s="2" t="s">
        <v>526</v>
      </c>
      <c r="B43" s="2" t="s">
        <v>527</v>
      </c>
      <c r="C43" s="2" t="s">
        <v>264</v>
      </c>
      <c r="D43" s="2" t="s">
        <v>528</v>
      </c>
      <c r="E43" s="2" t="s">
        <v>38</v>
      </c>
      <c r="F43" s="2" t="s">
        <v>529</v>
      </c>
      <c r="G43" s="2" t="s">
        <v>267</v>
      </c>
      <c r="H43" s="2" t="s">
        <v>1409</v>
      </c>
      <c r="K43" s="2" t="s">
        <v>530</v>
      </c>
      <c r="O43" s="2" t="s">
        <v>531</v>
      </c>
      <c r="S43" s="2" t="s">
        <v>532</v>
      </c>
      <c r="W43" s="2" t="s">
        <v>533</v>
      </c>
      <c r="AA43" s="2" t="s">
        <v>534</v>
      </c>
      <c r="AE43" s="2" t="s">
        <v>535</v>
      </c>
      <c r="AI43" s="2" t="s">
        <v>536</v>
      </c>
      <c r="AM43" s="2" t="s">
        <v>48</v>
      </c>
      <c r="AQ43" s="2" t="s">
        <v>75</v>
      </c>
      <c r="AW43" s="2" t="s">
        <v>535</v>
      </c>
      <c r="BD43" s="2" t="s">
        <v>536</v>
      </c>
      <c r="BK43" s="2" t="s">
        <v>48</v>
      </c>
      <c r="BR43" s="2" t="s">
        <v>75</v>
      </c>
    </row>
    <row r="44" spans="1:70" x14ac:dyDescent="0.25">
      <c r="A44" s="2" t="s">
        <v>537</v>
      </c>
      <c r="C44" s="2" t="s">
        <v>290</v>
      </c>
      <c r="D44" s="2" t="s">
        <v>291</v>
      </c>
      <c r="E44" s="2" t="s">
        <v>290</v>
      </c>
      <c r="F44" s="2" t="s">
        <v>292</v>
      </c>
      <c r="G44" s="2" t="s">
        <v>290</v>
      </c>
      <c r="H44" s="2" t="s">
        <v>293</v>
      </c>
      <c r="I44" s="2" t="s">
        <v>1425</v>
      </c>
      <c r="K44" s="2" t="s">
        <v>538</v>
      </c>
      <c r="O44" s="2" t="s">
        <v>539</v>
      </c>
      <c r="S44" s="2" t="s">
        <v>540</v>
      </c>
      <c r="W44" s="2" t="s">
        <v>541</v>
      </c>
      <c r="AA44" s="2" t="s">
        <v>542</v>
      </c>
      <c r="AE44" s="2" t="s">
        <v>543</v>
      </c>
      <c r="AI44" s="2" t="s">
        <v>544</v>
      </c>
      <c r="AM44" s="2" t="s">
        <v>545</v>
      </c>
      <c r="AQ44" s="2" t="s">
        <v>546</v>
      </c>
      <c r="AW44" s="2" t="s">
        <v>543</v>
      </c>
      <c r="BD44" s="2" t="s">
        <v>544</v>
      </c>
      <c r="BK44" s="2" t="s">
        <v>545</v>
      </c>
      <c r="BR44" s="2" t="s">
        <v>546</v>
      </c>
    </row>
    <row r="45" spans="1:70" x14ac:dyDescent="0.25">
      <c r="A45" s="2" t="s">
        <v>547</v>
      </c>
      <c r="B45" s="2" t="s">
        <v>548</v>
      </c>
      <c r="C45" s="2" t="s">
        <v>549</v>
      </c>
      <c r="D45" s="2" t="s">
        <v>550</v>
      </c>
      <c r="E45" s="2" t="s">
        <v>551</v>
      </c>
      <c r="F45" s="2" t="s">
        <v>552</v>
      </c>
      <c r="G45" s="2" t="s">
        <v>553</v>
      </c>
      <c r="H45" s="2" t="s">
        <v>1409</v>
      </c>
      <c r="I45" s="2" t="s">
        <v>1424</v>
      </c>
      <c r="K45" s="2" t="s">
        <v>57</v>
      </c>
      <c r="O45" s="2" t="s">
        <v>26</v>
      </c>
      <c r="S45" s="2" t="s">
        <v>554</v>
      </c>
      <c r="W45" s="2" t="s">
        <v>555</v>
      </c>
      <c r="Y45" s="2" t="s">
        <v>556</v>
      </c>
      <c r="AA45" s="2" t="s">
        <v>557</v>
      </c>
      <c r="AC45" s="2" t="s">
        <v>556</v>
      </c>
      <c r="AE45" s="2" t="s">
        <v>322</v>
      </c>
      <c r="AI45" s="2" t="s">
        <v>558</v>
      </c>
      <c r="AM45" s="2" t="s">
        <v>32</v>
      </c>
      <c r="AQ45" s="2" t="s">
        <v>75</v>
      </c>
      <c r="AW45" s="2" t="s">
        <v>322</v>
      </c>
      <c r="BD45" s="2" t="s">
        <v>558</v>
      </c>
      <c r="BK45" s="2" t="s">
        <v>32</v>
      </c>
      <c r="BR45" s="2" t="s">
        <v>75</v>
      </c>
    </row>
    <row r="46" spans="1:70" x14ac:dyDescent="0.25">
      <c r="A46" s="2" t="s">
        <v>559</v>
      </c>
      <c r="B46" s="2" t="s">
        <v>560</v>
      </c>
      <c r="C46" s="2" t="s">
        <v>561</v>
      </c>
      <c r="D46" s="2" t="s">
        <v>562</v>
      </c>
      <c r="E46" s="2" t="s">
        <v>80</v>
      </c>
      <c r="F46" s="2" t="s">
        <v>563</v>
      </c>
      <c r="G46" s="2" t="s">
        <v>163</v>
      </c>
      <c r="H46" s="2" t="s">
        <v>24</v>
      </c>
      <c r="K46" s="2" t="s">
        <v>57</v>
      </c>
      <c r="O46" s="2" t="s">
        <v>26</v>
      </c>
      <c r="S46" s="2" t="s">
        <v>564</v>
      </c>
      <c r="W46" s="2" t="s">
        <v>565</v>
      </c>
      <c r="AA46" s="2" t="s">
        <v>566</v>
      </c>
      <c r="AE46" s="2" t="s">
        <v>567</v>
      </c>
      <c r="AI46" s="2" t="s">
        <v>568</v>
      </c>
      <c r="AM46" s="2" t="s">
        <v>569</v>
      </c>
      <c r="AQ46" s="2" t="s">
        <v>570</v>
      </c>
      <c r="AW46" s="2" t="s">
        <v>567</v>
      </c>
      <c r="BD46" s="2" t="s">
        <v>568</v>
      </c>
      <c r="BK46" s="2" t="s">
        <v>569</v>
      </c>
      <c r="BR46" s="2" t="s">
        <v>570</v>
      </c>
    </row>
    <row r="47" spans="1:70" x14ac:dyDescent="0.25">
      <c r="A47" s="2" t="s">
        <v>571</v>
      </c>
      <c r="B47" s="2" t="s">
        <v>572</v>
      </c>
      <c r="C47" s="2" t="s">
        <v>573</v>
      </c>
      <c r="D47" s="2" t="s">
        <v>574</v>
      </c>
      <c r="E47" s="2" t="s">
        <v>80</v>
      </c>
      <c r="F47" s="2" t="s">
        <v>575</v>
      </c>
      <c r="G47" s="2" t="s">
        <v>576</v>
      </c>
      <c r="H47" s="2" t="s">
        <v>41</v>
      </c>
      <c r="K47" s="2" t="s">
        <v>57</v>
      </c>
      <c r="O47" s="2" t="s">
        <v>577</v>
      </c>
      <c r="S47" s="2" t="s">
        <v>578</v>
      </c>
      <c r="W47" s="2" t="s">
        <v>579</v>
      </c>
      <c r="AA47" s="2" t="s">
        <v>580</v>
      </c>
      <c r="AE47" s="2" t="s">
        <v>46</v>
      </c>
      <c r="AI47" s="2" t="s">
        <v>581</v>
      </c>
      <c r="AM47" s="2" t="s">
        <v>48</v>
      </c>
      <c r="AQ47" s="2" t="s">
        <v>582</v>
      </c>
      <c r="AW47" s="2" t="s">
        <v>46</v>
      </c>
      <c r="BD47" s="2" t="s">
        <v>581</v>
      </c>
      <c r="BK47" s="2" t="s">
        <v>48</v>
      </c>
      <c r="BR47" s="2" t="s">
        <v>582</v>
      </c>
    </row>
    <row r="48" spans="1:70" x14ac:dyDescent="0.25">
      <c r="A48" s="2" t="s">
        <v>583</v>
      </c>
      <c r="B48" s="2" t="s">
        <v>584</v>
      </c>
      <c r="C48" s="2" t="s">
        <v>314</v>
      </c>
      <c r="D48" s="2" t="s">
        <v>585</v>
      </c>
      <c r="E48" s="2" t="s">
        <v>148</v>
      </c>
      <c r="F48" s="2" t="s">
        <v>586</v>
      </c>
      <c r="G48" s="2" t="s">
        <v>317</v>
      </c>
      <c r="H48" s="2" t="s">
        <v>1409</v>
      </c>
      <c r="I48" s="2" t="s">
        <v>1426</v>
      </c>
      <c r="K48" s="2" t="s">
        <v>57</v>
      </c>
      <c r="O48" s="2" t="s">
        <v>587</v>
      </c>
      <c r="S48" s="2" t="s">
        <v>588</v>
      </c>
      <c r="W48" s="2" t="s">
        <v>589</v>
      </c>
      <c r="AA48" s="2" t="s">
        <v>590</v>
      </c>
      <c r="AE48" s="2" t="s">
        <v>401</v>
      </c>
      <c r="AI48" s="2" t="s">
        <v>591</v>
      </c>
      <c r="AM48" s="2" t="s">
        <v>592</v>
      </c>
      <c r="AQ48" s="2" t="s">
        <v>75</v>
      </c>
      <c r="AW48" s="2" t="s">
        <v>401</v>
      </c>
      <c r="BD48" s="2" t="s">
        <v>591</v>
      </c>
      <c r="BK48" s="2" t="s">
        <v>592</v>
      </c>
      <c r="BR48" s="2" t="s">
        <v>75</v>
      </c>
    </row>
    <row r="49" spans="1:70" x14ac:dyDescent="0.25">
      <c r="A49" s="2" t="s">
        <v>593</v>
      </c>
      <c r="B49" s="2" t="s">
        <v>594</v>
      </c>
      <c r="C49" s="2" t="s">
        <v>290</v>
      </c>
      <c r="D49" s="2" t="s">
        <v>595</v>
      </c>
      <c r="E49" s="2" t="s">
        <v>290</v>
      </c>
      <c r="F49" s="2" t="s">
        <v>596</v>
      </c>
      <c r="G49" s="2" t="s">
        <v>290</v>
      </c>
      <c r="H49" s="2" t="s">
        <v>293</v>
      </c>
      <c r="I49" s="2" t="s">
        <v>1426</v>
      </c>
      <c r="K49" s="2" t="s">
        <v>25</v>
      </c>
      <c r="O49" s="2" t="s">
        <v>26</v>
      </c>
      <c r="W49" s="2" t="s">
        <v>597</v>
      </c>
      <c r="AA49" s="2" t="s">
        <v>598</v>
      </c>
      <c r="AE49" s="2" t="s">
        <v>599</v>
      </c>
      <c r="AI49" s="2" t="s">
        <v>600</v>
      </c>
      <c r="AM49" s="2" t="s">
        <v>601</v>
      </c>
      <c r="AQ49" s="2" t="s">
        <v>602</v>
      </c>
      <c r="AW49" s="2" t="s">
        <v>599</v>
      </c>
      <c r="BD49" s="2" t="s">
        <v>600</v>
      </c>
      <c r="BK49" s="2" t="s">
        <v>601</v>
      </c>
      <c r="BR49" s="2" t="s">
        <v>602</v>
      </c>
    </row>
    <row r="50" spans="1:70" x14ac:dyDescent="0.25">
      <c r="A50" s="2" t="s">
        <v>603</v>
      </c>
      <c r="B50" s="2" t="s">
        <v>604</v>
      </c>
      <c r="C50" s="2" t="s">
        <v>605</v>
      </c>
      <c r="D50" s="2" t="s">
        <v>606</v>
      </c>
      <c r="E50" s="2" t="s">
        <v>607</v>
      </c>
      <c r="F50" s="2" t="s">
        <v>608</v>
      </c>
      <c r="G50" s="2" t="s">
        <v>609</v>
      </c>
      <c r="H50" s="2" t="s">
        <v>24</v>
      </c>
      <c r="I50" s="2" t="s">
        <v>1424</v>
      </c>
      <c r="K50" s="2" t="s">
        <v>176</v>
      </c>
      <c r="O50" s="2" t="s">
        <v>610</v>
      </c>
      <c r="S50" s="2" t="s">
        <v>611</v>
      </c>
      <c r="W50" s="2" t="s">
        <v>612</v>
      </c>
      <c r="AA50" s="2" t="s">
        <v>613</v>
      </c>
      <c r="AE50" s="2" t="s">
        <v>513</v>
      </c>
      <c r="AI50" s="2" t="s">
        <v>614</v>
      </c>
      <c r="AM50" s="2" t="s">
        <v>615</v>
      </c>
      <c r="AQ50" s="2" t="s">
        <v>33</v>
      </c>
      <c r="AW50" s="2" t="s">
        <v>513</v>
      </c>
      <c r="BD50" s="2" t="s">
        <v>614</v>
      </c>
      <c r="BK50" s="2" t="s">
        <v>615</v>
      </c>
      <c r="BR50" s="2" t="s">
        <v>33</v>
      </c>
    </row>
    <row r="51" spans="1:70" x14ac:dyDescent="0.25">
      <c r="A51" s="2" t="s">
        <v>616</v>
      </c>
      <c r="B51" s="2" t="s">
        <v>617</v>
      </c>
      <c r="C51" s="2" t="s">
        <v>618</v>
      </c>
      <c r="D51" s="2" t="s">
        <v>619</v>
      </c>
      <c r="E51" s="2" t="s">
        <v>620</v>
      </c>
      <c r="F51" s="2" t="s">
        <v>621</v>
      </c>
      <c r="G51" s="2" t="s">
        <v>622</v>
      </c>
      <c r="H51" s="2" t="s">
        <v>1409</v>
      </c>
      <c r="K51" s="2" t="s">
        <v>25</v>
      </c>
      <c r="O51" s="2" t="s">
        <v>295</v>
      </c>
      <c r="S51" s="2" t="s">
        <v>623</v>
      </c>
      <c r="W51" s="2" t="s">
        <v>624</v>
      </c>
      <c r="AA51" s="2" t="s">
        <v>625</v>
      </c>
      <c r="AE51" s="2" t="s">
        <v>30</v>
      </c>
      <c r="AI51" s="2" t="s">
        <v>626</v>
      </c>
      <c r="AM51" s="2" t="s">
        <v>627</v>
      </c>
      <c r="AQ51" s="2" t="s">
        <v>628</v>
      </c>
      <c r="AW51" s="2" t="s">
        <v>30</v>
      </c>
      <c r="BD51" s="2" t="s">
        <v>626</v>
      </c>
      <c r="BK51" s="2" t="s">
        <v>627</v>
      </c>
      <c r="BR51" s="2" t="s">
        <v>628</v>
      </c>
    </row>
    <row r="52" spans="1:70" x14ac:dyDescent="0.25">
      <c r="A52" s="2" t="s">
        <v>629</v>
      </c>
      <c r="B52" s="2" t="s">
        <v>630</v>
      </c>
      <c r="C52" s="2" t="s">
        <v>631</v>
      </c>
      <c r="D52" s="2" t="s">
        <v>632</v>
      </c>
      <c r="E52" s="2" t="s">
        <v>633</v>
      </c>
      <c r="F52" s="2" t="s">
        <v>634</v>
      </c>
      <c r="G52" s="2" t="s">
        <v>635</v>
      </c>
      <c r="H52" s="2" t="s">
        <v>24</v>
      </c>
      <c r="K52" s="2" t="s">
        <v>636</v>
      </c>
      <c r="S52" s="2" t="s">
        <v>637</v>
      </c>
      <c r="W52" s="2" t="s">
        <v>638</v>
      </c>
      <c r="AA52" s="2" t="s">
        <v>639</v>
      </c>
      <c r="AE52" s="2" t="s">
        <v>640</v>
      </c>
      <c r="AI52" s="2" t="s">
        <v>641</v>
      </c>
      <c r="AM52" s="2" t="s">
        <v>48</v>
      </c>
      <c r="AQ52" s="2" t="s">
        <v>33</v>
      </c>
      <c r="AW52" s="2" t="s">
        <v>640</v>
      </c>
      <c r="BD52" s="2" t="s">
        <v>641</v>
      </c>
      <c r="BK52" s="2" t="s">
        <v>48</v>
      </c>
      <c r="BR52" s="2" t="s">
        <v>33</v>
      </c>
    </row>
    <row r="53" spans="1:70" x14ac:dyDescent="0.25">
      <c r="A53" s="2" t="s">
        <v>642</v>
      </c>
      <c r="C53" s="2" t="s">
        <v>290</v>
      </c>
      <c r="D53" s="2" t="s">
        <v>291</v>
      </c>
      <c r="E53" s="2" t="s">
        <v>290</v>
      </c>
      <c r="F53" s="2" t="s">
        <v>292</v>
      </c>
      <c r="G53" s="2" t="s">
        <v>290</v>
      </c>
      <c r="H53" s="2" t="s">
        <v>293</v>
      </c>
      <c r="I53" s="2" t="s">
        <v>1425</v>
      </c>
      <c r="K53" s="2" t="s">
        <v>25</v>
      </c>
      <c r="O53" s="2" t="s">
        <v>643</v>
      </c>
      <c r="W53" s="2" t="s">
        <v>644</v>
      </c>
      <c r="AA53" s="2" t="s">
        <v>645</v>
      </c>
      <c r="AE53" s="2" t="s">
        <v>646</v>
      </c>
      <c r="AI53" s="2" t="s">
        <v>647</v>
      </c>
      <c r="AM53" s="2" t="s">
        <v>648</v>
      </c>
      <c r="AQ53" s="2" t="s">
        <v>33</v>
      </c>
      <c r="AW53" s="2" t="s">
        <v>646</v>
      </c>
      <c r="BD53" s="2" t="s">
        <v>647</v>
      </c>
      <c r="BK53" s="2" t="s">
        <v>648</v>
      </c>
      <c r="BR53" s="2" t="s">
        <v>33</v>
      </c>
    </row>
    <row r="54" spans="1:70" x14ac:dyDescent="0.25">
      <c r="A54" s="2" t="s">
        <v>649</v>
      </c>
      <c r="B54" s="2" t="s">
        <v>650</v>
      </c>
      <c r="C54" s="2" t="s">
        <v>651</v>
      </c>
      <c r="D54" s="2" t="s">
        <v>652</v>
      </c>
      <c r="E54" s="2" t="s">
        <v>54</v>
      </c>
      <c r="F54" s="2" t="s">
        <v>653</v>
      </c>
      <c r="G54" s="2" t="s">
        <v>654</v>
      </c>
      <c r="H54" s="2" t="s">
        <v>1409</v>
      </c>
      <c r="K54" s="2" t="s">
        <v>486</v>
      </c>
      <c r="O54" s="2" t="s">
        <v>26</v>
      </c>
      <c r="S54" s="2" t="s">
        <v>655</v>
      </c>
      <c r="W54" s="2" t="s">
        <v>656</v>
      </c>
      <c r="AA54" s="2" t="s">
        <v>657</v>
      </c>
      <c r="AE54" s="2" t="s">
        <v>658</v>
      </c>
      <c r="AI54" s="2" t="s">
        <v>659</v>
      </c>
      <c r="AM54" s="2" t="s">
        <v>660</v>
      </c>
      <c r="AQ54" s="2" t="s">
        <v>325</v>
      </c>
      <c r="AW54" s="2" t="s">
        <v>658</v>
      </c>
      <c r="BD54" s="2" t="s">
        <v>659</v>
      </c>
      <c r="BK54" s="2" t="s">
        <v>660</v>
      </c>
      <c r="BR54" s="2" t="s">
        <v>325</v>
      </c>
    </row>
    <row r="55" spans="1:70" x14ac:dyDescent="0.25">
      <c r="A55" s="2" t="s">
        <v>661</v>
      </c>
      <c r="B55" s="2" t="s">
        <v>662</v>
      </c>
      <c r="C55" s="2" t="s">
        <v>663</v>
      </c>
      <c r="D55" s="2" t="s">
        <v>664</v>
      </c>
      <c r="E55" s="2" t="s">
        <v>54</v>
      </c>
      <c r="F55" s="2" t="s">
        <v>665</v>
      </c>
      <c r="G55" s="2" t="s">
        <v>137</v>
      </c>
      <c r="H55" s="2" t="s">
        <v>41</v>
      </c>
      <c r="K55" s="2" t="s">
        <v>96</v>
      </c>
      <c r="O55" s="2" t="s">
        <v>97</v>
      </c>
      <c r="S55" s="2" t="s">
        <v>666</v>
      </c>
      <c r="W55" s="2" t="s">
        <v>667</v>
      </c>
      <c r="AA55" s="2" t="s">
        <v>668</v>
      </c>
      <c r="AE55" s="2" t="s">
        <v>46</v>
      </c>
      <c r="AI55" s="2" t="s">
        <v>669</v>
      </c>
      <c r="AM55" s="2" t="s">
        <v>670</v>
      </c>
      <c r="AQ55" s="2" t="s">
        <v>33</v>
      </c>
      <c r="AW55" s="2" t="s">
        <v>46</v>
      </c>
      <c r="BD55" s="2" t="s">
        <v>669</v>
      </c>
      <c r="BK55" s="2" t="s">
        <v>670</v>
      </c>
      <c r="BR55" s="2" t="s">
        <v>33</v>
      </c>
    </row>
    <row r="56" spans="1:70" x14ac:dyDescent="0.25">
      <c r="A56" s="2" t="s">
        <v>671</v>
      </c>
      <c r="B56" s="2" t="s">
        <v>672</v>
      </c>
      <c r="C56" s="2" t="s">
        <v>134</v>
      </c>
      <c r="D56" s="2" t="s">
        <v>673</v>
      </c>
      <c r="E56" s="2" t="s">
        <v>54</v>
      </c>
      <c r="F56" s="2" t="s">
        <v>674</v>
      </c>
      <c r="G56" s="2" t="s">
        <v>137</v>
      </c>
      <c r="H56" s="2" t="s">
        <v>1409</v>
      </c>
      <c r="K56" s="2" t="s">
        <v>25</v>
      </c>
      <c r="O56" s="2" t="s">
        <v>675</v>
      </c>
      <c r="S56" s="2" t="s">
        <v>676</v>
      </c>
      <c r="W56" s="2" t="s">
        <v>677</v>
      </c>
      <c r="AA56" s="2" t="s">
        <v>678</v>
      </c>
      <c r="AE56" s="2" t="s">
        <v>679</v>
      </c>
      <c r="AI56" s="2" t="s">
        <v>680</v>
      </c>
      <c r="AM56" s="2" t="s">
        <v>681</v>
      </c>
      <c r="AQ56" s="2" t="s">
        <v>75</v>
      </c>
      <c r="AW56" s="2" t="s">
        <v>679</v>
      </c>
      <c r="BD56" s="2" t="s">
        <v>680</v>
      </c>
      <c r="BK56" s="2" t="s">
        <v>681</v>
      </c>
      <c r="BR56" s="2" t="s">
        <v>75</v>
      </c>
    </row>
    <row r="57" spans="1:70" x14ac:dyDescent="0.25">
      <c r="A57" s="2" t="s">
        <v>682</v>
      </c>
      <c r="B57" s="2" t="s">
        <v>683</v>
      </c>
      <c r="C57" s="2" t="s">
        <v>290</v>
      </c>
      <c r="D57" s="2" t="s">
        <v>684</v>
      </c>
      <c r="E57" s="2" t="s">
        <v>685</v>
      </c>
      <c r="F57" s="2" t="s">
        <v>686</v>
      </c>
      <c r="G57" s="2" t="s">
        <v>687</v>
      </c>
      <c r="H57" s="2" t="s">
        <v>293</v>
      </c>
      <c r="I57" s="2" t="s">
        <v>1424</v>
      </c>
      <c r="K57" s="2" t="s">
        <v>486</v>
      </c>
      <c r="O57" s="2" t="s">
        <v>112</v>
      </c>
      <c r="S57" s="2" t="s">
        <v>688</v>
      </c>
      <c r="W57" s="2" t="s">
        <v>689</v>
      </c>
      <c r="AA57" s="2" t="s">
        <v>690</v>
      </c>
      <c r="AE57" s="2" t="s">
        <v>513</v>
      </c>
      <c r="AI57" s="2" t="s">
        <v>691</v>
      </c>
      <c r="AM57" s="2" t="s">
        <v>692</v>
      </c>
      <c r="AQ57" s="2" t="s">
        <v>693</v>
      </c>
      <c r="AW57" s="2" t="s">
        <v>513</v>
      </c>
      <c r="BD57" s="2" t="s">
        <v>691</v>
      </c>
      <c r="BK57" s="2" t="s">
        <v>692</v>
      </c>
      <c r="BR57" s="2" t="s">
        <v>693</v>
      </c>
    </row>
    <row r="58" spans="1:70" x14ac:dyDescent="0.25">
      <c r="A58" s="2" t="s">
        <v>694</v>
      </c>
      <c r="B58" s="2" t="s">
        <v>695</v>
      </c>
      <c r="C58" s="2" t="s">
        <v>696</v>
      </c>
      <c r="D58" s="2" t="s">
        <v>697</v>
      </c>
      <c r="E58" s="2" t="s">
        <v>148</v>
      </c>
      <c r="F58" s="2" t="s">
        <v>698</v>
      </c>
      <c r="G58" s="2" t="s">
        <v>317</v>
      </c>
      <c r="H58" s="2" t="s">
        <v>41</v>
      </c>
      <c r="I58" s="2" t="s">
        <v>1426</v>
      </c>
      <c r="K58" s="2" t="s">
        <v>25</v>
      </c>
      <c r="O58" s="2" t="s">
        <v>112</v>
      </c>
      <c r="S58" s="2" t="s">
        <v>699</v>
      </c>
      <c r="W58" s="2" t="s">
        <v>700</v>
      </c>
      <c r="AA58" s="2" t="s">
        <v>701</v>
      </c>
      <c r="AE58" s="2" t="s">
        <v>702</v>
      </c>
      <c r="AI58" s="2" t="s">
        <v>703</v>
      </c>
      <c r="AM58" s="2" t="s">
        <v>48</v>
      </c>
      <c r="AQ58" s="2" t="s">
        <v>325</v>
      </c>
      <c r="AW58" s="2" t="s">
        <v>702</v>
      </c>
      <c r="BD58" s="2" t="s">
        <v>703</v>
      </c>
      <c r="BK58" s="2" t="s">
        <v>48</v>
      </c>
      <c r="BR58" s="2" t="s">
        <v>325</v>
      </c>
    </row>
    <row r="59" spans="1:70" x14ac:dyDescent="0.25">
      <c r="A59" s="2" t="s">
        <v>704</v>
      </c>
      <c r="B59" s="2" t="s">
        <v>705</v>
      </c>
      <c r="C59" s="2" t="s">
        <v>706</v>
      </c>
      <c r="D59" s="2" t="s">
        <v>707</v>
      </c>
      <c r="E59" s="2" t="s">
        <v>708</v>
      </c>
      <c r="F59" s="2" t="s">
        <v>709</v>
      </c>
      <c r="G59" s="2" t="s">
        <v>710</v>
      </c>
      <c r="H59" s="2" t="s">
        <v>1409</v>
      </c>
      <c r="I59" s="2" t="s">
        <v>1426</v>
      </c>
      <c r="K59" s="2" t="s">
        <v>25</v>
      </c>
      <c r="O59" s="2" t="s">
        <v>26</v>
      </c>
      <c r="S59" s="2" t="s">
        <v>711</v>
      </c>
      <c r="W59" s="2" t="s">
        <v>712</v>
      </c>
      <c r="AA59" s="2" t="s">
        <v>86</v>
      </c>
      <c r="AE59" s="2" t="s">
        <v>167</v>
      </c>
      <c r="AI59" s="2" t="s">
        <v>713</v>
      </c>
      <c r="AM59" s="2" t="s">
        <v>345</v>
      </c>
      <c r="AQ59" s="2" t="s">
        <v>75</v>
      </c>
      <c r="AW59" s="2" t="s">
        <v>167</v>
      </c>
      <c r="BD59" s="2" t="s">
        <v>713</v>
      </c>
      <c r="BK59" s="2" t="s">
        <v>345</v>
      </c>
      <c r="BR59" s="2" t="s">
        <v>75</v>
      </c>
    </row>
    <row r="60" spans="1:70" x14ac:dyDescent="0.25">
      <c r="A60" s="2" t="s">
        <v>714</v>
      </c>
      <c r="B60" s="2" t="s">
        <v>715</v>
      </c>
      <c r="C60" s="2" t="s">
        <v>716</v>
      </c>
      <c r="D60" s="2" t="s">
        <v>717</v>
      </c>
      <c r="E60" s="2" t="s">
        <v>718</v>
      </c>
      <c r="F60" s="2" t="s">
        <v>719</v>
      </c>
      <c r="G60" s="2" t="s">
        <v>68</v>
      </c>
      <c r="H60" s="2" t="s">
        <v>24</v>
      </c>
      <c r="I60" s="2" t="s">
        <v>1426</v>
      </c>
      <c r="K60" s="2" t="s">
        <v>720</v>
      </c>
      <c r="O60" s="2" t="s">
        <v>721</v>
      </c>
      <c r="S60" s="2" t="s">
        <v>722</v>
      </c>
      <c r="W60" s="2" t="s">
        <v>723</v>
      </c>
      <c r="AA60" s="2" t="s">
        <v>724</v>
      </c>
      <c r="AE60" s="2" t="s">
        <v>725</v>
      </c>
      <c r="AI60" s="2" t="s">
        <v>726</v>
      </c>
      <c r="AM60" s="2" t="s">
        <v>727</v>
      </c>
      <c r="AQ60" s="2" t="s">
        <v>728</v>
      </c>
      <c r="AW60" s="2" t="s">
        <v>725</v>
      </c>
      <c r="BD60" s="2" t="s">
        <v>726</v>
      </c>
      <c r="BK60" s="2" t="s">
        <v>727</v>
      </c>
      <c r="BR60" s="2" t="s">
        <v>728</v>
      </c>
    </row>
    <row r="61" spans="1:70" x14ac:dyDescent="0.25">
      <c r="A61" s="2" t="s">
        <v>729</v>
      </c>
      <c r="B61" s="2" t="s">
        <v>730</v>
      </c>
      <c r="C61" s="2" t="s">
        <v>731</v>
      </c>
      <c r="D61" s="2" t="s">
        <v>732</v>
      </c>
      <c r="E61" s="2" t="s">
        <v>54</v>
      </c>
      <c r="F61" s="2" t="s">
        <v>733</v>
      </c>
      <c r="G61" s="2" t="s">
        <v>734</v>
      </c>
      <c r="H61" s="2" t="s">
        <v>24</v>
      </c>
      <c r="I61" s="2" t="s">
        <v>1424</v>
      </c>
      <c r="K61" s="2" t="s">
        <v>57</v>
      </c>
      <c r="O61" s="2" t="s">
        <v>295</v>
      </c>
      <c r="S61" s="2" t="s">
        <v>735</v>
      </c>
      <c r="W61" s="2" t="s">
        <v>736</v>
      </c>
      <c r="AA61" s="2" t="s">
        <v>737</v>
      </c>
      <c r="AE61" s="2" t="s">
        <v>522</v>
      </c>
      <c r="AI61" s="2" t="s">
        <v>738</v>
      </c>
      <c r="AM61" s="2" t="s">
        <v>739</v>
      </c>
      <c r="AQ61" s="2" t="s">
        <v>75</v>
      </c>
      <c r="AW61" s="2" t="s">
        <v>522</v>
      </c>
      <c r="BD61" s="2" t="s">
        <v>738</v>
      </c>
      <c r="BK61" s="2" t="s">
        <v>739</v>
      </c>
      <c r="BR61" s="2" t="s">
        <v>75</v>
      </c>
    </row>
    <row r="62" spans="1:70" x14ac:dyDescent="0.25">
      <c r="A62" s="2" t="s">
        <v>740</v>
      </c>
      <c r="B62" s="2" t="s">
        <v>741</v>
      </c>
      <c r="C62" s="2" t="s">
        <v>742</v>
      </c>
      <c r="D62" s="2" t="s">
        <v>743</v>
      </c>
      <c r="E62" s="2" t="s">
        <v>744</v>
      </c>
      <c r="F62" s="2" t="s">
        <v>745</v>
      </c>
      <c r="G62" s="2" t="s">
        <v>68</v>
      </c>
      <c r="H62" s="2" t="s">
        <v>24</v>
      </c>
      <c r="I62" s="2" t="s">
        <v>1424</v>
      </c>
      <c r="K62" s="2" t="s">
        <v>746</v>
      </c>
      <c r="O62" s="2" t="s">
        <v>747</v>
      </c>
      <c r="S62" s="2" t="s">
        <v>748</v>
      </c>
      <c r="W62" s="2" t="s">
        <v>749</v>
      </c>
      <c r="AA62" s="2" t="s">
        <v>750</v>
      </c>
      <c r="AE62" s="2" t="s">
        <v>751</v>
      </c>
      <c r="AI62" s="2" t="s">
        <v>752</v>
      </c>
      <c r="AM62" s="2" t="s">
        <v>753</v>
      </c>
      <c r="AQ62" s="2" t="s">
        <v>693</v>
      </c>
      <c r="AW62" s="2" t="s">
        <v>751</v>
      </c>
      <c r="BD62" s="2" t="s">
        <v>752</v>
      </c>
      <c r="BK62" s="2" t="s">
        <v>753</v>
      </c>
      <c r="BR62" s="2" t="s">
        <v>693</v>
      </c>
    </row>
    <row r="63" spans="1:70" x14ac:dyDescent="0.25">
      <c r="A63" s="2" t="s">
        <v>754</v>
      </c>
      <c r="B63" s="2" t="s">
        <v>755</v>
      </c>
      <c r="C63" s="2" t="s">
        <v>756</v>
      </c>
      <c r="D63" s="2" t="s">
        <v>757</v>
      </c>
      <c r="E63" s="2" t="s">
        <v>758</v>
      </c>
      <c r="F63" s="2" t="s">
        <v>759</v>
      </c>
      <c r="G63" s="2" t="s">
        <v>760</v>
      </c>
      <c r="H63" s="2" t="s">
        <v>1409</v>
      </c>
      <c r="I63" s="2" t="s">
        <v>1424</v>
      </c>
      <c r="K63" s="2" t="s">
        <v>761</v>
      </c>
      <c r="O63" s="2" t="s">
        <v>762</v>
      </c>
      <c r="S63" s="2" t="s">
        <v>763</v>
      </c>
      <c r="W63" s="2" t="s">
        <v>764</v>
      </c>
      <c r="AA63" s="2" t="s">
        <v>86</v>
      </c>
      <c r="AE63" s="2" t="s">
        <v>765</v>
      </c>
      <c r="AI63" s="2" t="s">
        <v>766</v>
      </c>
      <c r="AM63" s="2" t="s">
        <v>767</v>
      </c>
      <c r="AQ63" s="2" t="s">
        <v>768</v>
      </c>
      <c r="AW63" s="2" t="s">
        <v>765</v>
      </c>
      <c r="BD63" s="2" t="s">
        <v>766</v>
      </c>
      <c r="BK63" s="2" t="s">
        <v>767</v>
      </c>
      <c r="BR63" s="2" t="s">
        <v>768</v>
      </c>
    </row>
    <row r="64" spans="1:70" x14ac:dyDescent="0.25">
      <c r="A64" s="2" t="s">
        <v>769</v>
      </c>
      <c r="B64" s="2" t="s">
        <v>770</v>
      </c>
      <c r="C64" s="2" t="s">
        <v>561</v>
      </c>
      <c r="D64" s="2" t="s">
        <v>771</v>
      </c>
      <c r="E64" s="2" t="s">
        <v>80</v>
      </c>
      <c r="F64" s="2" t="s">
        <v>772</v>
      </c>
      <c r="G64" s="2" t="s">
        <v>163</v>
      </c>
      <c r="H64" s="2" t="s">
        <v>24</v>
      </c>
      <c r="I64" s="2" t="s">
        <v>397</v>
      </c>
      <c r="K64" s="2" t="s">
        <v>773</v>
      </c>
      <c r="O64" s="2" t="s">
        <v>97</v>
      </c>
      <c r="S64" s="2" t="s">
        <v>774</v>
      </c>
      <c r="W64" s="2" t="s">
        <v>775</v>
      </c>
      <c r="AA64" s="2" t="s">
        <v>776</v>
      </c>
      <c r="AE64" s="2" t="s">
        <v>167</v>
      </c>
      <c r="AI64" s="2" t="s">
        <v>777</v>
      </c>
      <c r="AM64" s="2" t="s">
        <v>778</v>
      </c>
      <c r="AQ64" s="2" t="s">
        <v>779</v>
      </c>
      <c r="AW64" s="2" t="s">
        <v>167</v>
      </c>
      <c r="BD64" s="2" t="s">
        <v>777</v>
      </c>
      <c r="BK64" s="2" t="s">
        <v>778</v>
      </c>
      <c r="BR64" s="2" t="s">
        <v>779</v>
      </c>
    </row>
    <row r="65" spans="1:70" x14ac:dyDescent="0.25">
      <c r="A65" s="2" t="s">
        <v>780</v>
      </c>
      <c r="B65" s="2" t="s">
        <v>781</v>
      </c>
      <c r="C65" s="2" t="s">
        <v>290</v>
      </c>
      <c r="D65" s="2" t="s">
        <v>782</v>
      </c>
      <c r="E65" s="2" t="s">
        <v>290</v>
      </c>
      <c r="F65" s="2" t="s">
        <v>783</v>
      </c>
      <c r="G65" s="2" t="s">
        <v>290</v>
      </c>
      <c r="H65" s="2" t="s">
        <v>293</v>
      </c>
      <c r="I65" s="2" t="s">
        <v>1426</v>
      </c>
      <c r="K65" s="2" t="s">
        <v>784</v>
      </c>
      <c r="O65" s="2" t="s">
        <v>785</v>
      </c>
      <c r="S65" s="2" t="s">
        <v>786</v>
      </c>
      <c r="W65" s="2" t="s">
        <v>787</v>
      </c>
      <c r="AA65" s="2" t="s">
        <v>788</v>
      </c>
      <c r="AE65" s="2" t="s">
        <v>167</v>
      </c>
      <c r="AI65" s="2" t="s">
        <v>789</v>
      </c>
      <c r="AM65" s="2" t="s">
        <v>48</v>
      </c>
      <c r="AQ65" s="2" t="s">
        <v>790</v>
      </c>
      <c r="AW65" s="2" t="s">
        <v>167</v>
      </c>
      <c r="BD65" s="2" t="s">
        <v>789</v>
      </c>
      <c r="BK65" s="2" t="s">
        <v>48</v>
      </c>
      <c r="BR65" s="2" t="s">
        <v>790</v>
      </c>
    </row>
    <row r="66" spans="1:70" x14ac:dyDescent="0.25">
      <c r="A66" s="2" t="s">
        <v>791</v>
      </c>
      <c r="B66" s="2" t="s">
        <v>792</v>
      </c>
      <c r="C66" s="2" t="s">
        <v>793</v>
      </c>
      <c r="D66" s="2" t="s">
        <v>794</v>
      </c>
      <c r="E66" s="2" t="s">
        <v>795</v>
      </c>
      <c r="F66" s="2" t="s">
        <v>796</v>
      </c>
      <c r="G66" s="2" t="s">
        <v>137</v>
      </c>
      <c r="H66" s="2" t="s">
        <v>24</v>
      </c>
      <c r="I66" s="2" t="s">
        <v>1426</v>
      </c>
      <c r="K66" s="2" t="s">
        <v>96</v>
      </c>
      <c r="O66" s="2" t="s">
        <v>797</v>
      </c>
      <c r="S66" s="2" t="s">
        <v>798</v>
      </c>
      <c r="W66" s="2" t="s">
        <v>799</v>
      </c>
      <c r="AA66" s="2" t="s">
        <v>800</v>
      </c>
      <c r="AE66" s="2" t="s">
        <v>801</v>
      </c>
      <c r="AI66" s="2" t="s">
        <v>802</v>
      </c>
      <c r="AM66" s="2" t="s">
        <v>803</v>
      </c>
      <c r="AQ66" s="2" t="s">
        <v>75</v>
      </c>
      <c r="AW66" s="2" t="s">
        <v>801</v>
      </c>
      <c r="BD66" s="2" t="s">
        <v>802</v>
      </c>
      <c r="BK66" s="2" t="s">
        <v>803</v>
      </c>
      <c r="BR66" s="2" t="s">
        <v>75</v>
      </c>
    </row>
    <row r="67" spans="1:70" x14ac:dyDescent="0.25">
      <c r="A67" s="2" t="s">
        <v>804</v>
      </c>
      <c r="B67" s="2" t="s">
        <v>805</v>
      </c>
      <c r="C67" s="2" t="s">
        <v>651</v>
      </c>
      <c r="D67" s="2" t="s">
        <v>806</v>
      </c>
      <c r="E67" s="2" t="s">
        <v>54</v>
      </c>
      <c r="F67" s="2" t="s">
        <v>807</v>
      </c>
      <c r="G67" s="2" t="s">
        <v>654</v>
      </c>
      <c r="H67" s="2" t="s">
        <v>1409</v>
      </c>
      <c r="K67" s="2" t="s">
        <v>57</v>
      </c>
      <c r="O67" s="2" t="s">
        <v>808</v>
      </c>
      <c r="S67" s="2" t="s">
        <v>809</v>
      </c>
      <c r="W67" s="2" t="s">
        <v>810</v>
      </c>
      <c r="AA67" s="2" t="s">
        <v>811</v>
      </c>
      <c r="AE67" s="2" t="s">
        <v>210</v>
      </c>
      <c r="AI67" s="2" t="s">
        <v>812</v>
      </c>
      <c r="AM67" s="2" t="s">
        <v>813</v>
      </c>
      <c r="AQ67" s="2" t="s">
        <v>75</v>
      </c>
      <c r="AW67" s="2" t="s">
        <v>210</v>
      </c>
      <c r="BD67" s="2" t="s">
        <v>812</v>
      </c>
      <c r="BK67" s="2" t="s">
        <v>813</v>
      </c>
      <c r="BR67" s="2" t="s">
        <v>75</v>
      </c>
    </row>
    <row r="68" spans="1:70" x14ac:dyDescent="0.25">
      <c r="A68" s="2" t="s">
        <v>814</v>
      </c>
      <c r="B68" s="2" t="s">
        <v>815</v>
      </c>
      <c r="C68" s="2" t="s">
        <v>816</v>
      </c>
      <c r="D68" s="2" t="s">
        <v>817</v>
      </c>
      <c r="E68" s="2" t="s">
        <v>148</v>
      </c>
      <c r="F68" s="2" t="s">
        <v>818</v>
      </c>
      <c r="G68" s="2" t="s">
        <v>68</v>
      </c>
      <c r="H68" s="2" t="s">
        <v>24</v>
      </c>
      <c r="I68" s="2" t="s">
        <v>1424</v>
      </c>
      <c r="K68" s="2" t="s">
        <v>819</v>
      </c>
      <c r="O68" s="2" t="s">
        <v>820</v>
      </c>
      <c r="S68" s="2" t="s">
        <v>821</v>
      </c>
      <c r="W68" s="2" t="s">
        <v>822</v>
      </c>
      <c r="AA68" s="2" t="s">
        <v>270</v>
      </c>
      <c r="AE68" s="2" t="s">
        <v>210</v>
      </c>
      <c r="AI68" s="2" t="s">
        <v>823</v>
      </c>
      <c r="AM68" s="2" t="s">
        <v>824</v>
      </c>
      <c r="AQ68" s="2" t="s">
        <v>825</v>
      </c>
      <c r="AW68" s="2" t="s">
        <v>210</v>
      </c>
      <c r="BD68" s="2" t="s">
        <v>823</v>
      </c>
      <c r="BK68" s="2" t="s">
        <v>824</v>
      </c>
      <c r="BR68" s="2" t="s">
        <v>825</v>
      </c>
    </row>
    <row r="69" spans="1:70" x14ac:dyDescent="0.25">
      <c r="A69" s="2" t="s">
        <v>826</v>
      </c>
      <c r="B69" s="2" t="s">
        <v>827</v>
      </c>
      <c r="C69" s="2" t="s">
        <v>828</v>
      </c>
      <c r="D69" s="2" t="s">
        <v>829</v>
      </c>
      <c r="E69" s="2" t="s">
        <v>148</v>
      </c>
      <c r="F69" s="2" t="s">
        <v>830</v>
      </c>
      <c r="G69" s="2" t="s">
        <v>831</v>
      </c>
      <c r="H69" s="2" t="s">
        <v>24</v>
      </c>
      <c r="I69" s="2" t="s">
        <v>1425</v>
      </c>
      <c r="K69" s="2" t="s">
        <v>57</v>
      </c>
      <c r="O69" s="2" t="s">
        <v>832</v>
      </c>
      <c r="S69" s="2" t="s">
        <v>833</v>
      </c>
      <c r="W69" s="2" t="s">
        <v>834</v>
      </c>
      <c r="AA69" s="2" t="s">
        <v>835</v>
      </c>
      <c r="AE69" s="2" t="s">
        <v>836</v>
      </c>
      <c r="AI69" s="2" t="s">
        <v>837</v>
      </c>
      <c r="AM69" s="2" t="s">
        <v>838</v>
      </c>
      <c r="AQ69" s="2" t="s">
        <v>325</v>
      </c>
      <c r="AW69" s="2" t="s">
        <v>836</v>
      </c>
      <c r="BD69" s="2" t="s">
        <v>837</v>
      </c>
      <c r="BK69" s="2" t="s">
        <v>838</v>
      </c>
      <c r="BR69" s="2" t="s">
        <v>325</v>
      </c>
    </row>
    <row r="70" spans="1:70" x14ac:dyDescent="0.25">
      <c r="A70" s="2" t="s">
        <v>839</v>
      </c>
      <c r="B70" s="2" t="s">
        <v>840</v>
      </c>
      <c r="C70" s="2" t="s">
        <v>841</v>
      </c>
      <c r="D70" s="2" t="s">
        <v>842</v>
      </c>
      <c r="E70" s="2" t="s">
        <v>843</v>
      </c>
      <c r="F70" s="2" t="s">
        <v>844</v>
      </c>
      <c r="G70" s="2" t="s">
        <v>845</v>
      </c>
      <c r="H70" s="2" t="s">
        <v>1409</v>
      </c>
      <c r="I70" s="2" t="s">
        <v>1424</v>
      </c>
      <c r="K70" s="2" t="s">
        <v>25</v>
      </c>
      <c r="O70" s="2" t="s">
        <v>846</v>
      </c>
      <c r="S70" s="2" t="s">
        <v>847</v>
      </c>
      <c r="W70" s="2" t="s">
        <v>848</v>
      </c>
      <c r="AA70" s="2" t="s">
        <v>849</v>
      </c>
      <c r="AE70" s="2" t="s">
        <v>850</v>
      </c>
      <c r="AI70" s="2" t="s">
        <v>851</v>
      </c>
      <c r="AM70" s="2" t="s">
        <v>852</v>
      </c>
      <c r="AQ70" s="2" t="s">
        <v>325</v>
      </c>
      <c r="AW70" s="2" t="s">
        <v>850</v>
      </c>
      <c r="BD70" s="2" t="s">
        <v>851</v>
      </c>
      <c r="BK70" s="2" t="s">
        <v>852</v>
      </c>
      <c r="BR70" s="2" t="s">
        <v>325</v>
      </c>
    </row>
    <row r="71" spans="1:70" x14ac:dyDescent="0.25">
      <c r="A71" s="2" t="s">
        <v>853</v>
      </c>
      <c r="B71" s="2" t="s">
        <v>854</v>
      </c>
      <c r="C71" s="2" t="s">
        <v>855</v>
      </c>
      <c r="D71" s="2" t="s">
        <v>856</v>
      </c>
      <c r="E71" s="2" t="s">
        <v>278</v>
      </c>
      <c r="F71" s="2" t="s">
        <v>857</v>
      </c>
      <c r="G71" s="2" t="s">
        <v>68</v>
      </c>
      <c r="H71" s="2" t="s">
        <v>24</v>
      </c>
      <c r="I71" s="2" t="s">
        <v>1425</v>
      </c>
      <c r="K71" s="2" t="s">
        <v>25</v>
      </c>
      <c r="O71" s="2" t="s">
        <v>858</v>
      </c>
      <c r="S71" s="2" t="s">
        <v>859</v>
      </c>
      <c r="W71" s="2" t="s">
        <v>860</v>
      </c>
      <c r="AA71" s="2" t="s">
        <v>861</v>
      </c>
      <c r="AE71" s="2" t="s">
        <v>862</v>
      </c>
      <c r="AI71" s="2" t="s">
        <v>863</v>
      </c>
      <c r="AM71" s="2" t="s">
        <v>248</v>
      </c>
      <c r="AQ71" s="2" t="s">
        <v>864</v>
      </c>
      <c r="AW71" s="2" t="s">
        <v>862</v>
      </c>
      <c r="BD71" s="2" t="s">
        <v>863</v>
      </c>
      <c r="BK71" s="2" t="s">
        <v>248</v>
      </c>
      <c r="BR71" s="2" t="s">
        <v>864</v>
      </c>
    </row>
    <row r="72" spans="1:70" x14ac:dyDescent="0.25">
      <c r="A72" s="2" t="s">
        <v>865</v>
      </c>
      <c r="B72" s="2" t="s">
        <v>866</v>
      </c>
      <c r="C72" s="2" t="s">
        <v>290</v>
      </c>
      <c r="D72" s="2" t="s">
        <v>867</v>
      </c>
      <c r="E72" s="2" t="s">
        <v>290</v>
      </c>
      <c r="F72" s="2" t="s">
        <v>868</v>
      </c>
      <c r="G72" s="2" t="s">
        <v>290</v>
      </c>
      <c r="H72" s="2" t="s">
        <v>293</v>
      </c>
      <c r="I72" s="2" t="s">
        <v>1424</v>
      </c>
      <c r="K72" s="2" t="s">
        <v>869</v>
      </c>
      <c r="O72" s="2" t="s">
        <v>870</v>
      </c>
      <c r="S72" s="2" t="s">
        <v>871</v>
      </c>
      <c r="W72" s="2" t="s">
        <v>872</v>
      </c>
      <c r="AA72" s="2" t="s">
        <v>209</v>
      </c>
      <c r="AE72" s="2" t="s">
        <v>873</v>
      </c>
      <c r="AI72" s="2" t="s">
        <v>874</v>
      </c>
      <c r="AM72" s="2" t="s">
        <v>248</v>
      </c>
      <c r="AQ72" s="2" t="s">
        <v>875</v>
      </c>
      <c r="AW72" s="2" t="s">
        <v>873</v>
      </c>
      <c r="BD72" s="2" t="s">
        <v>874</v>
      </c>
      <c r="BK72" s="2" t="s">
        <v>248</v>
      </c>
      <c r="BR72" s="2" t="s">
        <v>875</v>
      </c>
    </row>
    <row r="73" spans="1:70" x14ac:dyDescent="0.25">
      <c r="A73" s="2" t="s">
        <v>876</v>
      </c>
      <c r="B73" s="2" t="s">
        <v>877</v>
      </c>
      <c r="C73" s="2" t="s">
        <v>314</v>
      </c>
      <c r="D73" s="2" t="s">
        <v>878</v>
      </c>
      <c r="E73" s="2" t="s">
        <v>148</v>
      </c>
      <c r="F73" s="2" t="s">
        <v>879</v>
      </c>
      <c r="G73" s="2" t="s">
        <v>317</v>
      </c>
      <c r="H73" s="2" t="s">
        <v>1409</v>
      </c>
      <c r="I73" s="2" t="s">
        <v>1426</v>
      </c>
      <c r="K73" s="2" t="s">
        <v>880</v>
      </c>
      <c r="O73" s="2" t="s">
        <v>26</v>
      </c>
      <c r="S73" s="2" t="s">
        <v>881</v>
      </c>
      <c r="W73" s="2" t="s">
        <v>882</v>
      </c>
      <c r="AA73" s="2" t="s">
        <v>883</v>
      </c>
      <c r="AE73" s="2" t="s">
        <v>884</v>
      </c>
      <c r="AG73" s="2" t="s">
        <v>556</v>
      </c>
      <c r="AI73" s="2" t="s">
        <v>885</v>
      </c>
      <c r="AM73" s="2" t="s">
        <v>886</v>
      </c>
      <c r="AQ73" s="2" t="s">
        <v>825</v>
      </c>
      <c r="AW73" s="2" t="s">
        <v>884</v>
      </c>
      <c r="AY73" s="2" t="s">
        <v>556</v>
      </c>
      <c r="BD73" s="2" t="s">
        <v>885</v>
      </c>
      <c r="BK73" s="2" t="s">
        <v>886</v>
      </c>
      <c r="BR73" s="2" t="s">
        <v>825</v>
      </c>
    </row>
    <row r="74" spans="1:70" x14ac:dyDescent="0.25">
      <c r="A74" s="2" t="s">
        <v>887</v>
      </c>
      <c r="B74" s="2" t="s">
        <v>888</v>
      </c>
      <c r="C74" s="2" t="s">
        <v>160</v>
      </c>
      <c r="D74" s="2" t="s">
        <v>889</v>
      </c>
      <c r="E74" s="2" t="s">
        <v>80</v>
      </c>
      <c r="F74" s="2" t="s">
        <v>890</v>
      </c>
      <c r="G74" s="2" t="s">
        <v>891</v>
      </c>
      <c r="H74" s="2" t="s">
        <v>1409</v>
      </c>
      <c r="I74" s="2" t="s">
        <v>397</v>
      </c>
      <c r="K74" s="2" t="s">
        <v>57</v>
      </c>
      <c r="O74" s="2" t="s">
        <v>26</v>
      </c>
      <c r="S74" s="2" t="s">
        <v>892</v>
      </c>
      <c r="W74" s="2" t="s">
        <v>893</v>
      </c>
      <c r="AA74" s="2" t="s">
        <v>894</v>
      </c>
      <c r="AE74" s="2" t="s">
        <v>895</v>
      </c>
      <c r="AI74" s="2" t="s">
        <v>896</v>
      </c>
      <c r="AM74" s="2" t="s">
        <v>897</v>
      </c>
      <c r="AQ74" s="2" t="s">
        <v>325</v>
      </c>
      <c r="AW74" s="2" t="s">
        <v>895</v>
      </c>
      <c r="BD74" s="2" t="s">
        <v>896</v>
      </c>
      <c r="BK74" s="2" t="s">
        <v>897</v>
      </c>
      <c r="BR74" s="2" t="s">
        <v>325</v>
      </c>
    </row>
    <row r="75" spans="1:70" x14ac:dyDescent="0.25">
      <c r="A75" s="2" t="s">
        <v>898</v>
      </c>
      <c r="B75" s="2" t="s">
        <v>899</v>
      </c>
      <c r="C75" s="2" t="s">
        <v>134</v>
      </c>
      <c r="D75" s="2" t="s">
        <v>900</v>
      </c>
      <c r="E75" s="2" t="s">
        <v>54</v>
      </c>
      <c r="F75" s="2" t="s">
        <v>901</v>
      </c>
      <c r="G75" s="2" t="s">
        <v>137</v>
      </c>
      <c r="H75" s="2" t="s">
        <v>1409</v>
      </c>
      <c r="I75" s="2" t="s">
        <v>1424</v>
      </c>
      <c r="K75" s="2" t="s">
        <v>57</v>
      </c>
      <c r="O75" s="2" t="s">
        <v>26</v>
      </c>
      <c r="S75" s="2" t="s">
        <v>902</v>
      </c>
      <c r="W75" s="2" t="s">
        <v>903</v>
      </c>
      <c r="AA75" s="2" t="s">
        <v>489</v>
      </c>
      <c r="AE75" s="2" t="s">
        <v>129</v>
      </c>
      <c r="AI75" s="2" t="s">
        <v>904</v>
      </c>
      <c r="AM75" s="2" t="s">
        <v>300</v>
      </c>
      <c r="AQ75" s="2" t="s">
        <v>33</v>
      </c>
      <c r="AW75" s="2" t="s">
        <v>129</v>
      </c>
      <c r="BD75" s="2" t="s">
        <v>904</v>
      </c>
      <c r="BK75" s="2" t="s">
        <v>300</v>
      </c>
      <c r="BR75" s="2" t="s">
        <v>33</v>
      </c>
    </row>
    <row r="76" spans="1:70" x14ac:dyDescent="0.25">
      <c r="A76" s="2" t="s">
        <v>905</v>
      </c>
      <c r="B76" s="2" t="s">
        <v>906</v>
      </c>
      <c r="C76" s="2" t="s">
        <v>290</v>
      </c>
      <c r="D76" s="2" t="s">
        <v>907</v>
      </c>
      <c r="E76" s="2" t="s">
        <v>290</v>
      </c>
      <c r="F76" s="2" t="s">
        <v>908</v>
      </c>
      <c r="G76" s="2" t="s">
        <v>290</v>
      </c>
      <c r="H76" s="2" t="s">
        <v>293</v>
      </c>
      <c r="I76" s="2" t="s">
        <v>1424</v>
      </c>
      <c r="K76" s="2" t="s">
        <v>96</v>
      </c>
      <c r="O76" s="2" t="s">
        <v>26</v>
      </c>
      <c r="S76" s="2" t="s">
        <v>909</v>
      </c>
      <c r="W76" s="2" t="s">
        <v>910</v>
      </c>
      <c r="AA76" s="2" t="s">
        <v>911</v>
      </c>
      <c r="AE76" s="2" t="s">
        <v>167</v>
      </c>
      <c r="AI76" s="2" t="s">
        <v>912</v>
      </c>
      <c r="AM76" s="2" t="s">
        <v>913</v>
      </c>
      <c r="AQ76" s="2" t="s">
        <v>157</v>
      </c>
      <c r="AW76" s="2" t="s">
        <v>167</v>
      </c>
      <c r="BD76" s="2" t="s">
        <v>912</v>
      </c>
      <c r="BK76" s="2" t="s">
        <v>913</v>
      </c>
      <c r="BR76" s="2" t="s">
        <v>157</v>
      </c>
    </row>
    <row r="77" spans="1:70" x14ac:dyDescent="0.25">
      <c r="A77" s="2" t="s">
        <v>914</v>
      </c>
      <c r="B77" s="2" t="s">
        <v>915</v>
      </c>
      <c r="C77" s="2" t="s">
        <v>916</v>
      </c>
      <c r="D77" s="2" t="s">
        <v>917</v>
      </c>
      <c r="E77" s="2" t="s">
        <v>80</v>
      </c>
      <c r="F77" s="2" t="s">
        <v>918</v>
      </c>
      <c r="G77" s="2" t="s">
        <v>919</v>
      </c>
      <c r="H77" s="2" t="s">
        <v>24</v>
      </c>
      <c r="K77" s="2" t="s">
        <v>57</v>
      </c>
      <c r="O77" s="2" t="s">
        <v>920</v>
      </c>
      <c r="S77" s="2" t="s">
        <v>921</v>
      </c>
      <c r="W77" s="2" t="s">
        <v>922</v>
      </c>
      <c r="AA77" s="2" t="s">
        <v>923</v>
      </c>
      <c r="AE77" s="2" t="s">
        <v>46</v>
      </c>
      <c r="AI77" s="2" t="s">
        <v>196</v>
      </c>
      <c r="AM77" s="2" t="s">
        <v>924</v>
      </c>
      <c r="AQ77" s="2" t="s">
        <v>33</v>
      </c>
      <c r="AW77" s="2" t="s">
        <v>46</v>
      </c>
      <c r="BD77" s="2" t="s">
        <v>196</v>
      </c>
      <c r="BK77" s="2" t="s">
        <v>924</v>
      </c>
      <c r="BR77" s="2" t="s">
        <v>33</v>
      </c>
    </row>
    <row r="78" spans="1:70" x14ac:dyDescent="0.25">
      <c r="A78" s="2" t="s">
        <v>925</v>
      </c>
      <c r="B78" s="2" t="s">
        <v>926</v>
      </c>
      <c r="C78" s="2" t="s">
        <v>927</v>
      </c>
      <c r="D78" s="2" t="s">
        <v>928</v>
      </c>
      <c r="E78" s="2" t="s">
        <v>148</v>
      </c>
      <c r="F78" s="2" t="s">
        <v>929</v>
      </c>
      <c r="G78" s="2" t="s">
        <v>930</v>
      </c>
      <c r="H78" s="2" t="s">
        <v>1409</v>
      </c>
      <c r="K78" s="2" t="s">
        <v>318</v>
      </c>
      <c r="O78" s="2" t="s">
        <v>931</v>
      </c>
      <c r="S78" s="2" t="s">
        <v>932</v>
      </c>
      <c r="W78" s="2" t="s">
        <v>933</v>
      </c>
      <c r="AA78" s="2" t="s">
        <v>934</v>
      </c>
      <c r="AE78" s="2" t="s">
        <v>935</v>
      </c>
      <c r="AI78" s="2" t="s">
        <v>936</v>
      </c>
      <c r="AM78" s="2" t="s">
        <v>937</v>
      </c>
      <c r="AQ78" s="2" t="s">
        <v>75</v>
      </c>
      <c r="AW78" s="2" t="s">
        <v>935</v>
      </c>
      <c r="BD78" s="2" t="s">
        <v>936</v>
      </c>
      <c r="BK78" s="2" t="s">
        <v>937</v>
      </c>
      <c r="BR78" s="2" t="s">
        <v>75</v>
      </c>
    </row>
    <row r="79" spans="1:70" x14ac:dyDescent="0.25">
      <c r="A79" s="2" t="s">
        <v>938</v>
      </c>
      <c r="B79" s="2" t="s">
        <v>939</v>
      </c>
      <c r="C79" s="2" t="s">
        <v>290</v>
      </c>
      <c r="D79" s="2" t="s">
        <v>940</v>
      </c>
      <c r="E79" s="2" t="s">
        <v>290</v>
      </c>
      <c r="F79" s="2" t="s">
        <v>941</v>
      </c>
      <c r="G79" s="2" t="s">
        <v>290</v>
      </c>
      <c r="H79" s="2" t="s">
        <v>293</v>
      </c>
      <c r="I79" s="2" t="s">
        <v>1426</v>
      </c>
      <c r="K79" s="2" t="s">
        <v>942</v>
      </c>
      <c r="O79" s="2" t="s">
        <v>943</v>
      </c>
      <c r="S79" s="2" t="s">
        <v>944</v>
      </c>
      <c r="W79" s="2" t="s">
        <v>945</v>
      </c>
      <c r="AA79" s="2" t="s">
        <v>946</v>
      </c>
      <c r="AE79" s="2" t="s">
        <v>365</v>
      </c>
      <c r="AI79" s="2" t="s">
        <v>947</v>
      </c>
      <c r="AM79" s="2" t="s">
        <v>948</v>
      </c>
      <c r="AQ79" s="2" t="s">
        <v>949</v>
      </c>
      <c r="AW79" s="2" t="s">
        <v>365</v>
      </c>
      <c r="BD79" s="2" t="s">
        <v>947</v>
      </c>
      <c r="BK79" s="2" t="s">
        <v>948</v>
      </c>
      <c r="BR79" s="2" t="s">
        <v>949</v>
      </c>
    </row>
    <row r="80" spans="1:70" x14ac:dyDescent="0.25">
      <c r="A80" s="2" t="s">
        <v>950</v>
      </c>
      <c r="B80" s="2" t="s">
        <v>951</v>
      </c>
      <c r="C80" s="2" t="s">
        <v>290</v>
      </c>
      <c r="D80" s="2" t="s">
        <v>952</v>
      </c>
      <c r="E80" s="2" t="s">
        <v>953</v>
      </c>
      <c r="F80" s="2" t="s">
        <v>954</v>
      </c>
      <c r="G80" s="2" t="s">
        <v>290</v>
      </c>
      <c r="H80" s="2" t="s">
        <v>293</v>
      </c>
      <c r="I80" s="2" t="s">
        <v>397</v>
      </c>
      <c r="K80" s="2" t="s">
        <v>955</v>
      </c>
      <c r="O80" s="2" t="s">
        <v>956</v>
      </c>
      <c r="S80" s="2" t="s">
        <v>957</v>
      </c>
      <c r="W80" s="2" t="s">
        <v>958</v>
      </c>
      <c r="AA80" s="2" t="s">
        <v>959</v>
      </c>
      <c r="AE80" s="2" t="s">
        <v>960</v>
      </c>
      <c r="AI80" s="2" t="s">
        <v>961</v>
      </c>
      <c r="AM80" s="2" t="s">
        <v>962</v>
      </c>
      <c r="AQ80" s="2" t="s">
        <v>963</v>
      </c>
      <c r="AW80" s="2" t="s">
        <v>960</v>
      </c>
      <c r="BD80" s="2" t="s">
        <v>961</v>
      </c>
      <c r="BK80" s="2" t="s">
        <v>962</v>
      </c>
      <c r="BR80" s="2" t="s">
        <v>963</v>
      </c>
    </row>
    <row r="81" spans="1:70" x14ac:dyDescent="0.25">
      <c r="A81" s="2" t="s">
        <v>964</v>
      </c>
      <c r="B81" s="2" t="s">
        <v>965</v>
      </c>
      <c r="C81" s="2" t="s">
        <v>290</v>
      </c>
      <c r="D81" s="2" t="s">
        <v>966</v>
      </c>
      <c r="E81" s="2" t="s">
        <v>290</v>
      </c>
      <c r="F81" s="2" t="s">
        <v>967</v>
      </c>
      <c r="G81" s="2" t="s">
        <v>290</v>
      </c>
      <c r="H81" s="2" t="s">
        <v>293</v>
      </c>
      <c r="I81" s="2" t="s">
        <v>1424</v>
      </c>
      <c r="K81" s="2" t="s">
        <v>25</v>
      </c>
      <c r="O81" s="2" t="s">
        <v>228</v>
      </c>
      <c r="S81" s="2" t="s">
        <v>968</v>
      </c>
      <c r="W81" s="2" t="s">
        <v>969</v>
      </c>
      <c r="AA81" s="2" t="s">
        <v>970</v>
      </c>
      <c r="AE81" s="2" t="s">
        <v>971</v>
      </c>
      <c r="AI81" s="2" t="s">
        <v>972</v>
      </c>
      <c r="AM81" s="2" t="s">
        <v>973</v>
      </c>
      <c r="AQ81" s="2" t="s">
        <v>75</v>
      </c>
      <c r="AW81" s="2" t="s">
        <v>971</v>
      </c>
      <c r="BD81" s="2" t="s">
        <v>972</v>
      </c>
      <c r="BK81" s="2" t="s">
        <v>973</v>
      </c>
      <c r="BR81" s="2" t="s">
        <v>75</v>
      </c>
    </row>
    <row r="82" spans="1:70" x14ac:dyDescent="0.25">
      <c r="A82" s="2" t="s">
        <v>974</v>
      </c>
      <c r="B82" s="2" t="s">
        <v>975</v>
      </c>
      <c r="C82" s="2" t="s">
        <v>976</v>
      </c>
      <c r="D82" s="2" t="s">
        <v>977</v>
      </c>
      <c r="E82" s="2" t="s">
        <v>978</v>
      </c>
      <c r="F82" s="2" t="s">
        <v>979</v>
      </c>
      <c r="G82" s="2" t="s">
        <v>317</v>
      </c>
      <c r="H82" s="2" t="s">
        <v>1409</v>
      </c>
      <c r="I82" s="2" t="s">
        <v>1426</v>
      </c>
      <c r="K82" s="2" t="s">
        <v>96</v>
      </c>
      <c r="O82" s="2" t="s">
        <v>980</v>
      </c>
      <c r="S82" s="2" t="s">
        <v>981</v>
      </c>
      <c r="W82" s="2" t="s">
        <v>982</v>
      </c>
      <c r="AA82" s="2" t="s">
        <v>983</v>
      </c>
      <c r="AE82" s="2" t="s">
        <v>984</v>
      </c>
      <c r="AI82" s="2" t="s">
        <v>985</v>
      </c>
      <c r="AM82" s="2" t="s">
        <v>986</v>
      </c>
      <c r="AQ82" s="2" t="s">
        <v>987</v>
      </c>
      <c r="AW82" s="2" t="s">
        <v>984</v>
      </c>
      <c r="BD82" s="2" t="s">
        <v>985</v>
      </c>
      <c r="BK82" s="2" t="s">
        <v>986</v>
      </c>
      <c r="BR82" s="2" t="s">
        <v>987</v>
      </c>
    </row>
    <row r="83" spans="1:70" x14ac:dyDescent="0.25">
      <c r="A83" s="2" t="s">
        <v>988</v>
      </c>
      <c r="B83" s="2" t="s">
        <v>989</v>
      </c>
      <c r="C83" s="2" t="s">
        <v>990</v>
      </c>
      <c r="D83" s="2" t="s">
        <v>991</v>
      </c>
      <c r="E83" s="2" t="s">
        <v>992</v>
      </c>
      <c r="F83" s="2" t="s">
        <v>993</v>
      </c>
      <c r="G83" s="2" t="s">
        <v>994</v>
      </c>
      <c r="H83" s="2" t="s">
        <v>1409</v>
      </c>
      <c r="I83" s="2" t="s">
        <v>1426</v>
      </c>
      <c r="K83" s="2" t="s">
        <v>995</v>
      </c>
      <c r="O83" s="2" t="s">
        <v>996</v>
      </c>
      <c r="S83" s="2" t="s">
        <v>997</v>
      </c>
      <c r="W83" s="2" t="s">
        <v>998</v>
      </c>
      <c r="AA83" s="2" t="s">
        <v>999</v>
      </c>
      <c r="AE83" s="2" t="s">
        <v>522</v>
      </c>
      <c r="AI83" s="2" t="s">
        <v>1000</v>
      </c>
      <c r="AM83" s="2" t="s">
        <v>1001</v>
      </c>
      <c r="AQ83" s="2" t="s">
        <v>75</v>
      </c>
      <c r="AW83" s="2" t="s">
        <v>522</v>
      </c>
      <c r="BD83" s="2" t="s">
        <v>1000</v>
      </c>
      <c r="BK83" s="2" t="s">
        <v>1001</v>
      </c>
      <c r="BR83" s="2" t="s">
        <v>75</v>
      </c>
    </row>
    <row r="84" spans="1:70" x14ac:dyDescent="0.25">
      <c r="A84" s="2" t="s">
        <v>1002</v>
      </c>
      <c r="B84" s="2" t="s">
        <v>1003</v>
      </c>
      <c r="C84" s="2" t="s">
        <v>106</v>
      </c>
      <c r="D84" s="2" t="s">
        <v>1004</v>
      </c>
      <c r="E84" s="2" t="s">
        <v>108</v>
      </c>
      <c r="F84" s="2" t="s">
        <v>1005</v>
      </c>
      <c r="G84" s="2" t="s">
        <v>110</v>
      </c>
      <c r="H84" s="2" t="s">
        <v>24</v>
      </c>
      <c r="I84" s="2" t="s">
        <v>1424</v>
      </c>
      <c r="K84" s="2" t="s">
        <v>25</v>
      </c>
      <c r="O84" s="2" t="s">
        <v>42</v>
      </c>
      <c r="S84" s="2" t="s">
        <v>1006</v>
      </c>
      <c r="W84" s="2" t="s">
        <v>1007</v>
      </c>
      <c r="AA84" s="2" t="s">
        <v>1008</v>
      </c>
      <c r="AE84" s="2" t="s">
        <v>513</v>
      </c>
      <c r="AI84" s="2" t="s">
        <v>1009</v>
      </c>
      <c r="AM84" s="2" t="s">
        <v>1010</v>
      </c>
      <c r="AQ84" s="2" t="s">
        <v>75</v>
      </c>
      <c r="AW84" s="2" t="s">
        <v>513</v>
      </c>
      <c r="BD84" s="2" t="s">
        <v>1009</v>
      </c>
      <c r="BK84" s="2" t="s">
        <v>1010</v>
      </c>
      <c r="BR84" s="2" t="s">
        <v>75</v>
      </c>
    </row>
    <row r="85" spans="1:70" x14ac:dyDescent="0.25">
      <c r="A85" s="2" t="s">
        <v>1011</v>
      </c>
      <c r="B85" s="2" t="s">
        <v>1012</v>
      </c>
      <c r="C85" s="2" t="s">
        <v>290</v>
      </c>
      <c r="D85" s="2" t="s">
        <v>1013</v>
      </c>
      <c r="E85" s="2" t="s">
        <v>1014</v>
      </c>
      <c r="F85" s="2" t="s">
        <v>1015</v>
      </c>
      <c r="G85" s="2" t="s">
        <v>290</v>
      </c>
      <c r="H85" s="2" t="s">
        <v>293</v>
      </c>
      <c r="I85" s="2" t="s">
        <v>397</v>
      </c>
      <c r="K85" s="2" t="s">
        <v>1016</v>
      </c>
      <c r="O85" s="2" t="s">
        <v>1017</v>
      </c>
      <c r="S85" s="2" t="s">
        <v>1018</v>
      </c>
      <c r="W85" s="2" t="s">
        <v>1019</v>
      </c>
      <c r="AA85" s="2" t="s">
        <v>1020</v>
      </c>
      <c r="AE85" s="2" t="s">
        <v>1021</v>
      </c>
      <c r="AI85" s="2" t="s">
        <v>1022</v>
      </c>
      <c r="AM85" s="2" t="s">
        <v>1023</v>
      </c>
      <c r="AQ85" s="2" t="s">
        <v>1024</v>
      </c>
      <c r="AW85" s="2" t="s">
        <v>1021</v>
      </c>
      <c r="BD85" s="2" t="s">
        <v>1022</v>
      </c>
      <c r="BK85" s="2" t="s">
        <v>1023</v>
      </c>
      <c r="BR85" s="2" t="s">
        <v>1024</v>
      </c>
    </row>
    <row r="86" spans="1:70" x14ac:dyDescent="0.25">
      <c r="A86" s="2" t="s">
        <v>1025</v>
      </c>
      <c r="B86" s="2" t="s">
        <v>1026</v>
      </c>
      <c r="C86" s="2" t="s">
        <v>1027</v>
      </c>
      <c r="D86" s="2" t="s">
        <v>1028</v>
      </c>
      <c r="E86" s="2" t="s">
        <v>795</v>
      </c>
      <c r="F86" s="2" t="s">
        <v>1029</v>
      </c>
      <c r="G86" s="2" t="s">
        <v>95</v>
      </c>
      <c r="H86" s="2" t="s">
        <v>1409</v>
      </c>
      <c r="K86" s="2" t="s">
        <v>57</v>
      </c>
      <c r="O86" s="2" t="s">
        <v>42</v>
      </c>
      <c r="S86" s="2" t="s">
        <v>1030</v>
      </c>
      <c r="W86" s="2" t="s">
        <v>1031</v>
      </c>
      <c r="AA86" s="2" t="s">
        <v>1032</v>
      </c>
      <c r="AE86" s="2" t="s">
        <v>401</v>
      </c>
      <c r="AI86" s="2" t="s">
        <v>1033</v>
      </c>
      <c r="AM86" s="2" t="s">
        <v>48</v>
      </c>
      <c r="AQ86" s="2" t="s">
        <v>103</v>
      </c>
      <c r="AW86" s="2" t="s">
        <v>401</v>
      </c>
      <c r="BD86" s="2" t="s">
        <v>1033</v>
      </c>
      <c r="BK86" s="2" t="s">
        <v>48</v>
      </c>
      <c r="BR86" s="2" t="s">
        <v>103</v>
      </c>
    </row>
    <row r="87" spans="1:70" x14ac:dyDescent="0.25">
      <c r="A87" s="2" t="s">
        <v>1034</v>
      </c>
      <c r="B87" s="2" t="s">
        <v>1035</v>
      </c>
      <c r="C87" s="2" t="s">
        <v>1036</v>
      </c>
      <c r="D87" s="2" t="s">
        <v>1037</v>
      </c>
      <c r="E87" s="2" t="s">
        <v>148</v>
      </c>
      <c r="F87" s="2" t="s">
        <v>1038</v>
      </c>
      <c r="G87" s="2" t="s">
        <v>1039</v>
      </c>
      <c r="H87" s="2" t="s">
        <v>24</v>
      </c>
      <c r="I87" s="2" t="s">
        <v>1424</v>
      </c>
      <c r="K87" s="2" t="s">
        <v>96</v>
      </c>
      <c r="O87" s="2" t="s">
        <v>1040</v>
      </c>
      <c r="S87" s="2" t="s">
        <v>1041</v>
      </c>
      <c r="W87" s="2" t="s">
        <v>1042</v>
      </c>
      <c r="AA87" s="2" t="s">
        <v>894</v>
      </c>
      <c r="AE87" s="2" t="s">
        <v>1043</v>
      </c>
      <c r="AI87" s="2" t="s">
        <v>1044</v>
      </c>
      <c r="AM87" s="2" t="s">
        <v>1045</v>
      </c>
      <c r="AQ87" s="2" t="s">
        <v>75</v>
      </c>
      <c r="AW87" s="2" t="s">
        <v>1043</v>
      </c>
      <c r="BD87" s="2" t="s">
        <v>1044</v>
      </c>
      <c r="BK87" s="2" t="s">
        <v>1045</v>
      </c>
      <c r="BR87" s="2" t="s">
        <v>75</v>
      </c>
    </row>
    <row r="88" spans="1:70" x14ac:dyDescent="0.25">
      <c r="A88" s="2" t="s">
        <v>1046</v>
      </c>
      <c r="B88" s="2" t="s">
        <v>1047</v>
      </c>
      <c r="C88" s="2" t="s">
        <v>1048</v>
      </c>
      <c r="D88" s="2" t="s">
        <v>1049</v>
      </c>
      <c r="E88" s="2" t="s">
        <v>1050</v>
      </c>
      <c r="F88" s="2" t="s">
        <v>1051</v>
      </c>
      <c r="G88" s="2" t="s">
        <v>1052</v>
      </c>
      <c r="H88" s="2" t="s">
        <v>24</v>
      </c>
      <c r="K88" s="2" t="s">
        <v>57</v>
      </c>
      <c r="O88" s="2" t="s">
        <v>1053</v>
      </c>
      <c r="S88" s="2" t="s">
        <v>1054</v>
      </c>
      <c r="W88" s="2" t="s">
        <v>1055</v>
      </c>
      <c r="AA88" s="2" t="s">
        <v>1056</v>
      </c>
      <c r="AE88" s="2" t="s">
        <v>101</v>
      </c>
      <c r="AI88" s="2" t="s">
        <v>713</v>
      </c>
      <c r="AM88" s="2" t="s">
        <v>1057</v>
      </c>
      <c r="AQ88" s="2" t="s">
        <v>157</v>
      </c>
      <c r="AW88" s="2" t="s">
        <v>101</v>
      </c>
      <c r="BD88" s="2" t="s">
        <v>713</v>
      </c>
      <c r="BK88" s="2" t="s">
        <v>1057</v>
      </c>
      <c r="BR88" s="2" t="s">
        <v>157</v>
      </c>
    </row>
    <row r="89" spans="1:70" x14ac:dyDescent="0.25">
      <c r="A89" s="2" t="s">
        <v>1058</v>
      </c>
      <c r="B89" s="2" t="s">
        <v>1059</v>
      </c>
      <c r="C89" s="2" t="s">
        <v>1060</v>
      </c>
      <c r="D89" s="2" t="s">
        <v>1061</v>
      </c>
      <c r="E89" s="2" t="s">
        <v>1062</v>
      </c>
      <c r="F89" s="2" t="s">
        <v>1063</v>
      </c>
      <c r="G89" s="2" t="s">
        <v>68</v>
      </c>
      <c r="H89" s="2" t="s">
        <v>24</v>
      </c>
      <c r="K89" s="2" t="s">
        <v>96</v>
      </c>
      <c r="O89" s="2" t="s">
        <v>26</v>
      </c>
      <c r="S89" s="2" t="s">
        <v>1064</v>
      </c>
      <c r="W89" s="2" t="s">
        <v>1065</v>
      </c>
      <c r="AA89" s="2" t="s">
        <v>1066</v>
      </c>
      <c r="AE89" s="2" t="s">
        <v>1067</v>
      </c>
      <c r="AI89" s="2" t="s">
        <v>1068</v>
      </c>
      <c r="AM89" s="2" t="s">
        <v>1069</v>
      </c>
      <c r="AQ89" s="2" t="s">
        <v>325</v>
      </c>
      <c r="AW89" s="2" t="s">
        <v>1067</v>
      </c>
      <c r="BD89" s="2" t="s">
        <v>1068</v>
      </c>
      <c r="BK89" s="2" t="s">
        <v>1069</v>
      </c>
      <c r="BR89" s="2" t="s">
        <v>325</v>
      </c>
    </row>
    <row r="90" spans="1:70" x14ac:dyDescent="0.25">
      <c r="A90" s="2" t="s">
        <v>1070</v>
      </c>
      <c r="B90" s="2" t="s">
        <v>1071</v>
      </c>
      <c r="C90" s="2" t="s">
        <v>1072</v>
      </c>
      <c r="D90" s="2" t="s">
        <v>1073</v>
      </c>
      <c r="E90" s="2" t="s">
        <v>1074</v>
      </c>
      <c r="F90" s="2" t="s">
        <v>1075</v>
      </c>
      <c r="G90" s="2" t="s">
        <v>1076</v>
      </c>
      <c r="H90" s="2" t="s">
        <v>24</v>
      </c>
      <c r="K90" s="2" t="s">
        <v>1077</v>
      </c>
      <c r="O90" s="2" t="s">
        <v>1078</v>
      </c>
      <c r="S90" s="2" t="s">
        <v>1079</v>
      </c>
      <c r="W90" s="2" t="s">
        <v>1080</v>
      </c>
      <c r="AA90" s="2" t="s">
        <v>983</v>
      </c>
      <c r="AE90" s="2" t="s">
        <v>1081</v>
      </c>
      <c r="AI90" s="2" t="s">
        <v>1082</v>
      </c>
      <c r="AM90" s="2" t="s">
        <v>1083</v>
      </c>
      <c r="AQ90" s="2" t="s">
        <v>325</v>
      </c>
      <c r="AW90" s="2" t="s">
        <v>1081</v>
      </c>
      <c r="BD90" s="2" t="s">
        <v>1082</v>
      </c>
      <c r="BK90" s="2" t="s">
        <v>1083</v>
      </c>
      <c r="BR90" s="2" t="s">
        <v>325</v>
      </c>
    </row>
    <row r="91" spans="1:70" x14ac:dyDescent="0.25">
      <c r="A91" s="2" t="s">
        <v>1084</v>
      </c>
      <c r="C91" s="2" t="s">
        <v>290</v>
      </c>
      <c r="D91" s="2" t="s">
        <v>291</v>
      </c>
      <c r="E91" s="2" t="s">
        <v>290</v>
      </c>
      <c r="F91" s="2" t="s">
        <v>292</v>
      </c>
      <c r="G91" s="2" t="s">
        <v>290</v>
      </c>
      <c r="H91" s="2" t="s">
        <v>293</v>
      </c>
      <c r="I91" s="2" t="s">
        <v>1425</v>
      </c>
      <c r="K91" s="2" t="s">
        <v>1085</v>
      </c>
      <c r="O91" s="2" t="s">
        <v>1086</v>
      </c>
      <c r="S91" s="2" t="s">
        <v>1087</v>
      </c>
      <c r="W91" s="2" t="s">
        <v>208</v>
      </c>
      <c r="AA91" s="2" t="s">
        <v>209</v>
      </c>
      <c r="AE91" s="2" t="s">
        <v>210</v>
      </c>
      <c r="AI91" s="2" t="s">
        <v>1088</v>
      </c>
      <c r="AM91" s="2" t="s">
        <v>32</v>
      </c>
      <c r="AQ91" s="2" t="s">
        <v>75</v>
      </c>
      <c r="AW91" s="2" t="s">
        <v>210</v>
      </c>
      <c r="BD91" s="2" t="s">
        <v>1088</v>
      </c>
      <c r="BK91" s="2" t="s">
        <v>32</v>
      </c>
      <c r="BR91" s="2" t="s">
        <v>75</v>
      </c>
    </row>
    <row r="92" spans="1:70" x14ac:dyDescent="0.25">
      <c r="A92" s="2" t="s">
        <v>1089</v>
      </c>
      <c r="B92" s="2" t="s">
        <v>1090</v>
      </c>
      <c r="C92" s="2" t="s">
        <v>1091</v>
      </c>
      <c r="D92" s="2" t="s">
        <v>1092</v>
      </c>
      <c r="E92" s="2" t="s">
        <v>68</v>
      </c>
      <c r="F92" s="2" t="s">
        <v>1093</v>
      </c>
      <c r="G92" s="2" t="s">
        <v>68</v>
      </c>
      <c r="H92" s="2" t="s">
        <v>24</v>
      </c>
      <c r="K92" s="2" t="s">
        <v>25</v>
      </c>
      <c r="O92" s="2" t="s">
        <v>26</v>
      </c>
      <c r="S92" s="2" t="s">
        <v>1094</v>
      </c>
      <c r="W92" s="2" t="s">
        <v>1095</v>
      </c>
      <c r="AA92" s="2" t="s">
        <v>154</v>
      </c>
      <c r="AE92" s="2" t="s">
        <v>1096</v>
      </c>
      <c r="AI92" s="2" t="s">
        <v>1097</v>
      </c>
      <c r="AM92" s="2" t="s">
        <v>1098</v>
      </c>
      <c r="AQ92" s="2" t="s">
        <v>75</v>
      </c>
      <c r="AW92" s="2" t="s">
        <v>1096</v>
      </c>
      <c r="BD92" s="2" t="s">
        <v>1097</v>
      </c>
      <c r="BK92" s="2" t="s">
        <v>1098</v>
      </c>
      <c r="BR92" s="2" t="s">
        <v>75</v>
      </c>
    </row>
    <row r="93" spans="1:70" x14ac:dyDescent="0.25">
      <c r="A93" s="2" t="s">
        <v>1099</v>
      </c>
      <c r="B93" s="2" t="s">
        <v>1100</v>
      </c>
      <c r="C93" s="2" t="s">
        <v>1101</v>
      </c>
      <c r="D93" s="2" t="s">
        <v>1102</v>
      </c>
      <c r="E93" s="2" t="s">
        <v>1103</v>
      </c>
      <c r="F93" s="2" t="s">
        <v>1104</v>
      </c>
      <c r="G93" s="2" t="s">
        <v>68</v>
      </c>
      <c r="H93" s="2" t="s">
        <v>24</v>
      </c>
      <c r="I93" s="2" t="s">
        <v>1424</v>
      </c>
      <c r="K93" s="2" t="s">
        <v>57</v>
      </c>
      <c r="O93" s="2" t="s">
        <v>1105</v>
      </c>
      <c r="S93" s="2" t="s">
        <v>1106</v>
      </c>
      <c r="W93" s="2" t="s">
        <v>1107</v>
      </c>
      <c r="AA93" s="2" t="s">
        <v>1108</v>
      </c>
      <c r="AE93" s="2" t="s">
        <v>101</v>
      </c>
      <c r="AI93" s="2" t="s">
        <v>1109</v>
      </c>
      <c r="AM93" s="2" t="s">
        <v>1110</v>
      </c>
      <c r="AQ93" s="2" t="s">
        <v>1111</v>
      </c>
      <c r="AW93" s="2" t="s">
        <v>101</v>
      </c>
      <c r="BD93" s="2" t="s">
        <v>1109</v>
      </c>
      <c r="BK93" s="2" t="s">
        <v>1110</v>
      </c>
      <c r="BR93" s="2" t="s">
        <v>1111</v>
      </c>
    </row>
    <row r="94" spans="1:70" x14ac:dyDescent="0.25">
      <c r="A94" s="2" t="s">
        <v>1112</v>
      </c>
      <c r="B94" s="2" t="s">
        <v>1113</v>
      </c>
      <c r="C94" s="2" t="s">
        <v>1114</v>
      </c>
      <c r="D94" s="2" t="s">
        <v>1115</v>
      </c>
      <c r="E94" s="2" t="s">
        <v>1116</v>
      </c>
      <c r="F94" s="2" t="s">
        <v>1117</v>
      </c>
      <c r="G94" s="2" t="s">
        <v>1118</v>
      </c>
      <c r="H94" s="2" t="s">
        <v>24</v>
      </c>
      <c r="I94" s="2" t="s">
        <v>1426</v>
      </c>
      <c r="K94" s="2" t="s">
        <v>1016</v>
      </c>
      <c r="O94" s="2" t="s">
        <v>1119</v>
      </c>
      <c r="S94" s="2" t="s">
        <v>1120</v>
      </c>
      <c r="W94" s="2" t="s">
        <v>1121</v>
      </c>
      <c r="AA94" s="2" t="s">
        <v>1122</v>
      </c>
      <c r="AE94" s="2" t="s">
        <v>1123</v>
      </c>
      <c r="AI94" s="2" t="s">
        <v>1124</v>
      </c>
      <c r="AM94" s="2" t="s">
        <v>1125</v>
      </c>
      <c r="AQ94" s="2" t="s">
        <v>75</v>
      </c>
      <c r="AW94" s="2" t="s">
        <v>1123</v>
      </c>
      <c r="BD94" s="2" t="s">
        <v>1124</v>
      </c>
      <c r="BK94" s="2" t="s">
        <v>1125</v>
      </c>
      <c r="BR94" s="2" t="s">
        <v>75</v>
      </c>
    </row>
    <row r="95" spans="1:70" x14ac:dyDescent="0.25">
      <c r="A95" s="2" t="s">
        <v>1126</v>
      </c>
      <c r="B95" s="2" t="s">
        <v>1127</v>
      </c>
      <c r="C95" s="2" t="s">
        <v>290</v>
      </c>
      <c r="D95" s="2" t="s">
        <v>1128</v>
      </c>
      <c r="E95" s="2" t="s">
        <v>290</v>
      </c>
      <c r="F95" s="2" t="s">
        <v>1129</v>
      </c>
      <c r="G95" s="2" t="s">
        <v>290</v>
      </c>
      <c r="H95" s="2" t="s">
        <v>293</v>
      </c>
      <c r="I95" s="2" t="s">
        <v>1424</v>
      </c>
      <c r="K95" s="2" t="s">
        <v>1130</v>
      </c>
      <c r="O95" s="2" t="s">
        <v>1131</v>
      </c>
      <c r="S95" s="2" t="s">
        <v>1132</v>
      </c>
      <c r="W95" s="2" t="s">
        <v>1133</v>
      </c>
      <c r="Y95" s="2" t="s">
        <v>556</v>
      </c>
      <c r="AA95" s="2" t="s">
        <v>1134</v>
      </c>
      <c r="AE95" s="2" t="s">
        <v>129</v>
      </c>
      <c r="AI95" s="2" t="s">
        <v>1135</v>
      </c>
      <c r="AM95" s="2" t="s">
        <v>924</v>
      </c>
      <c r="AQ95" s="2" t="s">
        <v>1136</v>
      </c>
      <c r="AW95" s="2" t="s">
        <v>129</v>
      </c>
      <c r="BD95" s="2" t="s">
        <v>1135</v>
      </c>
      <c r="BK95" s="2" t="s">
        <v>924</v>
      </c>
      <c r="BR95" s="2" t="s">
        <v>1136</v>
      </c>
    </row>
    <row r="96" spans="1:70" x14ac:dyDescent="0.25">
      <c r="A96" s="2" t="s">
        <v>1137</v>
      </c>
      <c r="C96" s="2" t="s">
        <v>290</v>
      </c>
      <c r="D96" s="2" t="s">
        <v>291</v>
      </c>
      <c r="E96" s="2" t="s">
        <v>290</v>
      </c>
      <c r="F96" s="2" t="s">
        <v>292</v>
      </c>
      <c r="G96" s="2" t="s">
        <v>290</v>
      </c>
      <c r="H96" s="2" t="s">
        <v>293</v>
      </c>
      <c r="I96" s="2" t="s">
        <v>1425</v>
      </c>
      <c r="K96" s="2" t="s">
        <v>25</v>
      </c>
      <c r="O96" s="2" t="s">
        <v>26</v>
      </c>
      <c r="S96" s="2" t="s">
        <v>1138</v>
      </c>
      <c r="W96" s="2" t="s">
        <v>208</v>
      </c>
      <c r="AA96" s="2" t="s">
        <v>209</v>
      </c>
      <c r="AE96" s="2" t="s">
        <v>210</v>
      </c>
      <c r="AI96" s="2" t="s">
        <v>1139</v>
      </c>
      <c r="AM96" s="2" t="s">
        <v>1140</v>
      </c>
      <c r="AQ96" s="2" t="s">
        <v>157</v>
      </c>
      <c r="AW96" s="2" t="s">
        <v>210</v>
      </c>
      <c r="BD96" s="2" t="s">
        <v>1139</v>
      </c>
      <c r="BK96" s="2" t="s">
        <v>1140</v>
      </c>
      <c r="BR96" s="2" t="s">
        <v>157</v>
      </c>
    </row>
    <row r="97" spans="1:70" x14ac:dyDescent="0.25">
      <c r="A97" s="2" t="s">
        <v>1141</v>
      </c>
      <c r="B97" s="2" t="s">
        <v>1142</v>
      </c>
      <c r="C97" s="2" t="s">
        <v>290</v>
      </c>
      <c r="D97" s="2" t="s">
        <v>1143</v>
      </c>
      <c r="E97" s="2" t="s">
        <v>290</v>
      </c>
      <c r="F97" s="2" t="s">
        <v>1144</v>
      </c>
      <c r="G97" s="2" t="s">
        <v>290</v>
      </c>
      <c r="H97" s="2" t="s">
        <v>293</v>
      </c>
      <c r="I97" s="2" t="s">
        <v>1426</v>
      </c>
      <c r="K97" s="2" t="s">
        <v>25</v>
      </c>
      <c r="O97" s="2" t="s">
        <v>1145</v>
      </c>
      <c r="S97" s="2" t="s">
        <v>1146</v>
      </c>
      <c r="W97" s="2" t="s">
        <v>1147</v>
      </c>
      <c r="AA97" s="2" t="s">
        <v>1148</v>
      </c>
      <c r="AE97" s="2" t="s">
        <v>101</v>
      </c>
      <c r="AI97" s="2" t="s">
        <v>1149</v>
      </c>
      <c r="AM97" s="2" t="s">
        <v>1150</v>
      </c>
      <c r="AQ97" s="2" t="s">
        <v>602</v>
      </c>
      <c r="AW97" s="2" t="s">
        <v>101</v>
      </c>
      <c r="BD97" s="2" t="s">
        <v>1149</v>
      </c>
      <c r="BK97" s="2" t="s">
        <v>1150</v>
      </c>
      <c r="BR97" s="2" t="s">
        <v>602</v>
      </c>
    </row>
    <row r="98" spans="1:70" x14ac:dyDescent="0.25">
      <c r="A98" s="2" t="s">
        <v>1151</v>
      </c>
      <c r="B98" s="2" t="s">
        <v>1152</v>
      </c>
      <c r="C98" s="2" t="s">
        <v>1153</v>
      </c>
      <c r="D98" s="2" t="s">
        <v>1154</v>
      </c>
      <c r="E98" s="2" t="s">
        <v>54</v>
      </c>
      <c r="F98" s="2" t="s">
        <v>1155</v>
      </c>
      <c r="G98" s="2" t="s">
        <v>331</v>
      </c>
      <c r="H98" s="2" t="s">
        <v>1409</v>
      </c>
      <c r="I98" s="2" t="s">
        <v>1426</v>
      </c>
      <c r="K98" s="2" t="s">
        <v>1156</v>
      </c>
      <c r="O98" s="2" t="s">
        <v>1157</v>
      </c>
      <c r="S98" s="2" t="s">
        <v>1158</v>
      </c>
      <c r="W98" s="2" t="s">
        <v>1159</v>
      </c>
      <c r="AA98" s="2" t="s">
        <v>1160</v>
      </c>
      <c r="AE98" s="2" t="s">
        <v>679</v>
      </c>
      <c r="AI98" s="2" t="s">
        <v>1161</v>
      </c>
      <c r="AM98" s="2" t="s">
        <v>1162</v>
      </c>
      <c r="AQ98" s="2" t="s">
        <v>157</v>
      </c>
      <c r="AW98" s="2" t="s">
        <v>679</v>
      </c>
      <c r="BD98" s="2" t="s">
        <v>1161</v>
      </c>
      <c r="BK98" s="2" t="s">
        <v>1162</v>
      </c>
      <c r="BR98" s="2" t="s">
        <v>157</v>
      </c>
    </row>
    <row r="99" spans="1:70" x14ac:dyDescent="0.25">
      <c r="A99" s="2" t="s">
        <v>1163</v>
      </c>
      <c r="B99" s="2" t="s">
        <v>1164</v>
      </c>
      <c r="C99" s="2" t="s">
        <v>134</v>
      </c>
      <c r="D99" s="2" t="s">
        <v>1165</v>
      </c>
      <c r="E99" s="2" t="s">
        <v>54</v>
      </c>
      <c r="F99" s="2" t="s">
        <v>1166</v>
      </c>
      <c r="G99" s="2" t="s">
        <v>137</v>
      </c>
      <c r="H99" s="2" t="s">
        <v>1409</v>
      </c>
      <c r="I99" s="2" t="s">
        <v>1424</v>
      </c>
      <c r="K99" s="2" t="s">
        <v>25</v>
      </c>
      <c r="O99" s="2" t="s">
        <v>1167</v>
      </c>
      <c r="S99" s="2" t="s">
        <v>1168</v>
      </c>
      <c r="W99" s="2" t="s">
        <v>1169</v>
      </c>
      <c r="AA99" s="2" t="s">
        <v>1170</v>
      </c>
      <c r="AE99" s="2" t="s">
        <v>46</v>
      </c>
      <c r="AI99" s="2" t="s">
        <v>1171</v>
      </c>
      <c r="AM99" s="2" t="s">
        <v>156</v>
      </c>
      <c r="AQ99" s="2" t="s">
        <v>325</v>
      </c>
      <c r="AW99" s="2" t="s">
        <v>46</v>
      </c>
      <c r="BD99" s="2" t="s">
        <v>1171</v>
      </c>
      <c r="BK99" s="2" t="s">
        <v>156</v>
      </c>
      <c r="BR99" s="2" t="s">
        <v>325</v>
      </c>
    </row>
    <row r="100" spans="1:70" x14ac:dyDescent="0.25">
      <c r="A100" s="2" t="s">
        <v>1172</v>
      </c>
      <c r="B100" s="2" t="s">
        <v>1173</v>
      </c>
      <c r="C100" s="2" t="s">
        <v>290</v>
      </c>
      <c r="D100" s="2" t="s">
        <v>1174</v>
      </c>
      <c r="E100" s="2" t="s">
        <v>290</v>
      </c>
      <c r="F100" s="2" t="s">
        <v>1175</v>
      </c>
      <c r="G100" s="2" t="s">
        <v>290</v>
      </c>
      <c r="H100" s="2" t="s">
        <v>293</v>
      </c>
      <c r="I100" s="2" t="s">
        <v>1424</v>
      </c>
      <c r="K100" s="2" t="s">
        <v>1176</v>
      </c>
      <c r="O100" s="2" t="s">
        <v>1177</v>
      </c>
      <c r="S100" s="2" t="s">
        <v>1178</v>
      </c>
      <c r="W100" s="2" t="s">
        <v>1179</v>
      </c>
      <c r="AA100" s="2" t="s">
        <v>1180</v>
      </c>
      <c r="AE100" s="2" t="s">
        <v>1181</v>
      </c>
      <c r="AI100" s="2" t="s">
        <v>1182</v>
      </c>
      <c r="AM100" s="2" t="s">
        <v>1183</v>
      </c>
      <c r="AQ100" s="2" t="s">
        <v>325</v>
      </c>
      <c r="AW100" s="2" t="s">
        <v>1181</v>
      </c>
      <c r="BD100" s="2" t="s">
        <v>1182</v>
      </c>
      <c r="BK100" s="2" t="s">
        <v>1183</v>
      </c>
      <c r="BR100" s="2" t="s">
        <v>325</v>
      </c>
    </row>
    <row r="101" spans="1:70" x14ac:dyDescent="0.25">
      <c r="A101" s="2" t="s">
        <v>1184</v>
      </c>
      <c r="B101" s="2" t="s">
        <v>1185</v>
      </c>
      <c r="C101" s="2" t="s">
        <v>1186</v>
      </c>
      <c r="D101" s="2" t="s">
        <v>1187</v>
      </c>
      <c r="E101" s="2" t="s">
        <v>1188</v>
      </c>
      <c r="F101" s="2" t="s">
        <v>1189</v>
      </c>
      <c r="G101" s="2" t="s">
        <v>1190</v>
      </c>
      <c r="H101" s="2" t="s">
        <v>1409</v>
      </c>
      <c r="I101" s="2" t="s">
        <v>1424</v>
      </c>
      <c r="K101" s="2" t="s">
        <v>1191</v>
      </c>
      <c r="O101" s="2" t="s">
        <v>1192</v>
      </c>
      <c r="S101" s="2" t="s">
        <v>1193</v>
      </c>
      <c r="W101" s="2" t="s">
        <v>1194</v>
      </c>
      <c r="AA101" s="2" t="s">
        <v>1195</v>
      </c>
      <c r="AE101" s="2" t="s">
        <v>513</v>
      </c>
      <c r="AI101" s="2" t="s">
        <v>1196</v>
      </c>
      <c r="AM101" s="2" t="s">
        <v>924</v>
      </c>
      <c r="AQ101" s="2" t="s">
        <v>1197</v>
      </c>
      <c r="AW101" s="2" t="s">
        <v>513</v>
      </c>
      <c r="BD101" s="2" t="s">
        <v>1196</v>
      </c>
      <c r="BK101" s="2" t="s">
        <v>924</v>
      </c>
      <c r="BR101" s="2" t="s">
        <v>1197</v>
      </c>
    </row>
    <row r="102" spans="1:70" x14ac:dyDescent="0.25">
      <c r="A102" s="2" t="s">
        <v>1198</v>
      </c>
      <c r="B102" s="2" t="s">
        <v>1199</v>
      </c>
      <c r="C102" s="2" t="s">
        <v>1200</v>
      </c>
      <c r="D102" s="2" t="s">
        <v>1201</v>
      </c>
      <c r="E102" s="2" t="s">
        <v>148</v>
      </c>
      <c r="F102" s="2" t="s">
        <v>1202</v>
      </c>
      <c r="G102" s="2" t="s">
        <v>1203</v>
      </c>
      <c r="H102" s="2" t="s">
        <v>1409</v>
      </c>
      <c r="I102" s="2" t="s">
        <v>1424</v>
      </c>
      <c r="K102" s="2" t="s">
        <v>25</v>
      </c>
      <c r="O102" s="2" t="s">
        <v>1204</v>
      </c>
      <c r="S102" s="2" t="s">
        <v>1205</v>
      </c>
      <c r="W102" s="2" t="s">
        <v>1206</v>
      </c>
      <c r="AA102" s="2" t="s">
        <v>1207</v>
      </c>
      <c r="AE102" s="2" t="s">
        <v>1208</v>
      </c>
      <c r="AI102" s="2" t="s">
        <v>1209</v>
      </c>
      <c r="AM102" s="2" t="s">
        <v>48</v>
      </c>
      <c r="AQ102" s="2" t="s">
        <v>33</v>
      </c>
      <c r="AW102" s="2" t="s">
        <v>1208</v>
      </c>
      <c r="BD102" s="2" t="s">
        <v>1209</v>
      </c>
      <c r="BK102" s="2" t="s">
        <v>48</v>
      </c>
      <c r="BR102" s="2" t="s">
        <v>33</v>
      </c>
    </row>
    <row r="103" spans="1:70" x14ac:dyDescent="0.25">
      <c r="A103" s="2" t="s">
        <v>1210</v>
      </c>
      <c r="C103" s="2" t="s">
        <v>290</v>
      </c>
      <c r="D103" s="2" t="s">
        <v>291</v>
      </c>
      <c r="E103" s="2" t="s">
        <v>290</v>
      </c>
      <c r="F103" s="2" t="s">
        <v>292</v>
      </c>
      <c r="G103" s="2" t="s">
        <v>290</v>
      </c>
      <c r="H103" s="2" t="s">
        <v>293</v>
      </c>
      <c r="I103" s="2" t="s">
        <v>1425</v>
      </c>
      <c r="K103" s="2" t="s">
        <v>25</v>
      </c>
      <c r="O103" s="2" t="s">
        <v>1211</v>
      </c>
      <c r="S103" s="2" t="s">
        <v>1212</v>
      </c>
      <c r="W103" s="2" t="s">
        <v>1213</v>
      </c>
      <c r="AA103" s="2" t="s">
        <v>1214</v>
      </c>
      <c r="AE103" s="2" t="s">
        <v>1215</v>
      </c>
      <c r="AI103" s="2" t="s">
        <v>1216</v>
      </c>
      <c r="AM103" s="2" t="s">
        <v>48</v>
      </c>
      <c r="AQ103" s="2" t="s">
        <v>157</v>
      </c>
      <c r="AW103" s="2" t="s">
        <v>1215</v>
      </c>
      <c r="BD103" s="2" t="s">
        <v>1216</v>
      </c>
      <c r="BK103" s="2" t="s">
        <v>48</v>
      </c>
      <c r="BR103" s="2" t="s">
        <v>157</v>
      </c>
    </row>
    <row r="104" spans="1:70" x14ac:dyDescent="0.25">
      <c r="A104" s="2" t="s">
        <v>1217</v>
      </c>
      <c r="B104" s="2" t="s">
        <v>1218</v>
      </c>
      <c r="C104" s="2" t="s">
        <v>134</v>
      </c>
      <c r="D104" s="2" t="s">
        <v>1219</v>
      </c>
      <c r="E104" s="2" t="s">
        <v>54</v>
      </c>
      <c r="F104" s="2" t="s">
        <v>1220</v>
      </c>
      <c r="G104" s="2" t="s">
        <v>137</v>
      </c>
      <c r="H104" s="2" t="s">
        <v>1409</v>
      </c>
      <c r="K104" s="2" t="s">
        <v>57</v>
      </c>
      <c r="O104" s="2" t="s">
        <v>42</v>
      </c>
      <c r="S104" s="2" t="s">
        <v>1221</v>
      </c>
      <c r="W104" s="2" t="s">
        <v>1222</v>
      </c>
      <c r="AA104" s="2" t="s">
        <v>1223</v>
      </c>
      <c r="AE104" s="2" t="s">
        <v>322</v>
      </c>
      <c r="AI104" s="2" t="s">
        <v>1224</v>
      </c>
      <c r="AM104" s="2" t="s">
        <v>1225</v>
      </c>
      <c r="AQ104" s="2" t="s">
        <v>75</v>
      </c>
      <c r="AW104" s="2" t="s">
        <v>322</v>
      </c>
      <c r="BD104" s="2" t="s">
        <v>1224</v>
      </c>
      <c r="BK104" s="2" t="s">
        <v>1225</v>
      </c>
      <c r="BR104" s="2" t="s">
        <v>75</v>
      </c>
    </row>
    <row r="105" spans="1:70" x14ac:dyDescent="0.25">
      <c r="A105" s="2" t="s">
        <v>1226</v>
      </c>
      <c r="C105" s="2" t="s">
        <v>290</v>
      </c>
      <c r="D105" s="2" t="s">
        <v>291</v>
      </c>
      <c r="E105" s="2" t="s">
        <v>290</v>
      </c>
      <c r="F105" s="2" t="s">
        <v>292</v>
      </c>
      <c r="G105" s="2" t="s">
        <v>290</v>
      </c>
      <c r="H105" s="2" t="s">
        <v>293</v>
      </c>
      <c r="I105" s="2" t="s">
        <v>1425</v>
      </c>
      <c r="K105" s="2" t="s">
        <v>880</v>
      </c>
      <c r="O105" s="2" t="s">
        <v>191</v>
      </c>
      <c r="S105" s="2" t="s">
        <v>1227</v>
      </c>
      <c r="W105" s="2" t="s">
        <v>1228</v>
      </c>
      <c r="AA105" s="2" t="s">
        <v>1229</v>
      </c>
      <c r="AE105" s="2" t="s">
        <v>1230</v>
      </c>
      <c r="AI105" s="2" t="s">
        <v>1231</v>
      </c>
      <c r="AM105" s="2" t="s">
        <v>300</v>
      </c>
      <c r="AQ105" s="2" t="s">
        <v>33</v>
      </c>
      <c r="AW105" s="2" t="s">
        <v>1230</v>
      </c>
      <c r="BD105" s="2" t="s">
        <v>1231</v>
      </c>
      <c r="BK105" s="2" t="s">
        <v>300</v>
      </c>
      <c r="BR105" s="2" t="s">
        <v>33</v>
      </c>
    </row>
    <row r="106" spans="1:70" x14ac:dyDescent="0.25">
      <c r="A106" s="2" t="s">
        <v>1232</v>
      </c>
      <c r="B106" s="2" t="s">
        <v>1233</v>
      </c>
      <c r="C106" s="2" t="s">
        <v>1234</v>
      </c>
      <c r="D106" s="2" t="s">
        <v>1235</v>
      </c>
      <c r="E106" s="2" t="s">
        <v>1236</v>
      </c>
      <c r="F106" s="2" t="s">
        <v>1237</v>
      </c>
      <c r="G106" s="2" t="s">
        <v>1238</v>
      </c>
      <c r="H106" s="2" t="s">
        <v>1409</v>
      </c>
      <c r="K106" s="2" t="s">
        <v>25</v>
      </c>
      <c r="O106" s="2" t="s">
        <v>26</v>
      </c>
      <c r="S106" s="2" t="s">
        <v>1239</v>
      </c>
      <c r="W106" s="2" t="s">
        <v>1240</v>
      </c>
      <c r="AA106" s="2" t="s">
        <v>1241</v>
      </c>
      <c r="AE106" s="2" t="s">
        <v>101</v>
      </c>
      <c r="AI106" s="2" t="s">
        <v>1242</v>
      </c>
      <c r="AM106" s="2" t="s">
        <v>1243</v>
      </c>
      <c r="AQ106" s="2" t="s">
        <v>33</v>
      </c>
      <c r="AW106" s="2" t="s">
        <v>101</v>
      </c>
      <c r="BD106" s="2" t="s">
        <v>1242</v>
      </c>
      <c r="BK106" s="2" t="s">
        <v>1243</v>
      </c>
      <c r="BR106" s="2" t="s">
        <v>33</v>
      </c>
    </row>
    <row r="107" spans="1:70" x14ac:dyDescent="0.25">
      <c r="A107" s="2" t="s">
        <v>1244</v>
      </c>
      <c r="B107" s="2" t="s">
        <v>1245</v>
      </c>
      <c r="C107" s="2" t="s">
        <v>1246</v>
      </c>
      <c r="D107" s="2" t="s">
        <v>1247</v>
      </c>
      <c r="E107" s="2" t="s">
        <v>1248</v>
      </c>
      <c r="F107" s="2" t="s">
        <v>1249</v>
      </c>
      <c r="G107" s="2" t="s">
        <v>1250</v>
      </c>
      <c r="H107" s="2" t="s">
        <v>1409</v>
      </c>
      <c r="K107" s="2" t="s">
        <v>1251</v>
      </c>
      <c r="O107" s="2" t="s">
        <v>26</v>
      </c>
      <c r="S107" s="2" t="s">
        <v>1252</v>
      </c>
      <c r="W107" s="2" t="s">
        <v>208</v>
      </c>
      <c r="AA107" s="2" t="s">
        <v>209</v>
      </c>
      <c r="AE107" s="2" t="s">
        <v>365</v>
      </c>
      <c r="AI107" s="2" t="s">
        <v>1253</v>
      </c>
      <c r="AM107" s="2" t="s">
        <v>248</v>
      </c>
      <c r="AQ107" s="2" t="s">
        <v>1254</v>
      </c>
      <c r="AW107" s="2" t="s">
        <v>365</v>
      </c>
      <c r="BD107" s="2" t="s">
        <v>1253</v>
      </c>
      <c r="BK107" s="2" t="s">
        <v>248</v>
      </c>
      <c r="BR107" s="2" t="s">
        <v>1254</v>
      </c>
    </row>
    <row r="108" spans="1:70" x14ac:dyDescent="0.25">
      <c r="A108" s="2" t="s">
        <v>1255</v>
      </c>
      <c r="B108" s="2" t="s">
        <v>1256</v>
      </c>
      <c r="C108" s="2" t="s">
        <v>201</v>
      </c>
      <c r="D108" s="2" t="s">
        <v>1257</v>
      </c>
      <c r="E108" s="2" t="s">
        <v>148</v>
      </c>
      <c r="F108" s="2" t="s">
        <v>1258</v>
      </c>
      <c r="G108" s="2" t="s">
        <v>930</v>
      </c>
      <c r="H108" s="2" t="s">
        <v>1409</v>
      </c>
      <c r="I108" s="2" t="s">
        <v>1424</v>
      </c>
      <c r="K108" s="2" t="s">
        <v>486</v>
      </c>
      <c r="O108" s="2" t="s">
        <v>1259</v>
      </c>
      <c r="S108" s="2" t="s">
        <v>1260</v>
      </c>
      <c r="W108" s="2" t="s">
        <v>1261</v>
      </c>
      <c r="AA108" s="2" t="s">
        <v>1262</v>
      </c>
      <c r="AE108" s="2" t="s">
        <v>129</v>
      </c>
      <c r="AI108" s="2" t="s">
        <v>1263</v>
      </c>
      <c r="AM108" s="2" t="s">
        <v>1264</v>
      </c>
      <c r="AQ108" s="2" t="s">
        <v>75</v>
      </c>
      <c r="AW108" s="2" t="s">
        <v>129</v>
      </c>
      <c r="BD108" s="2" t="s">
        <v>1263</v>
      </c>
      <c r="BK108" s="2" t="s">
        <v>1264</v>
      </c>
      <c r="BR108" s="2" t="s">
        <v>75</v>
      </c>
    </row>
    <row r="109" spans="1:70" x14ac:dyDescent="0.25">
      <c r="A109" s="2" t="s">
        <v>1265</v>
      </c>
      <c r="B109" s="2" t="s">
        <v>1266</v>
      </c>
      <c r="C109" s="2" t="s">
        <v>1267</v>
      </c>
      <c r="D109" s="2" t="s">
        <v>1268</v>
      </c>
      <c r="E109" s="2" t="s">
        <v>1269</v>
      </c>
      <c r="F109" s="2" t="s">
        <v>1270</v>
      </c>
      <c r="G109" s="2" t="s">
        <v>1271</v>
      </c>
      <c r="H109" s="2" t="s">
        <v>24</v>
      </c>
      <c r="I109" s="2" t="s">
        <v>397</v>
      </c>
      <c r="K109" s="2" t="s">
        <v>318</v>
      </c>
      <c r="O109" s="2" t="s">
        <v>1272</v>
      </c>
      <c r="S109" s="2" t="s">
        <v>1273</v>
      </c>
      <c r="W109" s="2" t="s">
        <v>1274</v>
      </c>
      <c r="AA109" s="2" t="s">
        <v>1275</v>
      </c>
      <c r="AE109" s="2" t="s">
        <v>1276</v>
      </c>
      <c r="AI109" s="2" t="s">
        <v>1277</v>
      </c>
      <c r="AM109" s="2" t="s">
        <v>48</v>
      </c>
      <c r="AQ109" s="2" t="s">
        <v>1278</v>
      </c>
      <c r="AW109" s="2" t="s">
        <v>1276</v>
      </c>
      <c r="BD109" s="2" t="s">
        <v>1277</v>
      </c>
      <c r="BK109" s="2" t="s">
        <v>48</v>
      </c>
      <c r="BR109" s="2" t="s">
        <v>1278</v>
      </c>
    </row>
    <row r="110" spans="1:70" x14ac:dyDescent="0.25">
      <c r="A110" s="2" t="s">
        <v>1279</v>
      </c>
      <c r="B110" s="2" t="s">
        <v>1280</v>
      </c>
      <c r="C110" s="2" t="s">
        <v>1281</v>
      </c>
      <c r="D110" s="2" t="s">
        <v>1282</v>
      </c>
      <c r="E110" s="2" t="s">
        <v>1283</v>
      </c>
      <c r="F110" s="2" t="s">
        <v>1284</v>
      </c>
      <c r="G110" s="2" t="s">
        <v>1285</v>
      </c>
      <c r="H110" s="2" t="s">
        <v>24</v>
      </c>
      <c r="K110" s="2" t="s">
        <v>25</v>
      </c>
      <c r="O110" s="2" t="s">
        <v>26</v>
      </c>
      <c r="S110" s="2" t="s">
        <v>1286</v>
      </c>
      <c r="W110" s="2" t="s">
        <v>1287</v>
      </c>
      <c r="AA110" s="2" t="s">
        <v>1288</v>
      </c>
      <c r="AE110" s="2" t="s">
        <v>725</v>
      </c>
      <c r="AI110" s="2" t="s">
        <v>1289</v>
      </c>
      <c r="AM110" s="2" t="s">
        <v>1290</v>
      </c>
      <c r="AQ110" s="2" t="s">
        <v>157</v>
      </c>
      <c r="AW110" s="2" t="s">
        <v>725</v>
      </c>
      <c r="BD110" s="2" t="s">
        <v>1289</v>
      </c>
      <c r="BK110" s="2" t="s">
        <v>1290</v>
      </c>
      <c r="BR110" s="2" t="s">
        <v>157</v>
      </c>
    </row>
    <row r="111" spans="1:70" x14ac:dyDescent="0.25">
      <c r="A111" s="2" t="s">
        <v>1291</v>
      </c>
      <c r="C111" s="2" t="s">
        <v>290</v>
      </c>
      <c r="D111" s="2" t="s">
        <v>291</v>
      </c>
      <c r="E111" s="2" t="s">
        <v>290</v>
      </c>
      <c r="F111" s="2" t="s">
        <v>292</v>
      </c>
      <c r="G111" s="2" t="s">
        <v>290</v>
      </c>
      <c r="H111" s="2" t="s">
        <v>293</v>
      </c>
      <c r="I111" s="2" t="s">
        <v>1425</v>
      </c>
      <c r="K111" s="2" t="s">
        <v>25</v>
      </c>
      <c r="O111" s="2" t="s">
        <v>1292</v>
      </c>
      <c r="W111" s="2" t="s">
        <v>1293</v>
      </c>
      <c r="AA111" s="2" t="s">
        <v>1294</v>
      </c>
      <c r="AE111" s="2" t="s">
        <v>365</v>
      </c>
      <c r="AI111" s="2" t="s">
        <v>1295</v>
      </c>
      <c r="AM111" s="2" t="s">
        <v>1296</v>
      </c>
      <c r="AQ111" s="2" t="s">
        <v>325</v>
      </c>
      <c r="AW111" s="2" t="s">
        <v>365</v>
      </c>
      <c r="BD111" s="2" t="s">
        <v>1295</v>
      </c>
      <c r="BK111" s="2" t="s">
        <v>1296</v>
      </c>
      <c r="BR111" s="2" t="s">
        <v>325</v>
      </c>
    </row>
    <row r="112" spans="1:70" x14ac:dyDescent="0.25">
      <c r="A112" s="2" t="s">
        <v>1297</v>
      </c>
      <c r="B112" s="2" t="s">
        <v>1298</v>
      </c>
      <c r="C112" s="2" t="s">
        <v>1234</v>
      </c>
      <c r="D112" s="2" t="s">
        <v>1299</v>
      </c>
      <c r="E112" s="2" t="s">
        <v>1236</v>
      </c>
      <c r="F112" s="2" t="s">
        <v>1300</v>
      </c>
      <c r="G112" s="2" t="s">
        <v>1238</v>
      </c>
      <c r="H112" s="2" t="s">
        <v>1409</v>
      </c>
      <c r="K112" s="2" t="s">
        <v>25</v>
      </c>
      <c r="O112" s="2" t="s">
        <v>26</v>
      </c>
      <c r="S112" s="2" t="s">
        <v>1301</v>
      </c>
      <c r="W112" s="2" t="s">
        <v>1302</v>
      </c>
      <c r="AA112" s="2" t="s">
        <v>1303</v>
      </c>
      <c r="AE112" s="2" t="s">
        <v>365</v>
      </c>
      <c r="AI112" s="2" t="s">
        <v>344</v>
      </c>
      <c r="AM112" s="2" t="s">
        <v>1304</v>
      </c>
      <c r="AQ112" s="2" t="s">
        <v>33</v>
      </c>
      <c r="AW112" s="2" t="s">
        <v>365</v>
      </c>
      <c r="BD112" s="2" t="s">
        <v>344</v>
      </c>
      <c r="BK112" s="2" t="s">
        <v>1304</v>
      </c>
      <c r="BR112" s="2" t="s">
        <v>33</v>
      </c>
    </row>
    <row r="113" spans="1:70" x14ac:dyDescent="0.25">
      <c r="A113" s="2" t="s">
        <v>1305</v>
      </c>
      <c r="B113" s="2" t="s">
        <v>1306</v>
      </c>
      <c r="C113" s="2" t="s">
        <v>290</v>
      </c>
      <c r="D113" s="2" t="s">
        <v>1307</v>
      </c>
      <c r="E113" s="2" t="s">
        <v>290</v>
      </c>
      <c r="F113" s="2" t="s">
        <v>1308</v>
      </c>
      <c r="G113" s="2" t="s">
        <v>290</v>
      </c>
      <c r="H113" s="2" t="s">
        <v>293</v>
      </c>
      <c r="I113" s="2" t="s">
        <v>1424</v>
      </c>
      <c r="K113" s="2" t="s">
        <v>25</v>
      </c>
      <c r="O113" s="2" t="s">
        <v>1309</v>
      </c>
      <c r="S113" s="2" t="s">
        <v>1310</v>
      </c>
      <c r="W113" s="2" t="s">
        <v>1311</v>
      </c>
      <c r="AA113" s="2" t="s">
        <v>209</v>
      </c>
      <c r="AE113" s="2" t="s">
        <v>1312</v>
      </c>
      <c r="AI113" s="2" t="s">
        <v>1313</v>
      </c>
      <c r="AM113" s="2" t="s">
        <v>1314</v>
      </c>
      <c r="AQ113" s="2" t="s">
        <v>1315</v>
      </c>
      <c r="AW113" s="2" t="s">
        <v>1312</v>
      </c>
      <c r="BD113" s="2" t="s">
        <v>1313</v>
      </c>
      <c r="BK113" s="2" t="s">
        <v>1314</v>
      </c>
      <c r="BR113" s="2" t="s">
        <v>1315</v>
      </c>
    </row>
    <row r="114" spans="1:70" x14ac:dyDescent="0.25">
      <c r="A114" s="2" t="s">
        <v>1316</v>
      </c>
      <c r="B114" s="2" t="s">
        <v>1317</v>
      </c>
      <c r="C114" s="2" t="s">
        <v>290</v>
      </c>
      <c r="D114" s="2" t="s">
        <v>1318</v>
      </c>
      <c r="E114" s="2" t="s">
        <v>290</v>
      </c>
      <c r="F114" s="2" t="s">
        <v>1319</v>
      </c>
      <c r="G114" s="2" t="s">
        <v>290</v>
      </c>
      <c r="H114" s="2" t="s">
        <v>293</v>
      </c>
      <c r="I114" s="2" t="s">
        <v>1426</v>
      </c>
      <c r="K114" s="2" t="s">
        <v>1016</v>
      </c>
      <c r="O114" s="2" t="s">
        <v>1320</v>
      </c>
      <c r="S114" s="2" t="s">
        <v>1321</v>
      </c>
      <c r="W114" s="2" t="s">
        <v>1322</v>
      </c>
      <c r="AA114" s="2" t="s">
        <v>1323</v>
      </c>
      <c r="AE114" s="2" t="s">
        <v>1324</v>
      </c>
      <c r="AI114" s="2" t="s">
        <v>1325</v>
      </c>
      <c r="AK114" s="2" t="s">
        <v>556</v>
      </c>
      <c r="AM114" s="2" t="s">
        <v>1326</v>
      </c>
      <c r="AQ114" s="2" t="s">
        <v>1327</v>
      </c>
      <c r="AW114" s="2" t="s">
        <v>1324</v>
      </c>
      <c r="BD114" s="2" t="s">
        <v>1325</v>
      </c>
      <c r="BF114" s="2" t="s">
        <v>556</v>
      </c>
      <c r="BK114" s="2" t="s">
        <v>1326</v>
      </c>
      <c r="BR114" s="2" t="s">
        <v>1327</v>
      </c>
    </row>
    <row r="115" spans="1:70" x14ac:dyDescent="0.25">
      <c r="A115" s="2" t="s">
        <v>1328</v>
      </c>
      <c r="B115" s="2" t="s">
        <v>1329</v>
      </c>
      <c r="C115" s="2" t="s">
        <v>1330</v>
      </c>
      <c r="D115" s="2" t="s">
        <v>1331</v>
      </c>
      <c r="E115" s="2" t="s">
        <v>1332</v>
      </c>
      <c r="F115" s="2" t="s">
        <v>1333</v>
      </c>
      <c r="G115" s="2" t="s">
        <v>1334</v>
      </c>
      <c r="H115" s="2" t="s">
        <v>1409</v>
      </c>
      <c r="K115" s="2" t="s">
        <v>57</v>
      </c>
      <c r="O115" s="2" t="s">
        <v>577</v>
      </c>
      <c r="W115" s="2" t="s">
        <v>1335</v>
      </c>
      <c r="AA115" s="2" t="s">
        <v>1336</v>
      </c>
      <c r="AE115" s="2" t="s">
        <v>850</v>
      </c>
      <c r="AI115" s="2" t="s">
        <v>1337</v>
      </c>
      <c r="AM115" s="2" t="s">
        <v>89</v>
      </c>
      <c r="AQ115" s="2" t="s">
        <v>75</v>
      </c>
      <c r="AW115" s="2" t="s">
        <v>850</v>
      </c>
      <c r="BD115" s="2" t="s">
        <v>1337</v>
      </c>
      <c r="BK115" s="2" t="s">
        <v>89</v>
      </c>
      <c r="BR115" s="2" t="s">
        <v>75</v>
      </c>
    </row>
    <row r="116" spans="1:70" x14ac:dyDescent="0.25">
      <c r="A116" s="2" t="s">
        <v>1338</v>
      </c>
      <c r="B116" s="2" t="s">
        <v>1339</v>
      </c>
      <c r="C116" s="2" t="s">
        <v>1340</v>
      </c>
      <c r="D116" s="2" t="s">
        <v>1341</v>
      </c>
      <c r="E116" s="2" t="s">
        <v>1342</v>
      </c>
      <c r="F116" s="2" t="s">
        <v>1343</v>
      </c>
      <c r="G116" s="2" t="s">
        <v>1344</v>
      </c>
      <c r="H116" s="2" t="s">
        <v>24</v>
      </c>
      <c r="I116" s="2" t="s">
        <v>397</v>
      </c>
      <c r="K116" s="2" t="s">
        <v>25</v>
      </c>
      <c r="O116" s="2" t="s">
        <v>26</v>
      </c>
      <c r="S116" s="2" t="s">
        <v>1345</v>
      </c>
      <c r="W116" s="2" t="s">
        <v>1346</v>
      </c>
      <c r="AA116" s="2" t="s">
        <v>1347</v>
      </c>
      <c r="AE116" s="2" t="s">
        <v>1348</v>
      </c>
      <c r="AI116" s="2" t="s">
        <v>1349</v>
      </c>
      <c r="AM116" s="2" t="s">
        <v>48</v>
      </c>
      <c r="AQ116" s="2" t="s">
        <v>1350</v>
      </c>
      <c r="AW116" s="2" t="s">
        <v>1348</v>
      </c>
      <c r="BD116" s="2" t="s">
        <v>1349</v>
      </c>
      <c r="BK116" s="2" t="s">
        <v>48</v>
      </c>
      <c r="BR116" s="2" t="s">
        <v>1350</v>
      </c>
    </row>
    <row r="117" spans="1:70" x14ac:dyDescent="0.25">
      <c r="A117" s="2" t="s">
        <v>1351</v>
      </c>
      <c r="B117" s="2" t="s">
        <v>1352</v>
      </c>
      <c r="C117" s="2" t="s">
        <v>1353</v>
      </c>
      <c r="D117" s="2" t="s">
        <v>1354</v>
      </c>
      <c r="E117" s="2" t="s">
        <v>68</v>
      </c>
      <c r="F117" s="2" t="s">
        <v>1355</v>
      </c>
      <c r="G117" s="2" t="s">
        <v>68</v>
      </c>
      <c r="H117" s="2" t="s">
        <v>24</v>
      </c>
      <c r="I117" s="2" t="s">
        <v>1424</v>
      </c>
      <c r="K117" s="2" t="s">
        <v>486</v>
      </c>
      <c r="O117" s="2" t="s">
        <v>281</v>
      </c>
      <c r="S117" s="2" t="s">
        <v>1356</v>
      </c>
      <c r="W117" s="2" t="s">
        <v>1357</v>
      </c>
      <c r="AA117" s="2" t="s">
        <v>1358</v>
      </c>
      <c r="AE117" s="2" t="s">
        <v>210</v>
      </c>
      <c r="AI117" s="2" t="s">
        <v>1359</v>
      </c>
      <c r="AM117" s="2" t="s">
        <v>1360</v>
      </c>
      <c r="AQ117" s="2" t="s">
        <v>33</v>
      </c>
      <c r="AW117" s="2" t="s">
        <v>210</v>
      </c>
      <c r="BD117" s="2" t="s">
        <v>1359</v>
      </c>
      <c r="BK117" s="2" t="s">
        <v>1360</v>
      </c>
      <c r="BR117" s="2" t="s">
        <v>33</v>
      </c>
    </row>
    <row r="118" spans="1:70" x14ac:dyDescent="0.25">
      <c r="A118" s="2" t="s">
        <v>1361</v>
      </c>
      <c r="B118" s="2" t="s">
        <v>1362</v>
      </c>
      <c r="C118" s="2" t="s">
        <v>1363</v>
      </c>
      <c r="D118" s="2" t="s">
        <v>1364</v>
      </c>
      <c r="E118" s="2" t="s">
        <v>1365</v>
      </c>
      <c r="F118" s="2" t="s">
        <v>1366</v>
      </c>
      <c r="G118" s="2" t="s">
        <v>68</v>
      </c>
      <c r="H118" s="2" t="s">
        <v>24</v>
      </c>
      <c r="I118" s="2" t="s">
        <v>1424</v>
      </c>
      <c r="K118" s="2" t="s">
        <v>1367</v>
      </c>
      <c r="O118" s="2" t="s">
        <v>1368</v>
      </c>
      <c r="S118" s="2" t="s">
        <v>1369</v>
      </c>
      <c r="W118" s="2" t="s">
        <v>1370</v>
      </c>
      <c r="AA118" s="2" t="s">
        <v>1371</v>
      </c>
      <c r="AE118" s="2" t="s">
        <v>1372</v>
      </c>
      <c r="AI118" s="2" t="s">
        <v>1373</v>
      </c>
      <c r="AM118" s="2" t="s">
        <v>1374</v>
      </c>
      <c r="AQ118" s="2" t="s">
        <v>325</v>
      </c>
      <c r="AW118" s="2" t="s">
        <v>1372</v>
      </c>
      <c r="BD118" s="2" t="s">
        <v>1373</v>
      </c>
      <c r="BK118" s="2" t="s">
        <v>1374</v>
      </c>
      <c r="BR118" s="2" t="s">
        <v>325</v>
      </c>
    </row>
    <row r="119" spans="1:70" x14ac:dyDescent="0.25">
      <c r="A119" s="2" t="s">
        <v>1375</v>
      </c>
      <c r="B119" s="2" t="s">
        <v>1376</v>
      </c>
      <c r="C119" s="2" t="s">
        <v>201</v>
      </c>
      <c r="D119" s="2" t="s">
        <v>1377</v>
      </c>
      <c r="E119" s="2" t="s">
        <v>148</v>
      </c>
      <c r="F119" s="2" t="s">
        <v>1378</v>
      </c>
      <c r="G119" s="2" t="s">
        <v>930</v>
      </c>
      <c r="H119" s="2" t="s">
        <v>1409</v>
      </c>
      <c r="I119" s="2" t="s">
        <v>1424</v>
      </c>
      <c r="K119" s="2" t="s">
        <v>25</v>
      </c>
      <c r="O119" s="2" t="s">
        <v>1379</v>
      </c>
      <c r="S119" s="2" t="s">
        <v>1380</v>
      </c>
      <c r="W119" s="2" t="s">
        <v>1381</v>
      </c>
      <c r="AA119" s="2" t="s">
        <v>1382</v>
      </c>
      <c r="AE119" s="2" t="s">
        <v>1383</v>
      </c>
      <c r="AI119" s="2" t="s">
        <v>1384</v>
      </c>
      <c r="AM119" s="2" t="s">
        <v>1304</v>
      </c>
      <c r="AQ119" s="2" t="s">
        <v>325</v>
      </c>
      <c r="AW119" s="2" t="s">
        <v>1383</v>
      </c>
      <c r="BD119" s="2" t="s">
        <v>1384</v>
      </c>
      <c r="BK119" s="2" t="s">
        <v>1304</v>
      </c>
      <c r="BR119" s="2" t="s">
        <v>325</v>
      </c>
    </row>
    <row r="120" spans="1:70" x14ac:dyDescent="0.25">
      <c r="A120" s="2" t="s">
        <v>1385</v>
      </c>
      <c r="B120" s="2" t="s">
        <v>1386</v>
      </c>
      <c r="C120" s="2" t="s">
        <v>1387</v>
      </c>
      <c r="D120" s="2" t="s">
        <v>1388</v>
      </c>
      <c r="E120" s="2" t="s">
        <v>1389</v>
      </c>
      <c r="F120" s="2" t="s">
        <v>1390</v>
      </c>
      <c r="G120" s="2" t="s">
        <v>68</v>
      </c>
      <c r="H120" s="2" t="s">
        <v>24</v>
      </c>
      <c r="I120" s="2" t="s">
        <v>1424</v>
      </c>
      <c r="K120" s="2" t="s">
        <v>25</v>
      </c>
      <c r="O120" s="2" t="s">
        <v>191</v>
      </c>
      <c r="S120" s="2" t="s">
        <v>1391</v>
      </c>
      <c r="W120" s="2" t="s">
        <v>1392</v>
      </c>
      <c r="AA120" s="2" t="s">
        <v>1393</v>
      </c>
      <c r="AE120" s="2" t="s">
        <v>1394</v>
      </c>
      <c r="AI120" s="2" t="s">
        <v>1395</v>
      </c>
      <c r="AM120" s="2" t="s">
        <v>1396</v>
      </c>
      <c r="AQ120" s="2" t="s">
        <v>75</v>
      </c>
      <c r="AW120" s="2" t="s">
        <v>1394</v>
      </c>
      <c r="BD120" s="2" t="s">
        <v>1395</v>
      </c>
      <c r="BK120" s="2" t="s">
        <v>1396</v>
      </c>
      <c r="BR120" s="2" t="s">
        <v>75</v>
      </c>
    </row>
    <row r="121" spans="1:70" x14ac:dyDescent="0.25">
      <c r="A121" s="2" t="s">
        <v>1397</v>
      </c>
      <c r="B121" s="2" t="s">
        <v>1398</v>
      </c>
      <c r="C121" s="2" t="s">
        <v>483</v>
      </c>
      <c r="D121" s="2" t="s">
        <v>1399</v>
      </c>
      <c r="E121" s="2" t="s">
        <v>80</v>
      </c>
      <c r="F121" s="2" t="s">
        <v>1400</v>
      </c>
      <c r="G121" s="2" t="s">
        <v>163</v>
      </c>
      <c r="H121" s="2" t="s">
        <v>41</v>
      </c>
      <c r="K121" s="2" t="s">
        <v>25</v>
      </c>
      <c r="O121" s="2" t="s">
        <v>1401</v>
      </c>
      <c r="S121" s="2" t="s">
        <v>1402</v>
      </c>
      <c r="W121" s="2" t="s">
        <v>1403</v>
      </c>
      <c r="AA121" s="2" t="s">
        <v>1404</v>
      </c>
      <c r="AE121" s="2" t="s">
        <v>1405</v>
      </c>
      <c r="AI121" s="2" t="s">
        <v>1406</v>
      </c>
      <c r="AM121" s="2" t="s">
        <v>1407</v>
      </c>
      <c r="AQ121" s="2" t="s">
        <v>1408</v>
      </c>
      <c r="AW121" s="2" t="s">
        <v>1405</v>
      </c>
      <c r="BD121" s="2" t="s">
        <v>1406</v>
      </c>
      <c r="BK121" s="2" t="s">
        <v>1407</v>
      </c>
      <c r="BR121" s="2" t="s">
        <v>1408</v>
      </c>
    </row>
  </sheetData>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6FADA4-CC9F-47E5-88F2-9FC3832E0300}">
  <dimension ref="A1:P121"/>
  <sheetViews>
    <sheetView topLeftCell="E1" workbookViewId="0">
      <selection activeCell="E1" sqref="A1:XFD1"/>
    </sheetView>
  </sheetViews>
  <sheetFormatPr defaultRowHeight="15" x14ac:dyDescent="0.25"/>
  <cols>
    <col min="2" max="2" width="66.28515625" style="1" customWidth="1"/>
    <col min="3" max="3" width="22.28515625" customWidth="1"/>
    <col min="4" max="4" width="62.140625" customWidth="1"/>
    <col min="7" max="7" width="29.140625" customWidth="1"/>
    <col min="8" max="8" width="37.28515625" customWidth="1"/>
    <col min="9" max="9" width="15.7109375" customWidth="1"/>
    <col min="10" max="10" width="62.5703125" customWidth="1"/>
    <col min="11" max="11" width="19.7109375" customWidth="1"/>
    <col min="15" max="15" width="26.140625" customWidth="1"/>
  </cols>
  <sheetData>
    <row r="1" spans="1:16" s="3" customFormat="1" x14ac:dyDescent="0.25">
      <c r="A1" s="7" t="str">
        <f>test2!A1</f>
        <v>student</v>
      </c>
      <c r="B1" s="7" t="str">
        <f>test2!B1</f>
        <v>1.a</v>
      </c>
      <c r="C1" s="7" t="str">
        <f>test2!C1</f>
        <v>output</v>
      </c>
      <c r="D1" s="7" t="str">
        <f>test2!D1</f>
        <v>option_[ LIMIT 3 OFFSET 37;]</v>
      </c>
      <c r="E1" s="7" t="str">
        <f>test2!E1</f>
        <v>output</v>
      </c>
      <c r="F1" s="7" t="str">
        <f>test2!F1</f>
        <v>option_[ LIMIT 3 offset 3756;]</v>
      </c>
      <c r="G1" s="7" t="str">
        <f>test2!G1</f>
        <v>output</v>
      </c>
      <c r="H1" s="7" t="str">
        <f>test2!H1</f>
        <v>comment_output</v>
      </c>
      <c r="I1" s="7" t="s">
        <v>1410</v>
      </c>
      <c r="J1" s="7" t="str">
        <f>test2!I1</f>
        <v>comment_answer</v>
      </c>
      <c r="K1" s="7" t="s">
        <v>1423</v>
      </c>
      <c r="L1" s="7" t="s">
        <v>1428</v>
      </c>
      <c r="O1" s="9" t="s">
        <v>1420</v>
      </c>
      <c r="P1" s="9"/>
    </row>
    <row r="2" spans="1:16" x14ac:dyDescent="0.25">
      <c r="A2" s="2" t="str">
        <f>test2!A2</f>
        <v>A0041688X</v>
      </c>
      <c r="B2" s="2" t="str">
        <f>test2!B2</f>
        <v>SELECT e.name AS country,
c.province,
c.name as city,
ROUND((SUM(c.population)/e.population)*100,2) AS percentage
FROM city c, country e
where c.country = e.code
GROUP BY ROLLUP(e.name, c.province, c.name, e.population)
ORDER BY e.name, c.province, c.name;</v>
      </c>
      <c r="C2" s="2" t="str">
        <f>test2!C2</f>
        <v>8798, [('Afghanistan', 'Afghanistan', 'Herat', Decimal('1.29')), ('Afghanistan', 'Afghanistan', 'Herat', None), ('Afghanistan', 'Afghanistan', 'Kabul', Decimal('9.36')), ('Afghanistan', 'Afghanistan', 'Kabul', None), ('Afghanistan', 'Afghanistan', 'Kandahar', Decimal('1.20')), ('Afghanistan', 'Afghanistan', 'Kandahar', None), ('Afghanistan', 'Afghanistan', 'Mazar-i-Sharif', Decimal('1.11')), ('Afghanistan', 'Afghanistan', 'Mazar-i-Sharif', None), ('Afghanistan', 'Afghanistan', None, None), ('Afghanistan', None, None, None)]</v>
      </c>
      <c r="D2" s="2" t="str">
        <f>test2!D2</f>
        <v>SELECT e.name AS country,
c.province,
c.name as city,
ROUND((SUM(c.population)/e.population)*100,2) AS percentage
FROM city c, country e
where c.country = e.code
GROUP BY ROLLUP(e.name, c.province, c.name, e.population)
ORDER BY e.name, c.province, c.name LIMIT 3 OFFSET 37;</v>
      </c>
      <c r="E2" s="2" t="str">
        <f>test2!E2</f>
        <v>3, [('Algeria', 'Algeria', 'Blida', None), ('Algeria', 'Algeria', 'Constantine', Decimal('1.21')), ('Algeria', 'Algeria', 'Constantine', None)]</v>
      </c>
      <c r="F2" s="2" t="str">
        <f>test2!F2</f>
        <v>SELECT e.name AS country,
c.province,
c.name as city,
ROUND((SUM(c.population)/e.population)*100,2) AS percentage
FROM city c, country e
where c.country = e.code
GROUP BY ROLLUP(e.name, c.province, c.name, e.population)
ORDER BY e.name, c.province, c.name LIMIT 3 offset 3756;</v>
      </c>
      <c r="G2" s="2" t="str">
        <f>test2!G2</f>
        <v>3, [('Iraq', 'Duhouk', None, None), ('Iraq', 'Erbil', 'Erbil', Decimal('2.55')), ('Iraq', 'Erbil', 'Erbil', None)]</v>
      </c>
      <c r="H2" s="2" t="str">
        <f>test2!H2</f>
        <v>Wrong output;</v>
      </c>
      <c r="I2" s="2">
        <f>IF(LEFT(H2,5)="Wrong",$P$5,IF(LEFT(H2,5)="Tiny ",$P$4,IF(LEFT(H2,5)="No ou",$P$6,IF(LEFT(H2,5)="Corre",$P$3,"??"))))</f>
        <v>-1</v>
      </c>
      <c r="J2" s="2" t="str">
        <f>test2!I2</f>
        <v xml:space="preserve">Missing COALESCE; </v>
      </c>
      <c r="K2" s="2">
        <f>IF(LEFT(J2,5)="No an",$P$13,IF(J2=0,$P$8,IF(J2="Missing semicolon; ",$P$9,IF(J2="Missing COALESCE; Missing ROLLUP; ",$P$11,IF(LEFT(J2,23)="Missing semicolon; Miss",$P$11,
IF(J2="Missing COALESCE; ", $P$10, IF(J2="Missing ROLLUP; ", $P$10,"??"))
)))))</f>
        <v>-0.5</v>
      </c>
      <c r="L2" s="2">
        <f>3+I2+K2</f>
        <v>1.5</v>
      </c>
      <c r="O2" s="5" t="s">
        <v>1411</v>
      </c>
      <c r="P2" s="6"/>
    </row>
    <row r="3" spans="1:16" x14ac:dyDescent="0.25">
      <c r="A3" s="2" t="str">
        <f>test2!A3</f>
        <v>A0047158B</v>
      </c>
      <c r="B3" s="2" t="str">
        <f>test2!B3</f>
        <v>SELECT co.name AS country,
COALESCE(c.province, ' All provinces') AS province,
COALESCE(c.name, ' All cities') AS city,
ROUND(SUM(c.population),2) AS percentage
FROM city c, country co
WHERE c.country=co.code
GROUP BY co.name, ROLLUP(c.province, c.name)
ORDER BY country, province, city;</v>
      </c>
      <c r="C3" s="2" t="str">
        <f>test2!C3</f>
        <v>5335, [('Afghanistan', ' All provinces', ' All cities', Decimal('3371100.00')), ('Afghanistan', 'Afghanistan', ' All cities', Decimal('3371100.00')), ('Afghanistan', 'Afghanistan', 'Herat', Decimal('335200.00')), ('Afghanistan', 'Afghanistan', 'Kabul', Decimal('2435400.00')), ('Afghanistan', 'Afghanistan', 'Kandahar', Decimal('311800.00')), ('Afghanistan', 'Afghanistan', 'Mazar-i-Sharif', Decimal('288700.00')), ('Albania', ' All provinces', ' All cities', Decimal('818187.00')), ('Albania', 'Albania', ' All cities', Decimal('818187.00')), ('Albania', 'Albania', 'DurrÃ«s', Decimal('113249.00')), ('Albania', 'Albania', 'Elbasan', Decimal('78703.00'))]</v>
      </c>
      <c r="D3" s="2" t="str">
        <f>test2!D3</f>
        <v>SELECT co.name AS country,
COALESCE(c.province, ' All provinces') AS province,
COALESCE(c.name, ' All cities') AS city,
ROUND(SUM(c.population),2) AS percentage
FROM city c, country co
WHERE c.country=co.code
GROUP BY co.name, ROLLUP(c.province, c.name)
ORDER BY country, province, city LIMIT 3 OFFSET 37;</v>
      </c>
      <c r="E3" s="2" t="str">
        <f>test2!E3</f>
        <v>3, [('American Samoa', ' All provinces', ' All cities', None), ('American Samoa', 'American Samoa', ' All cities', None), ('American Samoa', 'American Samoa', 'Pago Pago', None)]</v>
      </c>
      <c r="F3" s="2" t="str">
        <f>test2!F3</f>
        <v>SELECT co.name AS country,
COALESCE(c.province, ' All provinces') AS province,
COALESCE(c.name, ' All cities') AS city,
ROUND(SUM(c.population),2) AS percentage
FROM city c, country co
WHERE c.country=co.code
GROUP BY co.name, ROLLUP(c.province, c.name)
ORDER BY country, province, city LIMIT 3 offset 3756;</v>
      </c>
      <c r="G3" s="2" t="str">
        <f>test2!G3</f>
        <v>3, [('Russia', 'Magadanskaya', 'Magadan', Decimal('95982.00')), ('Russia', 'Magadanskaya', 'Okhotsk', Decimal('4215.00')), ('Russia', 'Mariy-El', ' All cities', Decimal('257015.00'))]</v>
      </c>
      <c r="H3" s="2" t="str">
        <f>test2!H3</f>
        <v xml:space="preserve">Correct output; </v>
      </c>
      <c r="I3" s="2">
        <f t="shared" ref="I3:I66" si="0">IF(LEFT(H3,5)="Wrong",$P$5,IF(LEFT(H3,5)="Tiny ",$P$4,IF(LEFT(H3,5)="No ou",$P$6,IF(LEFT(H3,5)="Corre",$P$3,"??"))))</f>
        <v>0</v>
      </c>
      <c r="J3" s="2">
        <f>test2!I3</f>
        <v>0</v>
      </c>
      <c r="K3" s="2">
        <f t="shared" ref="K3:K66" si="1">IF(LEFT(J3,5)="No an",$P$13,IF(J3=0,$P$8,IF(J3="Missing semicolon; ",$P$9,IF(J3="Missing COALESCE; Missing ROLLUP; ",$P$11,IF(LEFT(J3,23)="Missing semicolon; Miss",$P$11,
IF(J3="Missing COALESCE; ", $P$10, IF(J3="Missing ROLLUP; ", $P$10,"??"))
)))))</f>
        <v>0</v>
      </c>
      <c r="L3" s="2">
        <f t="shared" ref="L3:L66" si="2">3+I3+K3</f>
        <v>3</v>
      </c>
      <c r="O3" s="4" t="s">
        <v>1412</v>
      </c>
      <c r="P3" s="4">
        <v>0</v>
      </c>
    </row>
    <row r="4" spans="1:16" x14ac:dyDescent="0.25">
      <c r="A4" s="2" t="str">
        <f>test2!A4</f>
        <v>A0057228A</v>
      </c>
      <c r="B4" s="2" t="str">
        <f>test2!B4</f>
        <v>SELECT co.name as country, COALESCE(c.province, 'All provinces') as province, COALESCE(c.name, 'All cities') as city, ROUND(SUM(c.population)/SUM(co.population)*100, 2) as percentage
FROM city c INNER JOIN country co ON c.country = co.code 
GROUP BY ROLLUP (co.name, c.province, c.name)
ORDER BY co.name ASC;</v>
      </c>
      <c r="C4" s="2" t="str">
        <f>test2!C4</f>
        <v>5336, [('Afghanistan', 'Afghanistan', 'Herat', Decimal('1.29')), ('Afghanistan', 'Afghanistan', 'Kabul', Decimal('9.36')), ('Afghanistan', 'Afghanistan', 'Kandahar', Decimal('1.20')), ('Afghanistan', 'Afghanistan', 'Mazar-i-Sharif', Decimal('1.11')), ('Afghanistan', 'Afghanistan', 'All cities', Decimal('3.24')), ('Afghanistan', 'All provinces', 'All cities', Decimal('3.24')), ('Albania', 'Albania', 'DurrÃ«s', Decimal('4.01')), ('Albania', 'Albania', 'Elbasan', Decimal('2.79')), ('Albania', 'Albania', 'KorÃ§Ã«', Decimal('1.81')), ('Albania', 'Albania', 'ShkodÃ«r', Decimal('2.73'))]</v>
      </c>
      <c r="D4" s="2" t="str">
        <f>test2!D4</f>
        <v>SELECT co.name as country, COALESCE(c.province, 'All provinces') as province, COALESCE(c.name, 'All cities') as city, ROUND(SUM(c.population)/SUM(co.population)*100, 2) as percentage
FROM city c INNER JOIN country co ON c.country = co.code 
GROUP BY ROLLUP (co.name, c.province, c.name)
ORDER BY co.name ASC LIMIT 3 OFFSET 37;</v>
      </c>
      <c r="E4" s="2" t="str">
        <f>test2!E4</f>
        <v>3, [('American Samoa', 'American Samoa', 'Pago Pago', None), ('American Samoa', 'American Samoa', 'All cities', None), ('American Samoa', 'All provinces', 'All cities', None)]</v>
      </c>
      <c r="F4" s="2" t="str">
        <f>test2!F4</f>
        <v>SELECT co.name as country, COALESCE(c.province, 'All provinces') as province, COALESCE(c.name, 'All cities') as city, ROUND(SUM(c.population)/SUM(co.population)*100, 2) as percentage
FROM city c INNER JOIN country co ON c.country = co.code 
GROUP BY ROLLUP (co.name, c.province, c.name)
ORDER BY co.name ASC LIMIT 3 offset 3756;</v>
      </c>
      <c r="G4" s="2" t="str">
        <f>test2!G4</f>
        <v>3, [('Russia', 'Magadanskaya', 'All cities', Decimal('0.03')), ('Russia', 'Mariy-El', 'Yoshkar-Ola', Decimal('0.18')), ('Russia', 'Mariy-El', 'All cities', Decimal('0.18'))]</v>
      </c>
      <c r="H4" s="2" t="str">
        <f>test2!H4</f>
        <v>Tiny mistake in output row number;</v>
      </c>
      <c r="I4" s="2">
        <f t="shared" si="0"/>
        <v>-0.5</v>
      </c>
      <c r="J4" s="2">
        <f>test2!I4</f>
        <v>0</v>
      </c>
      <c r="K4" s="2">
        <f t="shared" si="1"/>
        <v>0</v>
      </c>
      <c r="L4" s="2">
        <f t="shared" si="2"/>
        <v>2.5</v>
      </c>
      <c r="O4" s="4" t="s">
        <v>1413</v>
      </c>
      <c r="P4" s="4">
        <v>-0.5</v>
      </c>
    </row>
    <row r="5" spans="1:16" x14ac:dyDescent="0.25">
      <c r="A5" s="2" t="str">
        <f>test2!A5</f>
        <v>A0060127U</v>
      </c>
      <c r="B5" s="2" t="str">
        <f>test2!B5</f>
        <v>select ct.name AS country, c.province, c.name AS city, ROUND(c.population/ct.population *100,2) AS percentage
from city c, country ct
WHERE c.country = ct.code
and c.province = ct.province
GROUP BY rollup (ct.name,c.province, c.name,percentage);</v>
      </c>
      <c r="C5" s="2" t="str">
        <f>test2!C5</f>
        <v>1661, [('Afghanistan', 'Afghanistan', 'Herat', Decimal('1.29')), ('Afghanistan', 'Afghanistan', 'Herat', None), ('Afghanistan', 'Afghanistan', 'Kabul', Decimal('9.36')), ('Afghanistan', 'Afghanistan', 'Kabul', None), ('Afghanistan', 'Afghanistan', 'Kandahar', Decimal('1.20')), ('Afghanistan', 'Afghanistan', 'Kandahar', None), ('Afghanistan', 'Afghanistan', 'Mazar-i-Sharif', Decimal('1.11')), ('Afghanistan', 'Afghanistan', 'Mazar-i-Sharif', None), ('Afghanistan', 'Afghanistan', None, None), ('Afghanistan', None, None, None)]</v>
      </c>
      <c r="D5" s="2" t="str">
        <f>test2!D5</f>
        <v>select ct.name AS country, c.province, c.name AS city, ROUND(c.population/ct.population *100,2) AS percentage
from city c, country ct
WHERE c.country = ct.code
and c.province = ct.province
GROUP BY rollup (ct.name,c.province, c.name,percentage) LIMIT 3 OFFSET 37;</v>
      </c>
      <c r="E5" s="2" t="str">
        <f>test2!E5</f>
        <v>3, [('Algeria', 'Algeria', 'Blida', None), ('Algeria', 'Algeria', 'Constantine', Decimal('1.21')), ('Algeria', 'Algeria', 'Constantine', None)]</v>
      </c>
      <c r="F5" s="2" t="str">
        <f>test2!F5</f>
        <v>select ct.name AS country, c.province, c.name AS city, ROUND(c.population/ct.population *100,2) AS percentage
from city c, country ct
WHERE c.country = ct.code
and c.province = ct.province
GROUP BY rollup (ct.name,c.province, c.name,percentage) LIMIT 3 offset 3756;</v>
      </c>
      <c r="G5" s="2" t="str">
        <f>test2!G5</f>
        <v>0, []</v>
      </c>
      <c r="H5" s="2" t="str">
        <f>test2!H5</f>
        <v>Wrong output;</v>
      </c>
      <c r="I5" s="2">
        <f t="shared" si="0"/>
        <v>-1</v>
      </c>
      <c r="J5" s="2" t="str">
        <f>test2!I5</f>
        <v xml:space="preserve">Missing COALESCE; </v>
      </c>
      <c r="K5" s="2">
        <f t="shared" si="1"/>
        <v>-0.5</v>
      </c>
      <c r="L5" s="2">
        <f t="shared" si="2"/>
        <v>1.5</v>
      </c>
      <c r="O5" s="4" t="s">
        <v>1414</v>
      </c>
      <c r="P5" s="4">
        <v>-1</v>
      </c>
    </row>
    <row r="6" spans="1:16" x14ac:dyDescent="0.25">
      <c r="A6" s="2" t="str">
        <f>test2!A6</f>
        <v>A0080400B</v>
      </c>
      <c r="B6" s="2" t="str">
        <f>test2!B6</f>
        <v>SELECT co.name AS country, 
	COALESCE(urban.province, 'All provinces') AS province, 
	COALESCE(urban.city, 'All cities') AS country,
	ROUND(urban.sum_pop/co.population*100,2) AS percentage
FROM country co,
	(
	SELECT c.country, 
	c.province, 
	c.name AS city, 
	SUM(c.population) AS sum_pop
	FROM city c
	GROUP BY ROLLUP (c.country, c.province, c.name)
	) AS urban
WHERE urban.country = co.code
ORDER BY co.name, 
	CASE WHEN urban.province ISNULL THEN 0 ELSE 1 END, 
	CASE WHEN urban.city ISNULL THEN 0 ELSE 1 END;</v>
      </c>
      <c r="C6" s="2" t="str">
        <f>test2!C6</f>
        <v>5335, [('Afghanistan', 'All provinces', 'All cities', Decimal('12.95')), ('Afghanistan', 'Afghanistan', 'All cities', Decimal('12.95')), ('Afghanistan', 'Afghanistan', 'Mazar-i-Sharif', Decimal('1.11')), ('Afghanistan', 'Afghanistan', 'Kabul', Decimal('9.36')), ('Afghanistan', 'Afghanistan', 'Kandahar', Decimal('1.20')), ('Afghanistan', 'Afghanistan', 'Herat', Decimal('1.29')), ('Albania', 'All provinces', 'All cities', Decimal('28.99')), ('Albania', 'Albania', 'All cities', Decimal('28.99')), ('Albania', 'Albania', 'Elbasan', Decimal('2.79')), ('Albania', 'Albania', 'DurrÃ«s', Decimal('4.01'))]</v>
      </c>
      <c r="D6" s="2" t="str">
        <f>test2!D6</f>
        <v>SELECT co.name AS country, 
	COALESCE(urban.province, 'All provinces') AS province, 
	COALESCE(urban.city, 'All cities') AS country,
	ROUND(urban.sum_pop/co.population*100,2) AS percentage
FROM country co,
	(
	SELECT c.country, 
	c.province, 
	c.name AS city, 
	SUM(c.population) AS sum_pop
	FROM city c
	GROUP BY ROLLUP (c.country, c.province, c.name)
	) AS urban
WHERE urban.country = co.code
ORDER BY co.name, 
	CASE WHEN urban.province ISNULL THEN 0 ELSE 1 END, 
	CASE WHEN urban.city ISNULL THEN 0 ELSE 1 END LIMIT 3 OFFSET 37;</v>
      </c>
      <c r="E6" s="2" t="str">
        <f>test2!E6</f>
        <v>3, [('American Samoa', 'All provinces', 'All cities', None), ('American Samoa', 'American Samoa', 'All cities', None), ('American Samoa', 'American Samoa', 'Pago Pago', None)]</v>
      </c>
      <c r="F6" s="2" t="str">
        <f>test2!F6</f>
        <v>SELECT co.name AS country, 
	COALESCE(urban.province, 'All provinces') AS province, 
	COALESCE(urban.city, 'All cities') AS country,
	ROUND(urban.sum_pop/co.population*100,2) AS percentage
FROM country co,
	(
	SELECT c.country, 
	c.province, 
	c.name AS city, 
	SUM(c.population) AS sum_pop
	FROM city c
	GROUP BY ROLLUP (c.country, c.province, c.name)
	) AS urban
WHERE urban.country = co.code
ORDER BY co.name, 
	CASE WHEN urban.province ISNULL THEN 0 ELSE 1 END, 
	CASE WHEN urban.city ISNULL THEN 0 ELSE 1 END LIMIT 3 offset 3756;</v>
      </c>
      <c r="G6" s="2" t="str">
        <f>test2!G6</f>
        <v>3, [('Russia', 'Mordoviya', 'Saransk', Decimal('0.21')), ('Russia', 'Stavropolskiy', 'Neftekamsk', Decimal('0.08')), ('Russia', 'Karachayevo-Cherkesskaya', 'ÄŒerkessk', Decimal('0.09'))]</v>
      </c>
      <c r="H6" s="2" t="str">
        <f>test2!H6</f>
        <v xml:space="preserve">Correct output; </v>
      </c>
      <c r="I6" s="2">
        <f t="shared" si="0"/>
        <v>0</v>
      </c>
      <c r="J6" s="2">
        <f>test2!I6</f>
        <v>0</v>
      </c>
      <c r="K6" s="2">
        <f t="shared" si="1"/>
        <v>0</v>
      </c>
      <c r="L6" s="2">
        <f t="shared" si="2"/>
        <v>3</v>
      </c>
      <c r="O6" s="4" t="s">
        <v>1436</v>
      </c>
      <c r="P6" s="4">
        <v>-1.5</v>
      </c>
    </row>
    <row r="7" spans="1:16" x14ac:dyDescent="0.25">
      <c r="A7" s="2" t="str">
        <f>test2!A7</f>
        <v>A0086956J</v>
      </c>
      <c r="B7" s="2" t="str">
        <f>test2!B7</f>
        <v>SELECT ct.name AS country, COALESCE(c.province,'All provinces'), COALESCE(c.name,'All cities') AS city, ROUND(SUM(c.population/ct.population)*100,2) AS percentage
FROM city c, country ct
WHERE c.country = ct.code
GROUP BY ROLLUP(ct.name, c.province, c.name)
ORDER BY ct.name, percentage DESC;</v>
      </c>
      <c r="C7" s="2" t="str">
        <f>test2!C7</f>
        <v>5336, [('Afghanistan', 'All provinces', 'All cities', Decimal('12.95')), ('Afghanistan', 'Afghanistan', 'All cities', Decimal('12.95')), ('Afghanistan', 'Afghanistan', 'Kabul', Decimal('9.36')), ('Afghanistan', 'Afghanistan', 'Herat', Decimal('1.29')), ('Afghanistan', 'Afghanistan', 'Kandahar', Decimal('1.20')), ('Afghanistan', 'Afghanistan', 'Mazar-i-Sharif', Decimal('1.11')), ('Albania', 'Albania', 'All cities', Decimal('28.99')), ('Albania', 'All provinces', 'All cities', Decimal('28.99')), ('Albania', 'Albania', 'Tirana', Decimal('14.83')), ('Albania', 'Albania', 'DurrÃ«s', Decimal('4.01'))]</v>
      </c>
      <c r="D7" s="2" t="str">
        <f>test2!D7</f>
        <v>SELECT ct.name AS country, COALESCE(c.province,'All provinces'), COALESCE(c.name,'All cities') AS city, ROUND(SUM(c.population/ct.population)*100,2) AS percentage
FROM city c, country ct
WHERE c.country = ct.code
GROUP BY ROLLUP(ct.name, c.province, c.name)
ORDER BY ct.name, percentage DESC LIMIT 3 OFFSET 37;</v>
      </c>
      <c r="E7" s="2" t="str">
        <f>test2!E7</f>
        <v>3, [('American Samoa', 'American Samoa', 'Pago Pago', None), ('American Samoa', 'American Samoa', 'All cities', None), ('American Samoa', 'All provinces', 'All cities', None)]</v>
      </c>
      <c r="F7" s="2" t="str">
        <f>test2!F7</f>
        <v>SELECT ct.name AS country, COALESCE(c.province,'All provinces'), COALESCE(c.name,'All cities') AS city, ROUND(SUM(c.population/ct.population)*100,2) AS percentage
FROM city c, country ct
WHERE c.country = ct.code
GROUP BY ROLLUP(ct.name, c.province, c.name)
ORDER BY ct.name, percentage DESC LIMIT 3 offset 3756;</v>
      </c>
      <c r="G7" s="2" t="str">
        <f>test2!G7</f>
        <v>3, [('Russia', 'Volgogradskaya', 'Volzhsky', Decimal('0.23')), ('Russia', 'Zabaykalskiy', 'Chita', Decimal('0.23')), ('Russia', 'Kurganskaya', 'All cities', Decimal('0.23'))]</v>
      </c>
      <c r="H7" s="2" t="str">
        <f>test2!H7</f>
        <v>Tiny mistake in output row number;</v>
      </c>
      <c r="I7" s="2">
        <f t="shared" si="0"/>
        <v>-0.5</v>
      </c>
      <c r="J7" s="2">
        <f>test2!I7</f>
        <v>0</v>
      </c>
      <c r="K7" s="2">
        <f t="shared" si="1"/>
        <v>0</v>
      </c>
      <c r="L7" s="2">
        <f t="shared" si="2"/>
        <v>2.5</v>
      </c>
      <c r="O7" s="5" t="s">
        <v>1415</v>
      </c>
      <c r="P7" s="6"/>
    </row>
    <row r="8" spans="1:16" x14ac:dyDescent="0.25">
      <c r="A8" s="2" t="str">
        <f>test2!A8</f>
        <v>A0090966R</v>
      </c>
      <c r="B8" s="2" t="str">
        <f>test2!B8</f>
        <v>select x.country, x.province, x.city, x.percentage
from
(select b.name as country, a.province, a.name as city, a.pop,
round(a.pop/(sum(a.pop) over())::numeric * 100 ,2) as percentage
from
(SELECT c.country,
c.province,
c.name,
SUM(c.population) as pop
FROM city c
GROUP BY c.country, c.province, c.name) a 
left join 
(select name, code from country) b 
on a.country = b.code
GROUP BY rollup (b.name, a.province, a.name, a.pop)
 ) x
order by 1,2,3;</v>
      </c>
      <c r="C8" s="2" t="str">
        <f>test2!C8</f>
        <v>8798, [('Afghanistan', 'Afghanistan', 'Herat', Decimal('0.02')), ('Afghanistan', 'Afghanistan', 'Herat', None), ('Afghanistan', 'Afghanistan', 'Kabul', Decimal('0.14')), ('Afghanistan', 'Afghanistan', 'Kabul', None), ('Afghanistan', 'Afghanistan', 'Kandahar', Decimal('0.02')), ('Afghanistan', 'Afghanistan', 'Kandahar', None), ('Afghanistan', 'Afghanistan', 'Mazar-i-Sharif', Decimal('0.02')), ('Afghanistan', 'Afghanistan', 'Mazar-i-Sharif', None), ('Afghanistan', 'Afghanistan', None, None), ('Afghanistan', None, None, None)]</v>
      </c>
      <c r="D8" s="2" t="str">
        <f>test2!D8</f>
        <v>select x.country, x.province, x.city, x.percentage
from
(select b.name as country, a.province, a.name as city, a.pop,
round(a.pop/(sum(a.pop) over())::numeric * 100 ,2) as percentage
from
(SELECT c.country,
c.province,
c.name,
SUM(c.population) as pop
FROM city c
GROUP BY c.country, c.province, c.name) a 
left join 
(select name, code from country) b 
on a.country = b.code
GROUP BY rollup (b.name, a.province, a.name, a.pop)
 ) x
order by 1,2,3 LIMIT 3 OFFSET 37;</v>
      </c>
      <c r="E8" s="2" t="str">
        <f>test2!E8</f>
        <v>3, [('Algeria', 'Algeria', 'Blida', None), ('Algeria', 'Algeria', 'Constantine', Decimal('0.02')), ('Algeria', 'Algeria', 'Constantine', None)]</v>
      </c>
      <c r="F8" s="2" t="str">
        <f>test2!F8</f>
        <v>select x.country, x.province, x.city, x.percentage
from
(select b.name as country, a.province, a.name as city, a.pop,
round(a.pop/(sum(a.pop) over())::numeric * 100 ,2) as percentage
from
(SELECT c.country,
c.province,
c.name,
SUM(c.population) as pop
FROM city c
GROUP BY c.country, c.province, c.name) a 
left join 
(select name, code from country) b 
on a.country = b.code
GROUP BY rollup (b.name, a.province, a.name, a.pop)
 ) x
order by 1,2,3 LIMIT 3 offset 3756;</v>
      </c>
      <c r="G8" s="2" t="str">
        <f>test2!G8</f>
        <v>3, [('Iraq', 'Duhouk', None, None), ('Iraq', 'Erbil', 'Erbil', Decimal('0.05')), ('Iraq', 'Erbil', 'Erbil', None)]</v>
      </c>
      <c r="H8" s="2" t="str">
        <f>test2!H8</f>
        <v>Wrong output;</v>
      </c>
      <c r="I8" s="2">
        <f t="shared" si="0"/>
        <v>-1</v>
      </c>
      <c r="J8" s="2" t="str">
        <f>test2!I8</f>
        <v xml:space="preserve">Missing COALESCE; </v>
      </c>
      <c r="K8" s="2">
        <f t="shared" si="1"/>
        <v>-0.5</v>
      </c>
      <c r="L8" s="2">
        <f t="shared" si="2"/>
        <v>1.5</v>
      </c>
      <c r="O8" s="4" t="s">
        <v>1422</v>
      </c>
      <c r="P8" s="4">
        <v>0</v>
      </c>
    </row>
    <row r="9" spans="1:16" x14ac:dyDescent="0.25">
      <c r="A9" s="2" t="str">
        <f>test2!A9</f>
        <v>A0093740E</v>
      </c>
      <c r="B9" s="2" t="str">
        <f>test2!B9</f>
        <v>SELECT encompasses.continent, country.name, city.province, COUNT(*) AS Num
FROM city
JOIN country ON city.country=country.code
JOIN encompasses ON country.code=encompasses.country
GROUP BY ROLLUP (encompasses.continent, country.name, city.province)
ORDER BY encompasses.continent, country.name, city.province</v>
      </c>
      <c r="C9" s="2" t="str">
        <f>test2!C9</f>
        <v>2099, [('Africa', 'Algeria', 'Algeria', 21), ('Africa', 'Algeria', None, 21), ('Africa', 'Angola', 'Bengo', 1), ('Africa', 'Angola', 'Benguela', 1), ('Africa', 'Angola', 'BiÃ©', 1), ('Africa', 'Angola', 'Cabinda', 1), ('Africa', 'Angola', 'Cuando Cubango', 1), ('Africa', 'Angola', 'Cuanza Norte', 1), ('Africa', 'Angola', 'Cuanza Sul', 1), ('Africa', 'Angola', 'Cunene', 1)]</v>
      </c>
      <c r="D9" s="2" t="str">
        <f>test2!D9</f>
        <v>SELECT encompasses.continent, country.name, city.province, COUNT(*) AS Num
FROM city
JOIN country ON city.country=country.code
JOIN encompasses ON country.code=encompasses.country
GROUP BY ROLLUP (encompasses.continent, country.name, city.province)
ORDER BY encompasses.continent, country.name, city.province LIMIT 3 OFFSET 37;</v>
      </c>
      <c r="E9" s="2" t="str">
        <f>test2!E9</f>
        <v>3, [('Africa', 'Cameroon', 'Sud', 1), ('Africa', 'Cameroon', 'Sud-Ouest', 1), ('Africa', 'Cameroon', None, 10)]</v>
      </c>
      <c r="F9" s="2" t="str">
        <f>test2!F9</f>
        <v>SELECT encompasses.continent, country.name, city.province, COUNT(*) AS Num
FROM city
JOIN country ON city.country=country.code
JOIN encompasses ON country.code=encompasses.country
GROUP BY ROLLUP (encompasses.continent, country.name, city.province)
ORDER BY encompasses.continent, country.name, city.province LIMIT 3 offset 3756;</v>
      </c>
      <c r="G9" s="2" t="str">
        <f>test2!G9</f>
        <v>0, []</v>
      </c>
      <c r="H9" s="2" t="str">
        <f>test2!H9</f>
        <v>Wrong output;</v>
      </c>
      <c r="I9" s="2">
        <f t="shared" si="0"/>
        <v>-1</v>
      </c>
      <c r="J9" s="2" t="str">
        <f>test2!I9</f>
        <v xml:space="preserve">Missing semicolon; Missing COALESCE; </v>
      </c>
      <c r="K9" s="2">
        <f t="shared" si="1"/>
        <v>-0.75</v>
      </c>
      <c r="L9" s="2">
        <f t="shared" si="2"/>
        <v>1.25</v>
      </c>
      <c r="O9" s="4" t="s">
        <v>1418</v>
      </c>
      <c r="P9" s="4">
        <v>-0.25</v>
      </c>
    </row>
    <row r="10" spans="1:16" x14ac:dyDescent="0.25">
      <c r="A10" s="2" t="str">
        <f>test2!A10</f>
        <v>A0105567A</v>
      </c>
      <c r="B10" s="2" t="str">
        <f>test2!B10</f>
        <v>SELECT
c.name AS country,
coalesce (ct.province, 'All provinces') AS Province,
coalesce (ct.name, 'All cities') AS city,
ROUND(SUM(ct.population)/AVG(c.population)*100,2) as percentage
FROM city ct, country c
WHERE ct.country = c.code
GROUP BY ROLLUP (c.name, ct.province, ct.name)
ORDER BY c.name, ct.province, ct.name ASC;</v>
      </c>
      <c r="C10" s="2" t="str">
        <f>test2!C10</f>
        <v>5336, [('Afghanistan', 'Afghanistan', 'Herat', Decimal('1.29')), ('Afghanistan', 'Afghanistan', 'Kabul', Decimal('9.36')), ('Afghanistan', 'Afghanistan', 'Kandahar', Decimal('1.20')), ('Afghanistan', 'Afghanistan', 'Mazar-i-Sharif', Decimal('1.11')), ('Afghanistan', 'Afghanistan', 'All cities', Decimal('12.95')), ('Afghanistan', 'All provinces', 'All cities', Decimal('12.95')), ('Albania', 'Albania', 'DurrÃ«s', Decimal('4.01')), ('Albania', 'Albania', 'Elbasan', Decimal('2.79')), ('Albania', 'Albania', 'KorÃ§Ã«', Decimal('1.81')), ('Albania', 'Albania', 'ShkodÃ«r', Decimal('2.73'))]</v>
      </c>
      <c r="D10" s="2" t="str">
        <f>test2!D10</f>
        <v>SELECT
c.name AS country,
coalesce (ct.province, 'All provinces') AS Province,
coalesce (ct.name, 'All cities') AS city,
ROUND(SUM(ct.population)/AVG(c.population)*100,2) as percentage
FROM city ct, country c
WHERE ct.country = c.code
GROUP BY ROLLUP (c.name, ct.province, ct.name)
ORDER BY c.name, ct.province, ct.name ASC LIMIT 3 OFFSET 37;</v>
      </c>
      <c r="E10" s="2" t="str">
        <f>test2!E10</f>
        <v>3, [('American Samoa', 'American Samoa', 'Pago Pago', None), ('American Samoa', 'American Samoa', 'All cities', None), ('American Samoa', 'All provinces', 'All cities', None)]</v>
      </c>
      <c r="F10" s="2" t="str">
        <f>test2!F10</f>
        <v>SELECT
c.name AS country,
coalesce (ct.province, 'All provinces') AS Province,
coalesce (ct.name, 'All cities') AS city,
ROUND(SUM(ct.population)/AVG(c.population)*100,2) as percentage
FROM city ct, country c
WHERE ct.country = c.code
GROUP BY ROLLUP (c.name, ct.province, ct.name)
ORDER BY c.name, ct.province, ct.name ASC LIMIT 3 offset 3756;</v>
      </c>
      <c r="G10" s="2" t="str">
        <f>test2!G10</f>
        <v>3, [('Russia', 'Magadanskaya', 'All cities', Decimal('0.07')), ('Russia', 'Mariy-El', 'Yoshkar-Ola', Decimal('0.18')), ('Russia', 'Mariy-El', 'All cities', Decimal('0.18'))]</v>
      </c>
      <c r="H10" s="2" t="str">
        <f>test2!H10</f>
        <v>Tiny mistake in output row number;</v>
      </c>
      <c r="I10" s="2">
        <f t="shared" si="0"/>
        <v>-0.5</v>
      </c>
      <c r="J10" s="2">
        <f>test2!I10</f>
        <v>0</v>
      </c>
      <c r="K10" s="2">
        <f t="shared" si="1"/>
        <v>0</v>
      </c>
      <c r="L10" s="2">
        <f t="shared" si="2"/>
        <v>2.5</v>
      </c>
      <c r="O10" s="4" t="s">
        <v>1416</v>
      </c>
      <c r="P10" s="4">
        <v>-0.5</v>
      </c>
    </row>
    <row r="11" spans="1:16" x14ac:dyDescent="0.25">
      <c r="A11" s="2" t="str">
        <f>test2!A11</f>
        <v>A0111496H</v>
      </c>
      <c r="B11" s="2" t="str">
        <f>test2!B11</f>
        <v>SELECT y.name AS country, y.province AS province, c.name AS city, round(SUM(c.population)/SUM(y.population)*100,2) AS percentage
FROM city c, country y
WHERE c.country = y.code
GROUP BY ROLLUP(y.name, y.province, c.name)
ORDER BY y.name, percentage desc</v>
      </c>
      <c r="C11" s="2" t="str">
        <f>test2!C11</f>
        <v>3936, [('Afghanistan', 'Afghanistan', 'Kabul', Decimal('9.36')), ('Afghanistan', None, None, Decimal('3.24')), ('Afghanistan', 'Afghanistan', None, Decimal('3.24')), ('Afghanistan', 'Afghanistan', 'Herat', Decimal('1.29')), ('Afghanistan', 'Afghanistan', 'Kandahar', Decimal('1.20')), ('Afghanistan', 'Afghanistan', 'Mazar-i-Sharif', Decimal('1.11')), ('Albania', 'Albania', 'Tirana', Decimal('14.83')), ('Albania', 'Albania', None, Decimal('4.83')), ('Albania', None, None, Decimal('4.83')), ('Albania', 'Albania', 'DurrÃ«s', Decimal('4.01'))]</v>
      </c>
      <c r="D11" s="2" t="str">
        <f>test2!D11</f>
        <v>SELECT y.name AS country, y.province AS province, c.name AS city, round(SUM(c.population)/SUM(y.population)*100,2) AS percentage
FROM city c, country y
WHERE c.country = y.code
GROUP BY ROLLUP(y.name, y.province, c.name)
ORDER BY y.name, percentage desc LIMIT 3 OFFSET 37;</v>
      </c>
      <c r="E11" s="2" t="str">
        <f>test2!E11</f>
        <v>3, [('American Samoa', 'American Samoa', 'Pago Pago', None), ('American Samoa', 'American Samoa', None, None), ('American Samoa', None, None, None)]</v>
      </c>
      <c r="F11" s="2" t="str">
        <f>test2!F11</f>
        <v>SELECT y.name AS country, y.province AS province, c.name AS city, round(SUM(c.population)/SUM(y.population)*100,2) AS percentage
FROM city c, country y
WHERE c.country = y.code
GROUP BY ROLLUP(y.name, y.province, c.name)
ORDER BY y.name, percentage desc LIMIT 3 offset 3756;</v>
      </c>
      <c r="G11" s="2" t="str">
        <f>test2!G11</f>
        <v>3, [('United States', 'District of Columbia', 'New Haven', Decimal('0.04')), ('United States', 'District of Columbia', 'Lafayette', Decimal('0.04')), ('United States', 'District of Columbia', 'Thousand Oaks', Decimal('0.04'))]</v>
      </c>
      <c r="H11" s="2" t="str">
        <f>test2!H11</f>
        <v>Wrong output;</v>
      </c>
      <c r="I11" s="2">
        <f t="shared" si="0"/>
        <v>-1</v>
      </c>
      <c r="J11" s="2" t="str">
        <f>test2!I11</f>
        <v xml:space="preserve">Missing semicolon; Missing COALESCE; </v>
      </c>
      <c r="K11" s="2">
        <f t="shared" si="1"/>
        <v>-0.75</v>
      </c>
      <c r="L11" s="2">
        <f t="shared" si="2"/>
        <v>1.25</v>
      </c>
      <c r="O11" s="4" t="s">
        <v>1417</v>
      </c>
      <c r="P11" s="4">
        <v>-0.75</v>
      </c>
    </row>
    <row r="12" spans="1:16" x14ac:dyDescent="0.25">
      <c r="A12" s="2" t="str">
        <f>test2!A12</f>
        <v>A0113028W</v>
      </c>
      <c r="B12" s="2" t="str">
        <f>test2!B12</f>
        <v>SELECT co.name as country,
COALESCE(c.province, 'All provinces') as province,
COALESCE(c.name, 'All cities') as city,
ROUND(SUM(c.population*100/co.population),2) as percentage
FROM city c, country co
WHERE c.country = co.code
GROUP BY ROLLUP(co.name, c.province, c.name)
ORDER BY co.name, c.province NULLS FIRST, c.name NULLS FIRST;</v>
      </c>
      <c r="C12" s="2" t="str">
        <f>test2!C12</f>
        <v>5336, [('Afghanistan', 'All provinces', 'All cities', Decimal('12.95')), ('Afghanistan', 'Afghanistan', 'All cities', Decimal('12.95')), ('Afghanistan', 'Afghanistan', 'Herat', Decimal('1.29')), ('Afghanistan', 'Afghanistan', 'Kabul', Decimal('9.36')), ('Afghanistan', 'Afghanistan', 'Kandahar', Decimal('1.20')), ('Afghanistan', 'Afghanistan', 'Mazar-i-Sharif', Decimal('1.11')), ('Albania', 'All provinces', 'All cities', Decimal('28.99')), ('Albania', 'Albania', 'All cities', Decimal('28.99')), ('Albania', 'Albania', 'DurrÃ«s', Decimal('4.01')), ('Albania', 'Albania', 'Elbasan', Decimal('2.79'))]</v>
      </c>
      <c r="D12" s="2" t="str">
        <f>test2!D12</f>
        <v>SELECT co.name as country,
COALESCE(c.province, 'All provinces') as province,
COALESCE(c.name, 'All cities') as city,
ROUND(SUM(c.population*100/co.population),2) as percentage
FROM city c, country co
WHERE c.country = co.code
GROUP BY ROLLUP(co.name, c.province, c.name)
ORDER BY co.name, c.province NULLS FIRST, c.name NULLS FIRST LIMIT 3 OFFSET 37;</v>
      </c>
      <c r="E12" s="2" t="str">
        <f>test2!E12</f>
        <v>3, [('American Samoa', 'All provinces', 'All cities', None), ('American Samoa', 'American Samoa', 'All cities', None), ('American Samoa', 'American Samoa', 'Pago Pago', None)]</v>
      </c>
      <c r="F12" s="2" t="str">
        <f>test2!F12</f>
        <v>SELECT co.name as country,
COALESCE(c.province, 'All provinces') as province,
COALESCE(c.name, 'All cities') as city,
ROUND(SUM(c.population*100/co.population),2) as percentage
FROM city c, country co
WHERE c.country = co.code
GROUP BY ROLLUP(co.name, c.province, c.name)
ORDER BY co.name, c.province NULLS FIRST, c.name NULLS FIRST LIMIT 3 offset 3756;</v>
      </c>
      <c r="G12" s="2" t="str">
        <f>test2!G12</f>
        <v>3, [('Russia', 'Magadanskaya', 'Magadan', Decimal('0.07')), ('Russia', 'Magadanskaya', 'Okhotsk', Decimal('0.00')), ('Russia', 'Mariy-El', 'All cities', Decimal('0.18'))]</v>
      </c>
      <c r="H12" s="2" t="str">
        <f>test2!H12</f>
        <v>Tiny mistake in output row number;</v>
      </c>
      <c r="I12" s="2">
        <f t="shared" si="0"/>
        <v>-0.5</v>
      </c>
      <c r="J12" s="2">
        <f>test2!I12</f>
        <v>0</v>
      </c>
      <c r="K12" s="2">
        <f t="shared" si="1"/>
        <v>0</v>
      </c>
      <c r="L12" s="2">
        <f t="shared" si="2"/>
        <v>2.5</v>
      </c>
      <c r="O12" s="4" t="s">
        <v>1419</v>
      </c>
      <c r="P12" s="4">
        <v>-1</v>
      </c>
    </row>
    <row r="13" spans="1:16" x14ac:dyDescent="0.25">
      <c r="A13" s="2" t="str">
        <f>test2!A13</f>
        <v>A0113951L</v>
      </c>
      <c r="B13" s="2" t="str">
        <f>test2!B13</f>
        <v>SELECT cc.name, 
	COALESCE(c.province,'All provinces'),
	COALESCE( c.name, 'All cities'),
round((sum(c.population)/ avg(cc.population)*100),2) as percentage
FROM city c, country cc
where c.country = cc.code
GROUP BY rollup(cc.name, c.province, c.name)
order by cc.name, c.province desc, c.name desc;</v>
      </c>
      <c r="C13" s="2" t="str">
        <f>test2!C13</f>
        <v>5336, [('Afghanistan', 'All provinces', 'All cities', Decimal('12.95')), ('Afghanistan', 'Afghanistan', 'All cities', Decimal('12.95')), ('Afghanistan', 'Afghanistan', 'Mazar-i-Sharif', Decimal('1.11')), ('Afghanistan', 'Afghanistan', 'Kandahar', Decimal('1.20')), ('Afghanistan', 'Afghanistan', 'Kabul', Decimal('9.36')), ('Afghanistan', 'Afghanistan', 'Herat', Decimal('1.29')), ('Albania', 'All provinces', 'All cities', Decimal('28.99')), ('Albania', 'Albania', 'All cities', Decimal('28.99')), ('Albania', 'Albania', 'VlorÃ«', Decimal('2.82')), ('Albania', 'Albania', 'Tirana', Decimal('14.83'))]</v>
      </c>
      <c r="D13" s="2" t="str">
        <f>test2!D13</f>
        <v>SELECT cc.name, 
	COALESCE(c.province,'All provinces'),
	COALESCE( c.name, 'All cities'),
round((sum(c.population)/ avg(cc.population)*100),2) as percentage
FROM city c, country cc
where c.country = cc.code
GROUP BY rollup(cc.name, c.province, c.name)
order by cc.name, c.province desc, c.name desc LIMIT 3 OFFSET 37;</v>
      </c>
      <c r="E13" s="2" t="str">
        <f>test2!E13</f>
        <v>3, [('American Samoa', 'All provinces', 'All cities', None), ('American Samoa', 'American Samoa', 'All cities', None), ('American Samoa', 'American Samoa', 'Pago Pago', None)]</v>
      </c>
      <c r="F13" s="2" t="str">
        <f>test2!F13</f>
        <v>SELECT cc.name, 
	COALESCE(c.province,'All provinces'),
	COALESCE( c.name, 'All cities'),
round((sum(c.population)/ avg(cc.population)*100),2) as percentage
FROM city c, country cc
where c.country = cc.code
GROUP BY rollup(cc.name, c.province, c.name)
order by cc.name, c.province desc, c.name desc LIMIT 3 offset 3756;</v>
      </c>
      <c r="G13" s="2" t="str">
        <f>test2!G13</f>
        <v>3, [('Russia', 'North Ossetia-Alania', 'Vladikavkaz', Decimal('0.21')), ('Russia', 'Nizhnii Novgorodskaya', 'All cities', Decimal('1.12')), ('Russia', 'Nizhnii Novgorodskaya', 'Nizhnii Novgorod', Decimal('0.88'))]</v>
      </c>
      <c r="H13" s="2" t="str">
        <f>test2!H13</f>
        <v>Tiny mistake in output row number;</v>
      </c>
      <c r="I13" s="2">
        <f t="shared" si="0"/>
        <v>-0.5</v>
      </c>
      <c r="J13" s="2">
        <f>test2!I13</f>
        <v>0</v>
      </c>
      <c r="K13" s="2">
        <f t="shared" si="1"/>
        <v>0</v>
      </c>
      <c r="L13" s="2">
        <f t="shared" si="2"/>
        <v>2.5</v>
      </c>
      <c r="O13" s="4" t="s">
        <v>1437</v>
      </c>
      <c r="P13" s="4">
        <v>-1.5</v>
      </c>
    </row>
    <row r="14" spans="1:16" x14ac:dyDescent="0.25">
      <c r="A14" s="2" t="str">
        <f>test2!A14</f>
        <v>A0119430N</v>
      </c>
      <c r="B14" s="2" t="str">
        <f>test2!B14</f>
        <v>SELECT co.name AS country,  COALESCE(c.province, 'All provinces') AS province,
COALESCE(c.name, 'All cities') AS city, ROUND(100*(SUM(c.population)/AVG(co.population)),2) AS percentage
FROM city c, country co
WHERE c.country=co.code
GROUP BY ROLLUP (co.name, c.province, c.name);</v>
      </c>
      <c r="C14" s="2" t="str">
        <f>test2!C14</f>
        <v>5336, [(None, 'All provinces', 'All cities', Decimal('751.42')), ('Colombia', 'Antioquia', 'Turbo', Decimal('0.33')), ('Brazil', 'Rio de Janeiro', 'Rio de Janeiro', Decimal('3.12')), ('Brazil', 'ParanÃ¡', 'Guarapuava', Decimal('0.08')), ('Colombia', 'NariÃ±o', 'Pasto', Decimal('0.91')), ('Japan', 'Shizuoka', 'Hamamatsu', Decimal('0.63')), ('United Kingdom', 'East Midlands', 'Nottingham', Decimal('0.45')), ('Germany', 'Niedersachsen', 'Braunschweig', Decimal('0.29')), ('United States', 'California', 'Modesto', Decimal('0.06')), ('Brazil', 'SÃ£o Paulo', 'Santo AndrÃ©', Decimal('0.33'))]</v>
      </c>
      <c r="D14" s="2" t="str">
        <f>test2!D14</f>
        <v>SELECT co.name AS country,  COALESCE(c.province, 'All provinces') AS province,
COALESCE(c.name, 'All cities') AS city, ROUND(100*(SUM(c.population)/AVG(co.population)),2) AS percentage
FROM city c, country co
WHERE c.country=co.code
GROUP BY ROLLUP (co.name, c.province, c.name) LIMIT 3 OFFSET 37;</v>
      </c>
      <c r="E14" s="2" t="str">
        <f>test2!E14</f>
        <v>3, [('Austria', 'OberÃ¶sterreich', 'Wels', Decimal('0.70')), ('Poland', 'Pomorskie', 'Gdynia', Decimal('0.65')), ('Reunion', 'Reunion', 'Saint-Paul', Decimal('12.54'))]</v>
      </c>
      <c r="F14" s="2" t="str">
        <f>test2!F14</f>
        <v>SELECT co.name AS country,  COALESCE(c.province, 'All provinces') AS province,
COALESCE(c.name, 'All cities') AS city, ROUND(100*(SUM(c.population)/AVG(co.population)),2) AS percentage
FROM city c, country co
WHERE c.country=co.code
GROUP BY ROLLUP (co.name, c.province, c.name) LIMIT 3 offset 3756;</v>
      </c>
      <c r="G14" s="2" t="str">
        <f>test2!G14</f>
        <v>3, [('United States', 'Ohio', 'All cities', Decimal('0.67')), ('Italy', 'Veneto', 'All cities', Decimal('1.40')), ('Monaco', 'Monaco', 'All cities', Decimal('2.65'))]</v>
      </c>
      <c r="H14" s="2" t="str">
        <f>test2!H14</f>
        <v>Tiny mistake in output row number;</v>
      </c>
      <c r="I14" s="2">
        <f t="shared" si="0"/>
        <v>-0.5</v>
      </c>
      <c r="J14" s="2">
        <f>test2!I14</f>
        <v>0</v>
      </c>
      <c r="K14" s="2">
        <f t="shared" si="1"/>
        <v>0</v>
      </c>
      <c r="L14" s="2">
        <f t="shared" si="2"/>
        <v>2.5</v>
      </c>
    </row>
    <row r="15" spans="1:16" x14ac:dyDescent="0.25">
      <c r="A15" s="2" t="str">
        <f>test2!A15</f>
        <v>A0119542H</v>
      </c>
      <c r="B15" s="2" t="str">
        <f>test2!B15</f>
        <v>SELECT co.name,c.province,c.name,
		ROUND(SUM(c.population/p.population*100)::NUMERIC,2) AS percentage
FROM city c 
	INNER JOIN province p ON p.name = c.province
	INNER JOIN country co ON co.code=c.country 
	INNER JOIN encompasses e ON co.code=e.country 
GROUP BY ROLLUP(co.name, c.province, c.name)
ORDER BY co.name,c.province,c.name ASC;</v>
      </c>
      <c r="C15" s="2" t="str">
        <f>test2!C15</f>
        <v>5336, [('Afghanistan', 'Afghanistan', 'Herat', Decimal('1.29')), ('Afghanistan', 'Afghanistan', 'Kabul', Decimal('9.36')), ('Afghanistan', 'Afghanistan', 'Kandahar', Decimal('1.20')), ('Afghanistan', 'Afghanistan', 'Mazar-i-Sharif', Decimal('1.11')), ('Afghanistan', 'Afghanistan', None, Decimal('12.95')), ('Afghanistan', None, None, Decimal('12.95')), ('Albania', 'Albania', 'DurrÃ«s', Decimal('4.01')), ('Albania', 'Albania', 'Elbasan', Decimal('2.79')), ('Albania', 'Albania', 'KorÃ§Ã«', Decimal('1.81')), ('Albania', 'Albania', 'ShkodÃ«r', Decimal('2.73'))]</v>
      </c>
      <c r="D15" s="2" t="str">
        <f>test2!D15</f>
        <v>SELECT co.name,c.province,c.name,
		ROUND(SUM(c.population/p.population*100)::NUMERIC,2) AS percentage
FROM city c 
	INNER JOIN province p ON p.name = c.province
	INNER JOIN country co ON co.code=c.country 
	INNER JOIN encompasses e ON co.code=e.country 
GROUP BY ROLLUP(co.name, c.province, c.name)
ORDER BY co.name,c.province,c.name ASC LIMIT 3 OFFSET 37;</v>
      </c>
      <c r="E15" s="2" t="str">
        <f>test2!E15</f>
        <v>3, [('American Samoa', 'American Samoa', 'Pago Pago', None), ('American Samoa', 'American Samoa', None, None), ('American Samoa', None, None, None)]</v>
      </c>
      <c r="F15" s="2" t="str">
        <f>test2!F15</f>
        <v>SELECT co.name,c.province,c.name,
		ROUND(SUM(c.population/p.population*100)::NUMERIC,2) AS percentage
FROM city c 
	INNER JOIN province p ON p.name = c.province
	INNER JOIN country co ON co.code=c.country 
	INNER JOIN encompasses e ON co.code=e.country 
GROUP BY ROLLUP(co.name, c.province, c.name)
ORDER BY co.name,c.province,c.name ASC LIMIT 3 offset 3756;</v>
      </c>
      <c r="G15" s="2" t="str">
        <f>test2!G15</f>
        <v>3, [('Russia', 'Magadanskaya', None, Decimal('133.32')), ('Russia', 'Mariy-El', 'Yoshkar-Ola', Decimal('74.64')), ('Russia', 'Mariy-El', None, Decimal('74.64'))]</v>
      </c>
      <c r="H15" s="2" t="str">
        <f>test2!H15</f>
        <v>Tiny mistake in output row number;</v>
      </c>
      <c r="I15" s="2">
        <f t="shared" si="0"/>
        <v>-0.5</v>
      </c>
      <c r="J15" s="2" t="str">
        <f>test2!I15</f>
        <v xml:space="preserve">Missing COALESCE; </v>
      </c>
      <c r="K15" s="2">
        <f t="shared" si="1"/>
        <v>-0.5</v>
      </c>
      <c r="L15" s="2">
        <f t="shared" si="2"/>
        <v>2</v>
      </c>
    </row>
    <row r="16" spans="1:16" x14ac:dyDescent="0.25">
      <c r="A16" s="2" t="str">
        <f>test2!A16</f>
        <v>A0124216U</v>
      </c>
      <c r="B16" s="2" t="str">
        <f>test2!B16</f>
        <v>select ctry.name as country, 
coalesce(c.province,'All provinces') as province, 
coalesce(c.name,'All cities') as city,
round(sum(c.population)/avg(ctry.population)*100,2) as percentage
from city c, country ctry
where ctry.code=c.country
group by rollup(ctry.name, c.province, c.name)
order by ctry.name asc, c.province asc nulls first, c.name asc nulls first;</v>
      </c>
      <c r="C16" s="2" t="str">
        <f>test2!C16</f>
        <v>5336, [('Afghanistan', 'All provinces', 'All cities', Decimal('12.95')), ('Afghanistan', 'Afghanistan', 'All cities', Decimal('12.95')), ('Afghanistan', 'Afghanistan', 'Herat', Decimal('1.29')), ('Afghanistan', 'Afghanistan', 'Kabul', Decimal('9.36')), ('Afghanistan', 'Afghanistan', 'Kandahar', Decimal('1.20')), ('Afghanistan', 'Afghanistan', 'Mazar-i-Sharif', Decimal('1.11')), ('Albania', 'All provinces', 'All cities', Decimal('28.99')), ('Albania', 'Albania', 'All cities', Decimal('28.99')), ('Albania', 'Albania', 'DurrÃ«s', Decimal('4.01')), ('Albania', 'Albania', 'Elbasan', Decimal('2.79'))]</v>
      </c>
      <c r="D16" s="2" t="str">
        <f>test2!D16</f>
        <v>select ctry.name as country, 
coalesce(c.province,'All provinces') as province, 
coalesce(c.name,'All cities') as city,
round(sum(c.population)/avg(ctry.population)*100,2) as percentage
from city c, country ctry
where ctry.code=c.country
group by rollup(ctry.name, c.province, c.name)
order by ctry.name asc, c.province asc nulls first, c.name asc nulls first LIMIT 3 OFFSET 37;</v>
      </c>
      <c r="E16" s="2" t="str">
        <f>test2!E16</f>
        <v>3, [('American Samoa', 'All provinces', 'All cities', None), ('American Samoa', 'American Samoa', 'All cities', None), ('American Samoa', 'American Samoa', 'Pago Pago', None)]</v>
      </c>
      <c r="F16" s="2" t="str">
        <f>test2!F16</f>
        <v>select ctry.name as country, 
coalesce(c.province,'All provinces') as province, 
coalesce(c.name,'All cities') as city,
round(sum(c.population)/avg(ctry.population)*100,2) as percentage
from city c, country ctry
where ctry.code=c.country
group by rollup(ctry.name, c.province, c.name)
order by ctry.name asc, c.province asc nulls first, c.name asc nulls first LIMIT 3 offset 3756;</v>
      </c>
      <c r="G16" s="2" t="str">
        <f>test2!G16</f>
        <v>3, [('Russia', 'Magadanskaya', 'Magadan', Decimal('0.07')), ('Russia', 'Magadanskaya', 'Okhotsk', Decimal('0.00')), ('Russia', 'Mariy-El', 'All cities', Decimal('0.18'))]</v>
      </c>
      <c r="H16" s="2" t="str">
        <f>test2!H16</f>
        <v>Tiny mistake in output row number;</v>
      </c>
      <c r="I16" s="2">
        <f t="shared" si="0"/>
        <v>-0.5</v>
      </c>
      <c r="J16" s="2">
        <f>test2!I16</f>
        <v>0</v>
      </c>
      <c r="K16" s="2">
        <f t="shared" si="1"/>
        <v>0</v>
      </c>
      <c r="L16" s="2">
        <f t="shared" si="2"/>
        <v>2.5</v>
      </c>
    </row>
    <row r="17" spans="1:16" x14ac:dyDescent="0.25">
      <c r="A17" s="2" t="str">
        <f>test2!A17</f>
        <v>A0124294H</v>
      </c>
      <c r="B17" s="2" t="str">
        <f>test2!B17</f>
        <v>SELECT cntry.name as country,
COALESCE(c.province, 'All provinces') as province,
COALESCE(c.name, 'All cities') as city,
SUM(c.population) as percentage
FROM city c, country cntry
where cntry.code = c.country
GROUP BY ROLLUP(cntry.name, c.province, c.name)
order by cntry.name</v>
      </c>
      <c r="C17" s="2" t="str">
        <f>test2!C17</f>
        <v>5336, [('Afghanistan', 'Afghanistan', 'Herat', Decimal('335200')), ('Afghanistan', 'Afghanistan', 'Kabul', Decimal('2435400')), ('Afghanistan', 'Afghanistan', 'Kandahar', Decimal('311800')), ('Afghanistan', 'Afghanistan', 'Mazar-i-Sharif', Decimal('288700')), ('Afghanistan', 'Afghanistan', 'All cities', Decimal('3371100')), ('Afghanistan', 'All provinces', 'All cities', Decimal('3371100')), ('Albania', 'Albania', 'DurrÃ«s', Decimal('113249')), ('Albania', 'Albania', 'Elbasan', Decimal('78703')), ('Albania', 'Albania', 'KorÃ§Ã«', Decimal('51152')), ('Albania', 'Albania', 'ShkodÃ«r', Decimal('77075'))]</v>
      </c>
      <c r="D17" s="2" t="str">
        <f>test2!D17</f>
        <v>SELECT cntry.name as country,
COALESCE(c.province, 'All provinces') as province,
COALESCE(c.name, 'All cities') as city,
SUM(c.population) as percentage
FROM city c, country cntry
where cntry.code = c.country
GROUP BY ROLLUP(cntry.name, c.province, c.name)
order by cntry.name LIMIT 3 OFFSET 37;</v>
      </c>
      <c r="E17" s="2" t="str">
        <f>test2!E17</f>
        <v>3, [('American Samoa', 'American Samoa', 'Pago Pago', None), ('American Samoa', 'American Samoa', 'All cities', None), ('American Samoa', 'All provinces', 'All cities', None)]</v>
      </c>
      <c r="F17" s="2" t="str">
        <f>test2!F17</f>
        <v>SELECT cntry.name as country,
COALESCE(c.province, 'All provinces') as province,
COALESCE(c.name, 'All cities') as city,
SUM(c.population) as percentage
FROM city c, country cntry
where cntry.code = c.country
GROUP BY ROLLUP(cntry.name, c.province, c.name)
order by cntry.name LIMIT 3 offset 3756;</v>
      </c>
      <c r="G17" s="2" t="str">
        <f>test2!G17</f>
        <v>3, [('Russia', 'Magadanskaya', 'All cities', Decimal('100197')), ('Russia', 'Mariy-El', 'Yoshkar-Ola', Decimal('257015')), ('Russia', 'Mariy-El', 'All cities', Decimal('257015'))]</v>
      </c>
      <c r="H17" s="2" t="str">
        <f>test2!H17</f>
        <v>Tiny mistake in output row number;</v>
      </c>
      <c r="I17" s="2">
        <f t="shared" si="0"/>
        <v>-0.5</v>
      </c>
      <c r="J17" s="2" t="str">
        <f>test2!I17</f>
        <v xml:space="preserve">Missing semicolon; </v>
      </c>
      <c r="K17" s="2">
        <f t="shared" si="1"/>
        <v>-0.25</v>
      </c>
      <c r="L17" s="2">
        <f t="shared" si="2"/>
        <v>2.25</v>
      </c>
      <c r="O17" s="10" t="s">
        <v>1430</v>
      </c>
      <c r="P17" s="10"/>
    </row>
    <row r="18" spans="1:16" x14ac:dyDescent="0.25">
      <c r="A18" s="2" t="str">
        <f>test2!A18</f>
        <v>A0125002E</v>
      </c>
      <c r="B18" s="2" t="str">
        <f>test2!B18</f>
        <v>SELECT co.name as country, COALESCE(c.province,'All provinces') AS province, COALESCE(c.name, 'All Cities') AS city, ROUND(SUM(c.population*100/co.population)::NUMERIC,2) AS percentage
FROM city c, country co 
WHERE c.country = co.code
GROUP BY ROLLUP (co.name, c.province, c.name)
ORDER BY GROUPING (co.name), co.name ASC,
GROUPING(c.province) DESC,
GROUPING(c.name) DESC, c.name ASC;</v>
      </c>
      <c r="C18" s="2" t="str">
        <f>test2!C18</f>
        <v>5336, [('Afghanistan', 'All provinces', 'All Cities', Decimal('12.95')), ('Afghanistan', 'Afghanistan', 'All Cities', Decimal('12.95')), ('Afghanistan', 'Afghanistan', 'Herat', Decimal('1.29')), ('Afghanistan', 'Afghanistan', 'Kabul', Decimal('9.36')), ('Afghanistan', 'Afghanistan', 'Kandahar', Decimal('1.20')), ('Afghanistan', 'Afghanistan', 'Mazar-i-Sharif', Decimal('1.11')), ('Albania', 'All provinces', 'All Cities', Decimal('28.99')), ('Albania', 'Albania', 'All Cities', Decimal('28.99')), ('Albania', 'Albania', 'DurrÃ«s', Decimal('4.01')), ('Albania', 'Albania', 'Elbasan', Decimal('2.79'))]</v>
      </c>
      <c r="D18" s="2" t="str">
        <f>test2!D18</f>
        <v>SELECT co.name as country, COALESCE(c.province,'All provinces') AS province, COALESCE(c.name, 'All Cities') AS city, ROUND(SUM(c.population*100/co.population)::NUMERIC,2) AS percentage
FROM city c, country co 
WHERE c.country = co.code
GROUP BY ROLLUP (co.name, c.province, c.name)
ORDER BY GROUPING (co.name), co.name ASC,
GROUPING(c.province) DESC,
GROUPING(c.name) DESC, c.name ASC LIMIT 3 OFFSET 37;</v>
      </c>
      <c r="E18" s="2" t="str">
        <f>test2!E18</f>
        <v>3, [('American Samoa', 'All provinces', 'All Cities', None), ('American Samoa', 'American Samoa', 'All Cities', None), ('American Samoa', 'American Samoa', 'Pago Pago', None)]</v>
      </c>
      <c r="F18" s="2" t="str">
        <f>test2!F18</f>
        <v>SELECT co.name as country, COALESCE(c.province,'All provinces') AS province, COALESCE(c.name, 'All Cities') AS city, ROUND(SUM(c.population*100/co.population)::NUMERIC,2) AS percentage
FROM city c, country co 
WHERE c.country = co.code
GROUP BY ROLLUP (co.name, c.province, c.name)
ORDER BY GROUPING (co.name), co.name ASC,
GROUPING(c.province) DESC,
GROUPING(c.name) DESC, c.name ASC LIMIT 3 offset 3756;</v>
      </c>
      <c r="G18" s="2" t="str">
        <f>test2!G18</f>
        <v>3, [('Russia', 'Ulyanovskaya', 'Dimitrovgrad', Decimal('0.09')), ('Russia', 'Nizhnii Novgorodskaya', 'DzerÅ¾insk', Decimal('0.17')), ('Russia', 'Moskovskaya', 'Elektrostal', Decimal('0.11'))]</v>
      </c>
      <c r="H18" s="2" t="str">
        <f>test2!H18</f>
        <v>Tiny mistake in output row number;</v>
      </c>
      <c r="I18" s="2">
        <f t="shared" si="0"/>
        <v>-0.5</v>
      </c>
      <c r="J18" s="2">
        <f>test2!I18</f>
        <v>0</v>
      </c>
      <c r="K18" s="2">
        <f t="shared" si="1"/>
        <v>0</v>
      </c>
      <c r="L18" s="2">
        <f t="shared" si="2"/>
        <v>2.5</v>
      </c>
      <c r="O18" s="4" t="s">
        <v>1429</v>
      </c>
      <c r="P18" s="4">
        <f>AVERAGE(L2:L120)</f>
        <v>1.7373949579831933</v>
      </c>
    </row>
    <row r="19" spans="1:16" x14ac:dyDescent="0.25">
      <c r="A19" s="2" t="str">
        <f>test2!A19</f>
        <v>A0142279B</v>
      </c>
      <c r="B19" s="2" t="str">
        <f>test2!B19</f>
        <v>SELECT co.name, 
COALESCE(c.province, 'All provinces') as province, 
COALESCE(c.name, 'All cities') as city,
ROUND((SUM(c.population)/co.population*100)::NUMERIC, 2) AS percentage
FROM city c, country co
WHERE c.country = co.code
GROUP BY ROLLUP (co.name, co.population, c.province, c.name)
ORDER BY co.name, province, city ASC;</v>
      </c>
      <c r="C19" s="2" t="str">
        <f>test2!C19</f>
        <v>5581, [('Afghanistan', 'Afghanistan', 'All cities', Decimal('12.95')), ('Afghanistan', 'Afghanistan', 'Herat', Decimal('1.29')), ('Afghanistan', 'Afghanistan', 'Kabul', Decimal('9.36')), ('Afghanistan', 'Afghanistan', 'Kandahar', Decimal('1.20')), ('Afghanistan', 'Afghanistan', 'Mazar-i-Sharif', Decimal('1.11')), ('Afghanistan', 'All provinces', 'All cities', None), ('Afghanistan', 'All provinces', 'All cities', Decimal('12.95')), ('Albania', 'Albania', 'All cities', Decimal('28.99')), ('Albania', 'Albania', 'DurrÃ«s', Decimal('4.01')), ('Albania', 'Albania', 'Elbasan', Decimal('2.79'))]</v>
      </c>
      <c r="D19" s="2" t="str">
        <f>test2!D19</f>
        <v>SELECT co.name, 
COALESCE(c.province, 'All provinces') as province, 
COALESCE(c.name, 'All cities') as city,
ROUND((SUM(c.population)/co.population*100)::NUMERIC, 2) AS percentage
FROM city c, country co
WHERE c.country = co.code
GROUP BY ROLLUP (co.name, co.population, c.province, c.name)
ORDER BY co.name, province, city ASC LIMIT 3 OFFSET 37;</v>
      </c>
      <c r="E19" s="2" t="str">
        <f>test2!E19</f>
        <v>3, [('Algeria', 'Algeria', 'Tougourt', Decimal('0.39')), ('Algeria', 'All provinces', 'All cities', Decimal('19.52')), ('Algeria', 'All provinces', 'All cities', None)]</v>
      </c>
      <c r="F19" s="2" t="str">
        <f>test2!F19</f>
        <v>SELECT co.name, 
COALESCE(c.province, 'All provinces') as province, 
COALESCE(c.name, 'All cities') as city,
ROUND((SUM(c.population)/co.population*100)::NUMERIC, 2) AS percentage
FROM city c, country co
WHERE c.country = co.code
GROUP BY ROLLUP (co.name, co.population, c.province, c.name)
ORDER BY co.name, province, city ASC LIMIT 3 offset 3756;</v>
      </c>
      <c r="G19" s="2" t="str">
        <f>test2!G19</f>
        <v>3, [('Romania', 'BrÄƒila', 'BrÄƒila', Decimal('0.90')), ('Romania', 'BraÅŸov', 'All cities', Decimal('1.26')), ('Romania', 'BraÅŸov', 'BraÅŸov', Decimal('1.26'))]</v>
      </c>
      <c r="H19" s="2" t="str">
        <f>test2!H19</f>
        <v>Wrong output;</v>
      </c>
      <c r="I19" s="2">
        <f t="shared" si="0"/>
        <v>-1</v>
      </c>
      <c r="J19" s="2">
        <f>test2!I19</f>
        <v>0</v>
      </c>
      <c r="K19" s="2">
        <f t="shared" si="1"/>
        <v>0</v>
      </c>
      <c r="L19" s="2">
        <f t="shared" si="2"/>
        <v>2</v>
      </c>
      <c r="O19" s="4" t="s">
        <v>1431</v>
      </c>
      <c r="P19" s="4">
        <f>QUARTILE(L2:L120,0)</f>
        <v>0</v>
      </c>
    </row>
    <row r="20" spans="1:16" x14ac:dyDescent="0.25">
      <c r="A20" s="2" t="str">
        <f>test2!A20</f>
        <v>A0150032A</v>
      </c>
      <c r="B20" s="2" t="str">
        <f>test2!B20</f>
        <v>SELECT cnt.name country,
       COALESCE(c.province, ' All provinces') as province,
       COALESCE(c.name, ' All cities') as city,
       ROUND((sum(c.population) / avg(cnt.population)) * 100,2) percentage
FROM city c
JOIN country cnt 
ON cnt.code = c.country
GROUP BY ROLLUP(cnt.name, c.province, c.name)
ORDER BY cnt.name, COALESCE(c.province, ' All provinces'), COALESCE(c.name, ' All cities');</v>
      </c>
      <c r="C20" s="2" t="str">
        <f>test2!C20</f>
        <v>5336, [('Afghanistan', ' All provinces', ' All cities', Decimal('12.95')), ('Afghanistan', 'Afghanistan', ' All cities', Decimal('12.95')), ('Afghanistan', 'Afghanistan', 'Herat', Decimal('1.29')), ('Afghanistan', 'Afghanistan', 'Kabul', Decimal('9.36')), ('Afghanistan', 'Afghanistan', 'Kandahar', Decimal('1.20')), ('Afghanistan', 'Afghanistan', 'Mazar-i-Sharif', Decimal('1.11')), ('Albania', ' All provinces', ' All cities', Decimal('28.99')), ('Albania', 'Albania', ' All cities', Decimal('28.99')), ('Albania', 'Albania', 'DurrÃ«s', Decimal('4.01')), ('Albania', 'Albania', 'Elbasan', Decimal('2.79'))]</v>
      </c>
      <c r="D20" s="2" t="str">
        <f>test2!D20</f>
        <v>SELECT cnt.name country,
       COALESCE(c.province, ' All provinces') as province,
       COALESCE(c.name, ' All cities') as city,
       ROUND((sum(c.population) / avg(cnt.population)) * 100,2) percentage
FROM city c
JOIN country cnt 
ON cnt.code = c.country
GROUP BY ROLLUP(cnt.name, c.province, c.name)
ORDER BY cnt.name, COALESCE(c.province, ' All provinces'), COALESCE(c.name, ' All cities') LIMIT 3 OFFSET 37;</v>
      </c>
      <c r="E20" s="2" t="str">
        <f>test2!E20</f>
        <v>3, [('American Samoa', ' All provinces', ' All cities', None), ('American Samoa', 'American Samoa', ' All cities', None), ('American Samoa', 'American Samoa', 'Pago Pago', None)]</v>
      </c>
      <c r="F20" s="2" t="str">
        <f>test2!F20</f>
        <v>SELECT cnt.name country,
       COALESCE(c.province, ' All provinces') as province,
       COALESCE(c.name, ' All cities') as city,
       ROUND((sum(c.population) / avg(cnt.population)) * 100,2) percentage
FROM city c
JOIN country cnt 
ON cnt.code = c.country
GROUP BY ROLLUP(cnt.name, c.province, c.name)
ORDER BY cnt.name, COALESCE(c.province, ' All provinces'), COALESCE(c.name, ' All cities') LIMIT 3 offset 3756;</v>
      </c>
      <c r="G20" s="2" t="str">
        <f>test2!G20</f>
        <v>3, [('Russia', 'Magadanskaya', 'Magadan', Decimal('0.07')), ('Russia', 'Magadanskaya', 'Okhotsk', Decimal('0.00')), ('Russia', 'Mariy-El', ' All cities', Decimal('0.18'))]</v>
      </c>
      <c r="H20" s="2" t="str">
        <f>test2!H20</f>
        <v>Tiny mistake in output row number;</v>
      </c>
      <c r="I20" s="2">
        <f t="shared" si="0"/>
        <v>-0.5</v>
      </c>
      <c r="J20" s="2">
        <f>test2!I20</f>
        <v>0</v>
      </c>
      <c r="K20" s="2">
        <f t="shared" si="1"/>
        <v>0</v>
      </c>
      <c r="L20" s="2">
        <f t="shared" si="2"/>
        <v>2.5</v>
      </c>
      <c r="O20" s="8" t="s">
        <v>1434</v>
      </c>
      <c r="P20" s="4">
        <f>QUARTILE(L2:L120,1)</f>
        <v>1.25</v>
      </c>
    </row>
    <row r="21" spans="1:16" x14ac:dyDescent="0.25">
      <c r="A21" s="2" t="str">
        <f>test2!A21</f>
        <v>A0150639A</v>
      </c>
      <c r="B21" s="2" t="str">
        <f>test2!B21</f>
        <v>SELECT 
    cy.name as country, 
    pr.name as province, 
    ct.name as city, 
    TRUNC(SUM(ct.population)/SUM(cy.population),2) percentage
FROM city ct , province pr, country cy
WHERE ct.province = pr.name AND pr.country = cy.code
GROUP BY cy.name, pr.name, ct.name
ORDER BY country,province,city;</v>
      </c>
      <c r="C21" s="2" t="str">
        <f>test2!C21</f>
        <v>3585, [('Afghanistan', 'Afghanistan', 'Herat', Decimal('0.01')), ('Afghanistan', 'Afghanistan', 'Kabul', Decimal('0.09')), ('Afghanistan', 'Afghanistan', 'Kandahar', Decimal('0.01')), ('Afghanistan', 'Afghanistan', 'Mazar-i-Sharif', Decimal('0.01')), ('Albania', 'Albania', 'DurrÃ«s', Decimal('0.04')), ('Albania', 'Albania', 'Elbasan', Decimal('0.02')), ('Albania', 'Albania', 'KorÃ§Ã«', Decimal('0.01')), ('Albania', 'Albania', 'ShkodÃ«r', Decimal('0.02')), ('Albania', 'Albania', 'Tirana', Decimal('0.14')), ('Albania', 'Albania', 'VlorÃ«', Decimal('0.02'))]</v>
      </c>
      <c r="D21" s="2" t="str">
        <f>test2!D21</f>
        <v>SELECT 
    cy.name as country, 
    pr.name as province, 
    ct.name as city, 
    TRUNC(SUM(ct.population)/SUM(cy.population),2) percentage
FROM city ct , province pr, country cy
WHERE ct.province = pr.name AND pr.country = cy.code
GROUP BY cy.name, pr.name, ct.name
ORDER BY country,province,city LIMIT 3 OFFSET 37;</v>
      </c>
      <c r="E21" s="2" t="str">
        <f>test2!E21</f>
        <v>3, [('Angola', 'Cuando Cubango', 'Menongue', None), ('Angola', 'Cuanza Norte', 'Ndalatando', None), ('Angola', 'Cuanza Sul', 'Sumbe', None)]</v>
      </c>
      <c r="F21" s="2" t="str">
        <f>test2!F21</f>
        <v>SELECT 
    cy.name as country, 
    pr.name as province, 
    ct.name as city, 
    TRUNC(SUM(ct.population)/SUM(cy.population),2) percentage
FROM city ct , province pr, country cy
WHERE ct.province = pr.name AND pr.country = cy.code
GROUP BY cy.name, pr.name, ct.name
ORDER BY country,province,city LIMIT 3 offset 3756;</v>
      </c>
      <c r="G21" s="2" t="str">
        <f>test2!G21</f>
        <v>0, []</v>
      </c>
      <c r="H21" s="2" t="str">
        <f>test2!H21</f>
        <v>Wrong output;</v>
      </c>
      <c r="I21" s="2">
        <f t="shared" si="0"/>
        <v>-1</v>
      </c>
      <c r="J21" s="2" t="str">
        <f>test2!I21</f>
        <v xml:space="preserve">Missing COALESCE; Missing ROLLUP; </v>
      </c>
      <c r="K21" s="2">
        <f t="shared" si="1"/>
        <v>-0.75</v>
      </c>
      <c r="L21" s="2">
        <f t="shared" si="2"/>
        <v>1.25</v>
      </c>
      <c r="O21" s="4" t="s">
        <v>1433</v>
      </c>
      <c r="P21" s="4">
        <f>QUARTILE(L2:L120,2)</f>
        <v>1.75</v>
      </c>
    </row>
    <row r="22" spans="1:16" x14ac:dyDescent="0.25">
      <c r="A22" s="2" t="str">
        <f>test2!A22</f>
        <v>A0154734A</v>
      </c>
      <c r="B22" s="2">
        <f>test2!B22</f>
        <v>0</v>
      </c>
      <c r="C22" s="2" t="str">
        <f>test2!C22</f>
        <v>No output</v>
      </c>
      <c r="D22" s="2" t="str">
        <f>test2!D22</f>
        <v>LIMIT 3 OFFSET 37;</v>
      </c>
      <c r="E22" s="2" t="str">
        <f>test2!E22</f>
        <v>No output</v>
      </c>
      <c r="F22" s="2" t="str">
        <f>test2!F22</f>
        <v>LIMIT 3 offset 3756;</v>
      </c>
      <c r="G22" s="2" t="str">
        <f>test2!G22</f>
        <v>No output</v>
      </c>
      <c r="H22" s="2" t="str">
        <f>test2!H22</f>
        <v>No output;</v>
      </c>
      <c r="I22" s="2">
        <f t="shared" si="0"/>
        <v>-1.5</v>
      </c>
      <c r="J22" s="2" t="s">
        <v>1421</v>
      </c>
      <c r="K22" s="2">
        <f t="shared" si="1"/>
        <v>-1.5</v>
      </c>
      <c r="L22" s="2">
        <f t="shared" si="2"/>
        <v>0</v>
      </c>
      <c r="O22" s="8" t="s">
        <v>1435</v>
      </c>
      <c r="P22" s="4">
        <f>QUARTILE(L2:L120,3)</f>
        <v>2.5</v>
      </c>
    </row>
    <row r="23" spans="1:16" x14ac:dyDescent="0.25">
      <c r="A23" s="2" t="str">
        <f>test2!A23</f>
        <v>A0165086Y</v>
      </c>
      <c r="B23" s="2" t="str">
        <f>test2!B23</f>
        <v>SELECT c1.Name as country,
c.province as province,
c.name as city,
ROUND(100*c.population/c1.population,2) as percentage
FROM city c,country c1
WHERE c.country = c1.code
GROUP BY ROLLUP (c1.Name, c.province, c.name,percentage)
ORDER BY c1.Name,c.province,c.name;</v>
      </c>
      <c r="C23" s="2" t="str">
        <f>test2!C23</f>
        <v>8798, [('Afghanistan', 'Afghanistan', 'Herat', Decimal('1.29')), ('Afghanistan', 'Afghanistan', 'Herat', None), ('Afghanistan', 'Afghanistan', 'Kabul', Decimal('9.36')), ('Afghanistan', 'Afghanistan', 'Kabul', None), ('Afghanistan', 'Afghanistan', 'Kandahar', Decimal('1.20')), ('Afghanistan', 'Afghanistan', 'Kandahar', None), ('Afghanistan', 'Afghanistan', 'Mazar-i-Sharif', Decimal('1.11')), ('Afghanistan', 'Afghanistan', 'Mazar-i-Sharif', None), ('Afghanistan', 'Afghanistan', None, None), ('Afghanistan', None, None, None)]</v>
      </c>
      <c r="D23" s="2" t="str">
        <f>test2!D23</f>
        <v>SELECT c1.Name as country,
c.province as province,
c.name as city,
ROUND(100*c.population/c1.population,2) as percentage
FROM city c,country c1
WHERE c.country = c1.code
GROUP BY ROLLUP (c1.Name, c.province, c.name,percentage)
ORDER BY c1.Name,c.province,c.name LIMIT 3 OFFSET 37;</v>
      </c>
      <c r="E23" s="2" t="str">
        <f>test2!E23</f>
        <v>3, [('Algeria', 'Algeria', 'Blida', None), ('Algeria', 'Algeria', 'Constantine', Decimal('1.21')), ('Algeria', 'Algeria', 'Constantine', None)]</v>
      </c>
      <c r="F23" s="2" t="str">
        <f>test2!F23</f>
        <v>SELECT c1.Name as country,
c.province as province,
c.name as city,
ROUND(100*c.population/c1.population,2) as percentage
FROM city c,country c1
WHERE c.country = c1.code
GROUP BY ROLLUP (c1.Name, c.province, c.name,percentage)
ORDER BY c1.Name,c.province,c.name LIMIT 3 offset 3756;</v>
      </c>
      <c r="G23" s="2" t="str">
        <f>test2!G23</f>
        <v>3, [('Iraq', 'Duhouk', None, None), ('Iraq', 'Erbil', 'Erbil', Decimal('2.55')), ('Iraq', 'Erbil', 'Erbil', None)]</v>
      </c>
      <c r="H23" s="2" t="str">
        <f>test2!H23</f>
        <v>Wrong output;</v>
      </c>
      <c r="I23" s="2">
        <f t="shared" si="0"/>
        <v>-1</v>
      </c>
      <c r="J23" s="2" t="str">
        <f>test2!I23</f>
        <v xml:space="preserve">Missing COALESCE; </v>
      </c>
      <c r="K23" s="2">
        <f t="shared" si="1"/>
        <v>-0.5</v>
      </c>
      <c r="L23" s="2">
        <f t="shared" si="2"/>
        <v>1.5</v>
      </c>
      <c r="O23" s="4" t="s">
        <v>1432</v>
      </c>
      <c r="P23" s="4">
        <f>QUARTILE(L2:L120,4)</f>
        <v>3</v>
      </c>
    </row>
    <row r="24" spans="1:16" x14ac:dyDescent="0.25">
      <c r="A24" s="2" t="str">
        <f>test2!A24</f>
        <v>A0177964J</v>
      </c>
      <c r="B24" s="2" t="str">
        <f>test2!B24</f>
        <v>SELECT k.name, c.province, c.name AS city, SUM(c.population) AS percentage
FROM city c, country k
WHERE c.country = k.code
GROUP BY ROLLUP(k.name, c.province, c.name)
ORDER BY k.name, c.province, c.name;</v>
      </c>
      <c r="C24" s="2" t="str">
        <f>test2!C24</f>
        <v>5336, [('Afghanistan', 'Afghanistan', 'Herat', Decimal('335200')), ('Afghanistan', 'Afghanistan', 'Kabul', Decimal('2435400')), ('Afghanistan', 'Afghanistan', 'Kandahar', Decimal('311800')), ('Afghanistan', 'Afghanistan', 'Mazar-i-Sharif', Decimal('288700')), ('Afghanistan', 'Afghanistan', None, Decimal('3371100')), ('Afghanistan', None, None, Decimal('3371100')), ('Albania', 'Albania', 'DurrÃ«s', Decimal('113249')), ('Albania', 'Albania', 'Elbasan', Decimal('78703')), ('Albania', 'Albania', 'KorÃ§Ã«', Decimal('51152')), ('Albania', 'Albania', 'ShkodÃ«r', Decimal('77075'))]</v>
      </c>
      <c r="D24" s="2" t="str">
        <f>test2!D24</f>
        <v>SELECT k.name, c.province, c.name AS city, SUM(c.population) AS percentage
FROM city c, country k
WHERE c.country = k.code
GROUP BY ROLLUP(k.name, c.province, c.name)
ORDER BY k.name, c.province, c.name LIMIT 3 OFFSET 37;</v>
      </c>
      <c r="E24" s="2" t="str">
        <f>test2!E24</f>
        <v>3, [('American Samoa', 'American Samoa', 'Pago Pago', None), ('American Samoa', 'American Samoa', None, None), ('American Samoa', None, None, None)]</v>
      </c>
      <c r="F24" s="2" t="str">
        <f>test2!F24</f>
        <v>SELECT k.name, c.province, c.name AS city, SUM(c.population) AS percentage
FROM city c, country k
WHERE c.country = k.code
GROUP BY ROLLUP(k.name, c.province, c.name)
ORDER BY k.name, c.province, c.name LIMIT 3 offset 3756;</v>
      </c>
      <c r="G24" s="2" t="str">
        <f>test2!G24</f>
        <v>3, [('Russia', 'Magadanskaya', None, Decimal('100197')), ('Russia', 'Mariy-El', 'Yoshkar-Ola', Decimal('257015')), ('Russia', 'Mariy-El', None, Decimal('257015'))]</v>
      </c>
      <c r="H24" s="2" t="str">
        <f>test2!H24</f>
        <v>Tiny mistake in output row number;</v>
      </c>
      <c r="I24" s="2">
        <f t="shared" si="0"/>
        <v>-0.5</v>
      </c>
      <c r="J24" s="2" t="str">
        <f>test2!I24</f>
        <v xml:space="preserve">Missing COALESCE; </v>
      </c>
      <c r="K24" s="2">
        <f t="shared" si="1"/>
        <v>-0.5</v>
      </c>
      <c r="L24" s="2">
        <f t="shared" si="2"/>
        <v>2</v>
      </c>
    </row>
    <row r="25" spans="1:16" x14ac:dyDescent="0.25">
      <c r="A25" s="2" t="str">
        <f>test2!A25</f>
        <v>A0179033E</v>
      </c>
      <c r="B25" s="2" t="str">
        <f>test2!B25</f>
        <v>SELECT COALESCE(con.name, 'All countries') AS country,
COALESCE(c.province, 'All provinces') AS province,
COALESCE(c.name, 'All cities') AS city,
ROUND(SUM(c.population)*100/SUM(SUM(c.population)) OVER(),2) AS percentage
FROM city c, Country con
WHERE con.code = c.country
GROUP BY ROLLUP (con.name, c.province, c.name)
ORDER BY (con.name, c.province, c.name) NULLS FIRST;</v>
      </c>
      <c r="C25" s="2" t="str">
        <f>test2!C25</f>
        <v>5336, [('Afghanistan', 'Afghanistan', 'Herat', Decimal('0.00')), ('Afghanistan', 'Afghanistan', 'Kabul', Decimal('0.03')), ('Afghanistan', 'Afghanistan', 'Kandahar', Decimal('0.00')), ('Afghanistan', 'Afghanistan', 'Mazar-i-Sharif', Decimal('0.00')), ('Afghanistan', 'Afghanistan', 'All cities', Decimal('0.05')), ('Afghanistan', 'All provinces', 'All cities', Decimal('0.05')), ('Albania', 'Albania', 'DurrÃ«s', Decimal('0.00')), ('Albania', 'Albania', 'Elbasan', Decimal('0.00')), ('Albania', 'Albania', 'KorÃ§Ã«', Decimal('0.00')), ('Albania', 'Albania', 'ShkodÃ«r', Decimal('0.00'))]</v>
      </c>
      <c r="D25" s="2" t="str">
        <f>test2!D25</f>
        <v>SELECT COALESCE(con.name, 'All countries') AS country,
COALESCE(c.province, 'All provinces') AS province,
COALESCE(c.name, 'All cities') AS city,
ROUND(SUM(c.population)*100/SUM(SUM(c.population)) OVER(),2) AS percentage
FROM city c, Country con
WHERE con.code = c.country
GROUP BY ROLLUP (con.name, c.province, c.name)
ORDER BY (con.name, c.province, c.name) NULLS FIRST LIMIT 3 OFFSET 37;</v>
      </c>
      <c r="E25" s="2" t="str">
        <f>test2!E25</f>
        <v>3, [('American Samoa', 'American Samoa', 'Pago Pago', None), ('American Samoa', 'American Samoa', 'All cities', None), ('American Samoa', 'All provinces', 'All cities', None)]</v>
      </c>
      <c r="F25" s="2" t="str">
        <f>test2!F25</f>
        <v>SELECT COALESCE(con.name, 'All countries') AS country,
COALESCE(c.province, 'All provinces') AS province,
COALESCE(c.name, 'All cities') AS city,
ROUND(SUM(c.population)*100/SUM(SUM(c.population)) OVER(),2) AS percentage
FROM city c, Country con
WHERE con.code = c.country
GROUP BY ROLLUP (con.name, c.province, c.name)
ORDER BY (con.name, c.province, c.name) NULLS FIRST LIMIT 3 offset 3756;</v>
      </c>
      <c r="G25" s="2" t="str">
        <f>test2!G25</f>
        <v>3, [('Russia', 'Magadanskaya', 'All cities', Decimal('0.00')), ('Russia', 'Mariy-El', 'Yoshkar-Ola', Decimal('0.00')), ('Russia', 'Mariy-El', 'All cities', Decimal('0.00'))]</v>
      </c>
      <c r="H25" s="2" t="str">
        <f>test2!H25</f>
        <v>Tiny mistake in output row number;</v>
      </c>
      <c r="I25" s="2">
        <f t="shared" si="0"/>
        <v>-0.5</v>
      </c>
      <c r="J25" s="2">
        <f>test2!I25</f>
        <v>0</v>
      </c>
      <c r="K25" s="2">
        <f t="shared" si="1"/>
        <v>0</v>
      </c>
      <c r="L25" s="2">
        <f t="shared" si="2"/>
        <v>2.5</v>
      </c>
    </row>
    <row r="26" spans="1:16" x14ac:dyDescent="0.25">
      <c r="A26" s="2" t="str">
        <f>test2!A26</f>
        <v>A0212524U</v>
      </c>
      <c r="B26" s="2" t="str">
        <f>test2!B26</f>
        <v>SELECT a.name, COALESCE(c.province, 'All provinces') AS province, COALESCE(c.name, 'All cities') AS city,
round(SUM(c.population)/ SUM(a.population)*100,2) AS percentage
FROM city c
LEFT JOIN country a
ON a.code = c.country
GROUP BY ROLLUP(a.name, c.province, c.name)
ORDER BY a.name, c.province, c.name ASC;</v>
      </c>
      <c r="C26" s="2" t="str">
        <f>test2!C26</f>
        <v>5336, [('Afghanistan', 'Afghanistan', 'Herat', Decimal('1.29')), ('Afghanistan', 'Afghanistan', 'Kabul', Decimal('9.36')), ('Afghanistan', 'Afghanistan', 'Kandahar', Decimal('1.20')), ('Afghanistan', 'Afghanistan', 'Mazar-i-Sharif', Decimal('1.11')), ('Afghanistan', 'Afghanistan', 'All cities', Decimal('3.24')), ('Afghanistan', 'All provinces', 'All cities', Decimal('3.24')), ('Albania', 'Albania', 'DurrÃ«s', Decimal('4.01')), ('Albania', 'Albania', 'Elbasan', Decimal('2.79')), ('Albania', 'Albania', 'KorÃ§Ã«', Decimal('1.81')), ('Albania', 'Albania', 'ShkodÃ«r', Decimal('2.73'))]</v>
      </c>
      <c r="D26" s="2" t="str">
        <f>test2!D26</f>
        <v>SELECT a.name, COALESCE(c.province, 'All provinces') AS province, COALESCE(c.name, 'All cities') AS city,
round(SUM(c.population)/ SUM(a.population)*100,2) AS percentage
FROM city c
LEFT JOIN country a
ON a.code = c.country
GROUP BY ROLLUP(a.name, c.province, c.name)
ORDER BY a.name, c.province, c.name ASC LIMIT 3 OFFSET 37;</v>
      </c>
      <c r="E26" s="2" t="str">
        <f>test2!E26</f>
        <v>3, [('American Samoa', 'American Samoa', 'Pago Pago', None), ('American Samoa', 'American Samoa', 'All cities', None), ('American Samoa', 'All provinces', 'All cities', None)]</v>
      </c>
      <c r="F26" s="2" t="str">
        <f>test2!F26</f>
        <v>SELECT a.name, COALESCE(c.province, 'All provinces') AS province, COALESCE(c.name, 'All cities') AS city,
round(SUM(c.population)/ SUM(a.population)*100,2) AS percentage
FROM city c
LEFT JOIN country a
ON a.code = c.country
GROUP BY ROLLUP(a.name, c.province, c.name)
ORDER BY a.name, c.province, c.name ASC LIMIT 3 offset 3756;</v>
      </c>
      <c r="G26" s="2" t="str">
        <f>test2!G26</f>
        <v>3, [('Russia', 'Magadanskaya', 'All cities', Decimal('0.03')), ('Russia', 'Mariy-El', 'Yoshkar-Ola', Decimal('0.18')), ('Russia', 'Mariy-El', 'All cities', Decimal('0.18'))]</v>
      </c>
      <c r="H26" s="2" t="str">
        <f>test2!H26</f>
        <v>Tiny mistake in output row number;</v>
      </c>
      <c r="I26" s="2">
        <f t="shared" si="0"/>
        <v>-0.5</v>
      </c>
      <c r="J26" s="2">
        <f>test2!I26</f>
        <v>0</v>
      </c>
      <c r="K26" s="2">
        <f t="shared" si="1"/>
        <v>0</v>
      </c>
      <c r="L26" s="2">
        <f t="shared" si="2"/>
        <v>2.5</v>
      </c>
    </row>
    <row r="27" spans="1:16" x14ac:dyDescent="0.25">
      <c r="A27" s="2" t="str">
        <f>test2!A27</f>
        <v>A0218816Y</v>
      </c>
      <c r="B27" s="2" t="str">
        <f>test2!B27</f>
        <v>SELECT co.name,
       COALESCE(c.province, 'All provinces'),
	   COALESCE(c.name, 'All cities') AS city,
       ROUND(SUM(c.population/co.population*100), 2) AS percentage
FROM city c, country co
WHERE c.country = co.code
GROUP BY ROLLUP(co.name, c.province, c.name)
ORDER BY (co.name, c.province, c.name) ASC;</v>
      </c>
      <c r="C27" s="2" t="str">
        <f>test2!C27</f>
        <v>5336, [('Afghanistan', 'Afghanistan', 'Herat', Decimal('1.29')), ('Afghanistan', 'Afghanistan', 'Kabul', Decimal('9.36')), ('Afghanistan', 'Afghanistan', 'Kandahar', Decimal('1.20')), ('Afghanistan', 'Afghanistan', 'Mazar-i-Sharif', Decimal('1.11')), ('Afghanistan', 'Afghanistan', 'All cities', Decimal('12.95')), ('Afghanistan', 'All provinces', 'All cities', Decimal('12.95')), ('Albania', 'Albania', 'DurrÃ«s', Decimal('4.01')), ('Albania', 'Albania', 'Elbasan', Decimal('2.79')), ('Albania', 'Albania', 'KorÃ§Ã«', Decimal('1.81')), ('Albania', 'Albania', 'ShkodÃ«r', Decimal('2.73'))]</v>
      </c>
      <c r="D27" s="2" t="str">
        <f>test2!D27</f>
        <v>SELECT co.name,
       COALESCE(c.province, 'All provinces'),
	   COALESCE(c.name, 'All cities') AS city,
       ROUND(SUM(c.population/co.population*100), 2) AS percentage
FROM city c, country co
WHERE c.country = co.code
GROUP BY ROLLUP(co.name, c.province, c.name)
ORDER BY (co.name, c.province, c.name) ASC LIMIT 3 OFFSET 37;</v>
      </c>
      <c r="E27" s="2" t="str">
        <f>test2!E27</f>
        <v>3, [('American Samoa', 'American Samoa', 'Pago Pago', None), ('American Samoa', 'American Samoa', 'All cities', None), ('American Samoa', 'All provinces', 'All cities', None)]</v>
      </c>
      <c r="F27" s="2" t="str">
        <f>test2!F27</f>
        <v>SELECT co.name,
       COALESCE(c.province, 'All provinces'),
	   COALESCE(c.name, 'All cities') AS city,
       ROUND(SUM(c.population/co.population*100), 2) AS percentage
FROM city c, country co
WHERE c.country = co.code
GROUP BY ROLLUP(co.name, c.province, c.name)
ORDER BY (co.name, c.province, c.name) ASC LIMIT 3 offset 3756;</v>
      </c>
      <c r="G27" s="2" t="str">
        <f>test2!G27</f>
        <v>3, [('Russia', 'Magadanskaya', 'All cities', Decimal('0.07')), ('Russia', 'Mariy-El', 'Yoshkar-Ola', Decimal('0.18')), ('Russia', 'Mariy-El', 'All cities', Decimal('0.18'))]</v>
      </c>
      <c r="H27" s="2" t="str">
        <f>test2!H27</f>
        <v>Tiny mistake in output row number;</v>
      </c>
      <c r="I27" s="2">
        <f t="shared" si="0"/>
        <v>-0.5</v>
      </c>
      <c r="J27" s="2">
        <f>test2!I27</f>
        <v>0</v>
      </c>
      <c r="K27" s="2">
        <f t="shared" si="1"/>
        <v>0</v>
      </c>
      <c r="L27" s="2">
        <f t="shared" si="2"/>
        <v>2.5</v>
      </c>
    </row>
    <row r="28" spans="1:16" x14ac:dyDescent="0.25">
      <c r="A28" s="2" t="str">
        <f>test2!A28</f>
        <v>A0218820J</v>
      </c>
      <c r="B28" s="2" t="str">
        <f>test2!B28</f>
        <v>SELECT co.Name AS country,COALESCE(c.province,'All Provinces') AS province,COALESCE(c.name,'All cities') AS city,SUM(c.population)
FROM Country co, city c
WHERE c.country=co.code
GROUP BY ROLLUP(co.Name, c.province, c.name)
ORDER BY co.Name, c.province, c.name</v>
      </c>
      <c r="C28" s="2" t="str">
        <f>test2!C28</f>
        <v>5336, [('Afghanistan', 'Afghanistan', 'Herat', Decimal('335200')), ('Afghanistan', 'Afghanistan', 'Kabul', Decimal('2435400')), ('Afghanistan', 'Afghanistan', 'Kandahar', Decimal('311800')), ('Afghanistan', 'Afghanistan', 'Mazar-i-Sharif', Decimal('288700')), ('Afghanistan', 'Afghanistan', 'All cities', Decimal('3371100')), ('Afghanistan', 'All Provinces', 'All cities', Decimal('3371100')), ('Albania', 'Albania', 'DurrÃ«s', Decimal('113249')), ('Albania', 'Albania', 'Elbasan', Decimal('78703')), ('Albania', 'Albania', 'KorÃ§Ã«', Decimal('51152')), ('Albania', 'Albania', 'ShkodÃ«r', Decimal('77075'))]</v>
      </c>
      <c r="D28" s="2" t="str">
        <f>test2!D28</f>
        <v>SELECT co.Name AS country,COALESCE(c.province,'All Provinces') AS province,COALESCE(c.name,'All cities') AS city,SUM(c.population)
FROM Country co, city c
WHERE c.country=co.code
GROUP BY ROLLUP(co.Name, c.province, c.name)
ORDER BY co.Name, c.province, c.name LIMIT 3 OFFSET 37;</v>
      </c>
      <c r="E28" s="2" t="str">
        <f>test2!E28</f>
        <v>3, [('American Samoa', 'American Samoa', 'Pago Pago', None), ('American Samoa', 'American Samoa', 'All cities', None), ('American Samoa', 'All Provinces', 'All cities', None)]</v>
      </c>
      <c r="F28" s="2" t="str">
        <f>test2!F28</f>
        <v>SELECT co.Name AS country,COALESCE(c.province,'All Provinces') AS province,COALESCE(c.name,'All cities') AS city,SUM(c.population)
FROM Country co, city c
WHERE c.country=co.code
GROUP BY ROLLUP(co.Name, c.province, c.name)
ORDER BY co.Name, c.province, c.name LIMIT 3 offset 3756;</v>
      </c>
      <c r="G28" s="2" t="str">
        <f>test2!G28</f>
        <v>3, [('Russia', 'Magadanskaya', 'All cities', Decimal('100197')), ('Russia', 'Mariy-El', 'Yoshkar-Ola', Decimal('257015')), ('Russia', 'Mariy-El', 'All cities', Decimal('257015'))]</v>
      </c>
      <c r="H28" s="2" t="str">
        <f>test2!H28</f>
        <v>Tiny mistake in output row number;</v>
      </c>
      <c r="I28" s="2">
        <f t="shared" si="0"/>
        <v>-0.5</v>
      </c>
      <c r="J28" s="2" t="str">
        <f>test2!I28</f>
        <v xml:space="preserve">Missing semicolon; </v>
      </c>
      <c r="K28" s="2">
        <f t="shared" si="1"/>
        <v>-0.25</v>
      </c>
      <c r="L28" s="2">
        <f t="shared" si="2"/>
        <v>2.25</v>
      </c>
    </row>
    <row r="29" spans="1:16" x14ac:dyDescent="0.25">
      <c r="A29" s="2" t="str">
        <f>test2!A29</f>
        <v>A0218840E</v>
      </c>
      <c r="B29" s="2" t="str">
        <f>test2!B29</f>
        <v>SELECT cy.name as country, c.province, c.name as city, ROUND(SUM(c.population)/SUM(cy.population)*1000, 4) as percentage
FROM city c
INNER JOIN country cy
ON c.country = cy.code
GROUP BY cy.name, c.province, c.name, ROLLUP(c.province, c.name)
ORDER BY cy.name</v>
      </c>
      <c r="C29" s="2" t="str">
        <f>test2!C29</f>
        <v>10386, [('Afghanistan', 'Afghanistan', 'Herat', Decimal('12.8809')), ('Afghanistan', 'Afghanistan', 'Herat', Decimal('12.8809')), ('Afghanistan', 'Afghanistan', 'Herat', Decimal('12.8809')), ('Afghanistan', 'Afghanistan', 'Kabul', Decimal('93.5861')), ('Afghanistan', 'Afghanistan', 'Kabul', Decimal('93.5861')), ('Afghanistan', 'Afghanistan', 'Kabul', Decimal('93.5861')), ('Afghanistan', 'Afghanistan', 'Kandahar', Decimal('11.9817')), ('Afghanistan', 'Afghanistan', 'Kandahar', Decimal('11.9817')), ('Afghanistan', 'Afghanistan', 'Kandahar', Decimal('11.9817')), ('Afghanistan', 'Afghanistan', 'Mazar-i-Sharif', Decimal('11.0940'))]</v>
      </c>
      <c r="D29" s="2" t="str">
        <f>test2!D29</f>
        <v>SELECT cy.name as country, c.province, c.name as city, ROUND(SUM(c.population)/SUM(cy.population)*1000, 4) as percentage
FROM city c
INNER JOIN country cy
ON c.country = cy.code
GROUP BY cy.name, c.province, c.name, ROLLUP(c.province, c.name)
ORDER BY cy.name LIMIT 3 OFFSET 37;</v>
      </c>
      <c r="E29" s="2" t="str">
        <f>test2!E29</f>
        <v>3, [('Algeria', 'Algeria', 'Batna', Decimal('7.8112')), ('Algeria', 'Algeria', 'Batna', Decimal('7.8112')), ('Algeria', 'Algeria', 'BÃ©char', Decimal('4.4584'))]</v>
      </c>
      <c r="F29" s="2" t="str">
        <f>test2!F29</f>
        <v>SELECT cy.name as country, c.province, c.name as city, ROUND(SUM(c.population)/SUM(cy.population)*1000, 4) as percentage
FROM city c
INNER JOIN country cy
ON c.country = cy.code
GROUP BY cy.name, c.province, c.name, ROLLUP(c.province, c.name)
ORDER BY cy.name LIMIT 3 offset 3756;</v>
      </c>
      <c r="G29" s="2" t="str">
        <f>test2!G29</f>
        <v>3, [('Honduras', 'AtlÃ¡ntida', 'La Ceiba', Decimal('15.8576')), ('Honduras', 'AtlÃ¡ntida', 'La Ceiba', Decimal('15.8576')), ('Honduras', 'AtlÃ¡ntida', 'La Ceiba', Decimal('15.8576'))]</v>
      </c>
      <c r="H29" s="2" t="str">
        <f>test2!H29</f>
        <v>Wrong output;</v>
      </c>
      <c r="I29" s="2">
        <f t="shared" si="0"/>
        <v>-1</v>
      </c>
      <c r="J29" s="2" t="str">
        <f>test2!I29</f>
        <v xml:space="preserve">Missing semicolon; Missing COALESCE; </v>
      </c>
      <c r="K29" s="2">
        <f t="shared" si="1"/>
        <v>-0.75</v>
      </c>
      <c r="L29" s="2">
        <f t="shared" si="2"/>
        <v>1.25</v>
      </c>
    </row>
    <row r="30" spans="1:16" x14ac:dyDescent="0.25">
      <c r="A30" s="2" t="str">
        <f>test2!A30</f>
        <v>A0218849M</v>
      </c>
      <c r="B30" s="2" t="str">
        <f>test2!B30</f>
        <v>SELECT ctry.name, c.province, c.name AS city, ROUND(SUM(c.population)*100/ctry.population,2) AS percentage 
FROM city c, country ctry
WHERE ctry.code = c.country
GROUP BY ROLLUP (ctry.name, c.province, c.name, ctry.population)
ORDER BY ctry.name;</v>
      </c>
      <c r="C30" s="2" t="str">
        <f>test2!C30</f>
        <v>8798, [('Afghanistan', 'Afghanistan', 'Herat', Decimal('1.29')), ('Afghanistan', 'Afghanistan', 'Herat', None), ('Afghanistan', 'Afghanistan', 'Kabul', Decimal('9.36')), ('Afghanistan', 'Afghanistan', 'Kabul', None), ('Afghanistan', 'Afghanistan', 'Kandahar', Decimal('1.20')), ('Afghanistan', 'Afghanistan', 'Kandahar', None), ('Afghanistan', 'Afghanistan', 'Mazar-i-Sharif', Decimal('1.11')), ('Afghanistan', 'Afghanistan', 'Mazar-i-Sharif', None), ('Afghanistan', 'Afghanistan', None, None), ('Afghanistan', None, None, None)]</v>
      </c>
      <c r="D30" s="2" t="str">
        <f>test2!D30</f>
        <v>SELECT ctry.name, c.province, c.name AS city, ROUND(SUM(c.population)*100/ctry.population,2) AS percentage 
FROM city c, country ctry
WHERE ctry.code = c.country
GROUP BY ROLLUP (ctry.name, c.province, c.name, ctry.population)
ORDER BY ctry.name LIMIT 3 OFFSET 37;</v>
      </c>
      <c r="E30" s="2" t="str">
        <f>test2!E30</f>
        <v>3, [('Algeria', 'Algeria', 'Blida', None), ('Algeria', 'Algeria', 'Constantine', Decimal('1.21')), ('Algeria', 'Algeria', 'Constantine', None)]</v>
      </c>
      <c r="F30" s="2" t="str">
        <f>test2!F30</f>
        <v>SELECT ctry.name, c.province, c.name AS city, ROUND(SUM(c.population)*100/ctry.population,2) AS percentage 
FROM city c, country ctry
WHERE ctry.code = c.country
GROUP BY ROLLUP (ctry.name, c.province, c.name, ctry.population)
ORDER BY ctry.name LIMIT 3 offset 3756;</v>
      </c>
      <c r="G30" s="2" t="str">
        <f>test2!G30</f>
        <v>3, [('Iraq', 'Duhouk', None, None), ('Iraq', 'Erbil', 'Erbil', Decimal('2.55')), ('Iraq', 'Erbil', 'Erbil', None)]</v>
      </c>
      <c r="H30" s="2" t="str">
        <f>test2!H30</f>
        <v>Wrong output;</v>
      </c>
      <c r="I30" s="2">
        <f t="shared" si="0"/>
        <v>-1</v>
      </c>
      <c r="J30" s="2" t="str">
        <f>test2!I30</f>
        <v xml:space="preserve">Missing COALESCE; </v>
      </c>
      <c r="K30" s="2">
        <f t="shared" si="1"/>
        <v>-0.5</v>
      </c>
      <c r="L30" s="2">
        <f t="shared" si="2"/>
        <v>1.5</v>
      </c>
    </row>
    <row r="31" spans="1:16" x14ac:dyDescent="0.25">
      <c r="A31" s="2" t="str">
        <f>test2!A31</f>
        <v>A0218855U</v>
      </c>
      <c r="B31" s="2" t="str">
        <f>test2!B31</f>
        <v>SELECT c.country,
c.province,
c.name,
SUM(c.population)
FROM city c
ORDER BY c.country, c.province, c.name
GROUP BY ROLL(c.country, c.province, c.name)</v>
      </c>
      <c r="C31" s="2" t="str">
        <f>test2!C31</f>
        <v>No output</v>
      </c>
      <c r="D31" s="2" t="str">
        <f>test2!D31</f>
        <v>SELECT c.country,
c.province,
c.name,
SUM(c.population)
FROM city c
ORDER BY c.country, c.province, c.name
GROUP BY ROLL(c.country, c.province, c.name) LIMIT 3 OFFSET 37;</v>
      </c>
      <c r="E31" s="2" t="str">
        <f>test2!E31</f>
        <v>No output</v>
      </c>
      <c r="F31" s="2" t="str">
        <f>test2!F31</f>
        <v>SELECT c.country,
c.province,
c.name,
SUM(c.population)
FROM city c
ORDER BY c.country, c.province, c.name
GROUP BY ROLL(c.country, c.province, c.name) LIMIT 3 offset 3756;</v>
      </c>
      <c r="G31" s="2" t="str">
        <f>test2!G31</f>
        <v>No output</v>
      </c>
      <c r="H31" s="2" t="str">
        <f>test2!H31</f>
        <v>No output;</v>
      </c>
      <c r="I31" s="2">
        <f t="shared" si="0"/>
        <v>-1.5</v>
      </c>
      <c r="J31" s="2" t="str">
        <f>test2!I31</f>
        <v xml:space="preserve">Missing semicolon; Missing COALESCE; Missing ROLLUP; </v>
      </c>
      <c r="K31" s="2">
        <f t="shared" si="1"/>
        <v>-0.75</v>
      </c>
      <c r="L31" s="2">
        <f t="shared" si="2"/>
        <v>0.75</v>
      </c>
    </row>
    <row r="32" spans="1:16" x14ac:dyDescent="0.25">
      <c r="A32" s="2" t="str">
        <f>test2!A32</f>
        <v>A0218865R</v>
      </c>
      <c r="B32" s="2" t="str">
        <f>test2!B32</f>
        <v>SELECT 
		cy.name as country,
       coalesce(c.province, 'All provinces') as province,
	   coalesce(c.name, 'All cities') as city,
	   round(SUM(c.population)/cy.population*100,2) as percentage
FROM city c, country cy
where c.country = cy.code
and c.province = cy.province
GROUP BY rollup(c.province, c.name), cy.name, cy.population</v>
      </c>
      <c r="C32" s="2" t="str">
        <f>test2!C32</f>
        <v>1074, [('Afghanistan', 'Afghanistan', 'Herat', Decimal('1.29')), ('Afghanistan', 'Afghanistan', 'Kabul', Decimal('9.36')), ('Afghanistan', 'Afghanistan', 'Kandahar', Decimal('1.20')), ('Afghanistan', 'Afghanistan', 'Mazar-i-Sharif', Decimal('1.11')), ('Afghanistan', 'Afghanistan', 'All cities', Decimal('12.95')), ('Afghanistan', 'All provinces', 'All cities', Decimal('12.95')), ('Albania', 'Albania', 'DurrÃ«s', Decimal('4.01')), ('Albania', 'Albania', 'Elbasan', Decimal('2.79')), ('Albania', 'Albania', 'KorÃ§Ã«', Decimal('1.81')), ('Albania', 'Albania', 'ShkodÃ«r', Decimal('2.73'))]</v>
      </c>
      <c r="D32" s="2" t="str">
        <f>test2!D32</f>
        <v>SELECT 
		cy.name as country,
       coalesce(c.province, 'All provinces') as province,
	   coalesce(c.name, 'All cities') as city,
	   round(SUM(c.population)/cy.population*100,2) as percentage
FROM city c, country cy
where c.country = cy.code
and c.province = cy.province
GROUP BY rollup(c.province, c.name), cy.name, cy.population LIMIT 3 OFFSET 37;</v>
      </c>
      <c r="E32" s="2" t="str">
        <f>test2!E32</f>
        <v>3, [('American Samoa', 'American Samoa', 'Pago Pago', None), ('American Samoa', 'American Samoa', 'All cities', None), ('American Samoa', 'All provinces', 'All cities', None)]</v>
      </c>
      <c r="F32" s="2" t="str">
        <f>test2!F32</f>
        <v>SELECT 
		cy.name as country,
       coalesce(c.province, 'All provinces') as province,
	   coalesce(c.name, 'All cities') as city,
	   round(SUM(c.population)/cy.population*100,2) as percentage
FROM city c, country cy
where c.country = cy.code
and c.province = cy.province
GROUP BY rollup(c.province, c.name), cy.name, cy.population LIMIT 3 offset 3756;</v>
      </c>
      <c r="G32" s="2" t="str">
        <f>test2!G32</f>
        <v>0, []</v>
      </c>
      <c r="H32" s="2" t="str">
        <f>test2!H32</f>
        <v>Wrong output;</v>
      </c>
      <c r="I32" s="2">
        <f t="shared" si="0"/>
        <v>-1</v>
      </c>
      <c r="J32" s="2" t="str">
        <f>test2!I32</f>
        <v xml:space="preserve">Missing semicolon; </v>
      </c>
      <c r="K32" s="2">
        <f t="shared" si="1"/>
        <v>-0.25</v>
      </c>
      <c r="L32" s="2">
        <f t="shared" si="2"/>
        <v>1.75</v>
      </c>
    </row>
    <row r="33" spans="1:12" x14ac:dyDescent="0.25">
      <c r="A33" s="2" t="str">
        <f>test2!A33</f>
        <v>A0218871X</v>
      </c>
      <c r="B33" s="2" t="str">
        <f>test2!B33</f>
        <v>SELECT c2.name as country,      COALESCE(c.province,'All provinces') as province ,		COALESCE(c.name, 'All cities') as city,        SUM(c.population) 
FROM city c, country c2
WHERE c.country = c2.code
GROUP BY ROLLUP(c2.name, c.province, c.name)
ORDER BY c2.name,c.province,c.name</v>
      </c>
      <c r="C33" s="2" t="str">
        <f>test2!C33</f>
        <v>5336, [('Afghanistan', 'Afghanistan', 'Herat', Decimal('335200')), ('Afghanistan', 'Afghanistan', 'Kabul', Decimal('2435400')), ('Afghanistan', 'Afghanistan', 'Kandahar', Decimal('311800')), ('Afghanistan', 'Afghanistan', 'Mazar-i-Sharif', Decimal('288700')), ('Afghanistan', 'Afghanistan', 'All cities', Decimal('3371100')), ('Afghanistan', 'All provinces', 'All cities', Decimal('3371100')), ('Albania', 'Albania', 'DurrÃ«s', Decimal('113249')), ('Albania', 'Albania', 'Elbasan', Decimal('78703')), ('Albania', 'Albania', 'KorÃ§Ã«', Decimal('51152')), ('Albania', 'Albania', 'ShkodÃ«r', Decimal('77075'))]</v>
      </c>
      <c r="D33" s="2" t="str">
        <f>test2!D33</f>
        <v>SELECT c2.name as country,      COALESCE(c.province,'All provinces') as province ,		COALESCE(c.name, 'All cities') as city,        SUM(c.population) 
FROM city c, country c2
WHERE c.country = c2.code
GROUP BY ROLLUP(c2.name, c.province, c.name)
ORDER BY c2.name,c.province,c.name LIMIT 3 OFFSET 37;</v>
      </c>
      <c r="E33" s="2" t="str">
        <f>test2!E33</f>
        <v>3, [('American Samoa', 'American Samoa', 'Pago Pago', None), ('American Samoa', 'American Samoa', 'All cities', None), ('American Samoa', 'All provinces', 'All cities', None)]</v>
      </c>
      <c r="F33" s="2" t="str">
        <f>test2!F33</f>
        <v>SELECT c2.name as country,      COALESCE(c.province,'All provinces') as province ,		COALESCE(c.name, 'All cities') as city,        SUM(c.population) 
FROM city c, country c2
WHERE c.country = c2.code
GROUP BY ROLLUP(c2.name, c.province, c.name)
ORDER BY c2.name,c.province,c.name LIMIT 3 offset 3756;</v>
      </c>
      <c r="G33" s="2" t="str">
        <f>test2!G33</f>
        <v>3, [('Russia', 'Magadanskaya', 'All cities', Decimal('100197')), ('Russia', 'Mariy-El', 'Yoshkar-Ola', Decimal('257015')), ('Russia', 'Mariy-El', 'All cities', Decimal('257015'))]</v>
      </c>
      <c r="H33" s="2" t="str">
        <f>test2!H33</f>
        <v>Tiny mistake in output row number;</v>
      </c>
      <c r="I33" s="2">
        <f t="shared" si="0"/>
        <v>-0.5</v>
      </c>
      <c r="J33" s="2" t="str">
        <f>test2!I33</f>
        <v xml:space="preserve">Missing semicolon; </v>
      </c>
      <c r="K33" s="2">
        <f t="shared" si="1"/>
        <v>-0.25</v>
      </c>
      <c r="L33" s="2">
        <f t="shared" si="2"/>
        <v>2.25</v>
      </c>
    </row>
    <row r="34" spans="1:12" x14ac:dyDescent="0.25">
      <c r="A34" s="2" t="str">
        <f>test2!A34</f>
        <v>A0218875N</v>
      </c>
      <c r="B34" s="2" t="str">
        <f>test2!B34</f>
        <v>SELECT c.country,
c.province,
c.name,
SUM(c.population)
FROM city c
GROUP BY c.country, c.province, c.name</v>
      </c>
      <c r="C34" s="2" t="str">
        <f>test2!C34</f>
        <v>3462, [('SYR', 'Halab', 'Halab', Decimal('2181061')), ('SUD', 'Gharb KurdufÄn', 'Al-FÅ«lah', None), ('SN', 'Matam', 'Matam', None), ('BEN', 'Benin', 'Porto-Novo', Decimal('223552')), ('D', 'Sachsen', 'Chemnitz', Decimal('240253')), ('HN', 'Francisco MorazÃ¡n', 'Siguatepeque', Decimal('60155')), ('R', 'Samarskaya', 'Samara', Decimal('1171598')), ('UA', 'Donetska', 'Kramatorsk', Decimal('165469')), ('BR', 'ParanÃ¡', 'Apucarana', Decimal('114098')), ('SUD', 'An-NÄ«l al-Azraq', 'Ad-DamazÄ«n', None)]</v>
      </c>
      <c r="D34" s="2" t="str">
        <f>test2!D34</f>
        <v>SELECT c.country,
c.province,
c.name,
SUM(c.population)
FROM city c
GROUP BY c.country, c.province, c.name LIMIT 3 OFFSET 37;</v>
      </c>
      <c r="E34" s="2" t="str">
        <f>test2!E34</f>
        <v>3, [('BDS', 'Barbados', 'Bridgetown', Decimal('88529')), ('RP', 'Metro Manila', 'Muntinlupa', Decimal('504509')), ('MYA', 'Sagaing', 'Monywa', Decimal('371963'))]</v>
      </c>
      <c r="F34" s="2" t="str">
        <f>test2!F34</f>
        <v>SELECT c.country,
c.province,
c.name,
SUM(c.population)
FROM city c
GROUP BY c.country, c.province, c.name LIMIT 3 offset 3756;</v>
      </c>
      <c r="G34" s="2" t="str">
        <f>test2!G34</f>
        <v>0, []</v>
      </c>
      <c r="H34" s="2" t="str">
        <f>test2!H34</f>
        <v>Wrong output;</v>
      </c>
      <c r="I34" s="2">
        <f t="shared" si="0"/>
        <v>-1</v>
      </c>
      <c r="J34" s="2" t="str">
        <f>test2!I34</f>
        <v xml:space="preserve">Missing semicolon; Missing COALESCE; Missing ROLLUP; </v>
      </c>
      <c r="K34" s="2">
        <f t="shared" si="1"/>
        <v>-0.75</v>
      </c>
      <c r="L34" s="2">
        <f t="shared" si="2"/>
        <v>1.25</v>
      </c>
    </row>
    <row r="35" spans="1:12" x14ac:dyDescent="0.25">
      <c r="A35" s="2" t="str">
        <f>test2!A35</f>
        <v>A0218877L</v>
      </c>
      <c r="B35" s="2" t="str">
        <f>test2!B35</f>
        <v>SELECT CTY.NAME AS COUNTRY, C.PROVINCE, C.CITY, ROUND((C.city_popn/CTY.POPULATION)*100, 2) AS PERCENTAGE
FROM (
SELECT C.COUNTRY, COALESCE (C.PROVINCE, 'All provinces') as PROVINCE, 
COALESCE (C.NAME, 'All cities') AS CITY, 
ROUND(SUM(C.POPULATION)) AS CITY_POPN
FROM CITY C
GROUP BY ROLLUP (C.COUNTRY, C.PROVINCE, C.NAME)
) C
LEFT JOIN
(SELECT NAME, CODE, POPULATION FROM COUNTRY) CTY
ON C.COUNTRY = CTY.CODE
ORDER BY CTY.NAME, C.PROVINCE, C.CITY;</v>
      </c>
      <c r="C35" s="2" t="str">
        <f>test2!C35</f>
        <v>5336, [('Afghanistan', 'Afghanistan', 'All cities', Decimal('12.95')), ('Afghanistan', 'Afghanistan', 'Herat', Decimal('1.29')), ('Afghanistan', 'Afghanistan', 'Kabul', Decimal('9.36')), ('Afghanistan', 'Afghanistan', 'Kandahar', Decimal('1.20')), ('Afghanistan', 'Afghanistan', 'Mazar-i-Sharif', Decimal('1.11')), ('Afghanistan', 'All provinces', 'All cities', Decimal('12.95')), ('Albania', 'Albania', 'All cities', Decimal('28.99')), ('Albania', 'Albania', 'DurrÃ«s', Decimal('4.01')), ('Albania', 'Albania', 'Elbasan', Decimal('2.79')), ('Albania', 'Albania', 'KorÃ§Ã«', Decimal('1.81'))]</v>
      </c>
      <c r="D35" s="2" t="str">
        <f>test2!D35</f>
        <v>SELECT CTY.NAME AS COUNTRY, C.PROVINCE, C.CITY, ROUND((C.city_popn/CTY.POPULATION)*100, 2) AS PERCENTAGE
FROM (
SELECT C.COUNTRY, COALESCE (C.PROVINCE, 'All provinces') as PROVINCE, 
COALESCE (C.NAME, 'All cities') AS CITY, 
ROUND(SUM(C.POPULATION)) AS CITY_POPN
FROM CITY C
GROUP BY ROLLUP (C.COUNTRY, C.PROVINCE, C.NAME)
) C
LEFT JOIN
(SELECT NAME, CODE, POPULATION FROM COUNTRY) CTY
ON C.COUNTRY = CTY.CODE
ORDER BY CTY.NAME, C.PROVINCE, C.CITY LIMIT 3 OFFSET 37;</v>
      </c>
      <c r="E35" s="2" t="str">
        <f>test2!E35</f>
        <v>3, [('American Samoa', 'All provinces', 'All cities', None), ('American Samoa', 'American Samoa', 'All cities', None), ('American Samoa', 'American Samoa', 'Pago Pago', None)]</v>
      </c>
      <c r="F35" s="2" t="str">
        <f>test2!F35</f>
        <v>SELECT CTY.NAME AS COUNTRY, C.PROVINCE, C.CITY, ROUND((C.city_popn/CTY.POPULATION)*100, 2) AS PERCENTAGE
FROM (
SELECT C.COUNTRY, COALESCE (C.PROVINCE, 'All provinces') as PROVINCE, 
COALESCE (C.NAME, 'All cities') AS CITY, 
ROUND(SUM(C.POPULATION)) AS CITY_POPN
FROM CITY C
GROUP BY ROLLUP (C.COUNTRY, C.PROVINCE, C.NAME)
) C
LEFT JOIN
(SELECT NAME, CODE, POPULATION FROM COUNTRY) CTY
ON C.COUNTRY = CTY.CODE
ORDER BY CTY.NAME, C.PROVINCE, C.CITY LIMIT 3 offset 3756;</v>
      </c>
      <c r="G35" s="2" t="str">
        <f>test2!G35</f>
        <v>3, [('Russia', 'Magadanskaya', 'Magadan', Decimal('0.07')), ('Russia', 'Magadanskaya', 'Okhotsk', Decimal('0.00')), ('Russia', 'Mariy-El', 'All cities', Decimal('0.18'))]</v>
      </c>
      <c r="H35" s="2" t="str">
        <f>test2!H35</f>
        <v>Tiny mistake in output row number;</v>
      </c>
      <c r="I35" s="2">
        <f t="shared" si="0"/>
        <v>-0.5</v>
      </c>
      <c r="J35" s="2">
        <f>test2!I35</f>
        <v>0</v>
      </c>
      <c r="K35" s="2">
        <f t="shared" si="1"/>
        <v>0</v>
      </c>
      <c r="L35" s="2">
        <f t="shared" si="2"/>
        <v>2.5</v>
      </c>
    </row>
    <row r="36" spans="1:12" x14ac:dyDescent="0.25">
      <c r="A36" s="2" t="str">
        <f>test2!A36</f>
        <v>A0218897H</v>
      </c>
      <c r="B36" s="2" t="str">
        <f>test2!B36</f>
        <v>select c2.name as country, COALESCE(c2.province, 'All provinces') as province, 
COALESCE(c1.name, 'All cities') as city, round(sum(c1.population)/sum(c2.population)*100, 2) as percentage
from city c1
left join country c2 on c1.province = c2.province
where c2.name is not null or c2.province is not null or c1.name is not null
group by rollup(c2.name, c2.province, c1.name)
order by c2.name, 
	case when c2.province ='All provinces' then 0
		 when c1.name ='All cities' then 0 end
	asc</v>
      </c>
      <c r="C36" s="2" t="str">
        <f>test2!C36</f>
        <v>3917, [('Afghanistan', 'All provinces', 'All cities', Decimal('3.24')), ('Afghanistan', 'Afghanistan', 'All cities', Decimal('3.24')), ('Afghanistan', 'Afghanistan', 'Mazar-i-Sharif', Decimal('1.11')), ('Afghanistan', 'Afghanistan', 'Kandahar', Decimal('1.20')), ('Afghanistan', 'Afghanistan', 'Herat', Decimal('1.29')), ('Afghanistan', 'Afghanistan', 'Kabul', Decimal('9.36')), ('Albania', 'Albania', 'VlorÃ«', Decimal('2.82')), ('Albania', 'Albania', 'KorÃ§Ã«', Decimal('1.81')), ('Albania', 'All provinces', 'All cities', Decimal('4.83')), ('Albania', 'Albania', 'Elbasan', Decimal('2.79'))]</v>
      </c>
      <c r="D36" s="2" t="str">
        <f>test2!D36</f>
        <v>select c2.name as country, COALESCE(c2.province, 'All provinces') as province, 
COALESCE(c1.name, 'All cities') as city, round(sum(c1.population)/sum(c2.population)*100, 2) as percentage
from city c1
left join country c2 on c1.province = c2.province
where c2.name is not null or c2.province is not null or c1.name is not null
group by rollup(c2.name, c2.province, c1.name)
order by c2.name, 
	case when c2.province ='All provinces' then 0
		 when c1.name ='All cities' then 0 end
	asc LIMIT 3 OFFSET 37;</v>
      </c>
      <c r="E36" s="2" t="str">
        <f>test2!E36</f>
        <v>3, [('American Samoa', 'American Samoa', 'Pago Pago', None), ('American Samoa', 'American Samoa', 'All cities', None), ('American Samoa', 'All provinces', 'All cities', None)]</v>
      </c>
      <c r="F36" s="2" t="str">
        <f>test2!F36</f>
        <v>select c2.name as country, COALESCE(c2.province, 'All provinces') as province, 
COALESCE(c1.name, 'All cities') as city, round(sum(c1.population)/sum(c2.population)*100, 2) as percentage
from city c1
left join country c2 on c1.province = c2.province
where c2.name is not null or c2.province is not null or c1.name is not null
group by rollup(c2.name, c2.province, c1.name)
order by c2.name, 
	case when c2.province ='All provinces' then 0
		 when c1.name ='All cities' then 0 end
	asc LIMIT 3 offset 3756;</v>
      </c>
      <c r="G36" s="2" t="str">
        <f>test2!G36</f>
        <v>3, [(None, 'All provinces', 'GyÅ‘r', None), (None, 'All provinces', 'Balakovo', None), (None, 'All provinces', 'Victoria de las Tunas', None)]</v>
      </c>
      <c r="H36" s="2" t="str">
        <f>test2!H36</f>
        <v>Wrong output;</v>
      </c>
      <c r="I36" s="2">
        <f t="shared" si="0"/>
        <v>-1</v>
      </c>
      <c r="J36" s="2" t="str">
        <f>test2!I36</f>
        <v xml:space="preserve">Missing semicolon; </v>
      </c>
      <c r="K36" s="2">
        <f t="shared" si="1"/>
        <v>-0.25</v>
      </c>
      <c r="L36" s="2">
        <f t="shared" si="2"/>
        <v>1.75</v>
      </c>
    </row>
    <row r="37" spans="1:12" x14ac:dyDescent="0.25">
      <c r="A37" s="2" t="str">
        <f>test2!A37</f>
        <v>A0218915Y</v>
      </c>
      <c r="B37" s="2" t="str">
        <f>test2!B37</f>
        <v>SELECT c.name, 
       ct.province, 
	   ct.name, 
	   SUM(ct.population) AS percentage
FROM country c, city ct
WHERE c.code = ct.country
AND c.province = ct.province
GROUP BY ROLLUP (c.name, ct.province, ct.name);</v>
      </c>
      <c r="C37" s="2" t="str">
        <f>test2!C37</f>
        <v>1075, [('Afghanistan', 'Afghanistan', 'Herat', Decimal('335200')), ('Afghanistan', 'Afghanistan', 'Kabul', Decimal('2435400')), ('Afghanistan', 'Afghanistan', 'Kandahar', Decimal('311800')), ('Afghanistan', 'Afghanistan', 'Mazar-i-Sharif', Decimal('288700')), ('Afghanistan', 'Afghanistan', None, Decimal('3371100')), ('Afghanistan', None, None, Decimal('3371100')), ('Albania', 'Albania', 'DurrÃ«s', Decimal('113249')), ('Albania', 'Albania', 'Elbasan', Decimal('78703')), ('Albania', 'Albania', 'KorÃ§Ã«', Decimal('51152')), ('Albania', 'Albania', 'ShkodÃ«r', Decimal('77075'))]</v>
      </c>
      <c r="D37" s="2" t="str">
        <f>test2!D37</f>
        <v>SELECT c.name, 
       ct.province, 
	   ct.name, 
	   SUM(ct.population) AS percentage
FROM country c, city ct
WHERE c.code = ct.country
AND c.province = ct.province
GROUP BY ROLLUP (c.name, ct.province, ct.name) LIMIT 3 OFFSET 37;</v>
      </c>
      <c r="E37" s="2" t="str">
        <f>test2!E37</f>
        <v>3, [('American Samoa', 'American Samoa', 'Pago Pago', None), ('American Samoa', 'American Samoa', None, None), ('American Samoa', None, None, None)]</v>
      </c>
      <c r="F37" s="2" t="str">
        <f>test2!F37</f>
        <v>SELECT c.name, 
       ct.province, 
	   ct.name, 
	   SUM(ct.population) AS percentage
FROM country c, city ct
WHERE c.code = ct.country
AND c.province = ct.province
GROUP BY ROLLUP (c.name, ct.province, ct.name) LIMIT 3 offset 3756;</v>
      </c>
      <c r="G37" s="2" t="str">
        <f>test2!G37</f>
        <v>0, []</v>
      </c>
      <c r="H37" s="2" t="str">
        <f>test2!H37</f>
        <v>Wrong output;</v>
      </c>
      <c r="I37" s="2">
        <f t="shared" si="0"/>
        <v>-1</v>
      </c>
      <c r="J37" s="2" t="str">
        <f>test2!I37</f>
        <v xml:space="preserve">Missing COALESCE; </v>
      </c>
      <c r="K37" s="2">
        <f t="shared" si="1"/>
        <v>-0.5</v>
      </c>
      <c r="L37" s="2">
        <f t="shared" si="2"/>
        <v>1.5</v>
      </c>
    </row>
    <row r="38" spans="1:12" x14ac:dyDescent="0.25">
      <c r="A38" s="2" t="str">
        <f>test2!A38</f>
        <v>A0218923B</v>
      </c>
      <c r="B38" s="2" t="str">
        <f>test2!B38</f>
        <v>SELECT co.name AS country,
       c.province,
       c.name as city,
       ROUND((SUM(c.population)/SUM(co.population)*100), 2) AS percentage
FROM city c, country co 
WHERE co.code = c.country
GROUP BY ROLLUP (co.name, c.province, c.name)
ORDER BY co.name asc;</v>
      </c>
      <c r="C38" s="2" t="str">
        <f>test2!C38</f>
        <v>5336, [('Afghanistan', 'Afghanistan', 'Herat', Decimal('1.29')), ('Afghanistan', 'Afghanistan', 'Kabul', Decimal('9.36')), ('Afghanistan', 'Afghanistan', 'Kandahar', Decimal('1.20')), ('Afghanistan', 'Afghanistan', 'Mazar-i-Sharif', Decimal('1.11')), ('Afghanistan', 'Afghanistan', None, Decimal('3.24')), ('Afghanistan', None, None, Decimal('3.24')), ('Albania', 'Albania', 'DurrÃ«s', Decimal('4.01')), ('Albania', 'Albania', 'Elbasan', Decimal('2.79')), ('Albania', 'Albania', 'KorÃ§Ã«', Decimal('1.81')), ('Albania', 'Albania', 'ShkodÃ«r', Decimal('2.73'))]</v>
      </c>
      <c r="D38" s="2" t="str">
        <f>test2!D38</f>
        <v>SELECT co.name AS country,
       c.province,
       c.name as city,
       ROUND((SUM(c.population)/SUM(co.population)*100), 2) AS percentage
FROM city c, country co 
WHERE co.code = c.country
GROUP BY ROLLUP (co.name, c.province, c.name)
ORDER BY co.name asc LIMIT 3 OFFSET 37;</v>
      </c>
      <c r="E38" s="2" t="str">
        <f>test2!E38</f>
        <v>3, [('American Samoa', 'American Samoa', 'Pago Pago', None), ('American Samoa', 'American Samoa', None, None), ('American Samoa', None, None, None)]</v>
      </c>
      <c r="F38" s="2" t="str">
        <f>test2!F38</f>
        <v>SELECT co.name AS country,
       c.province,
       c.name as city,
       ROUND((SUM(c.population)/SUM(co.population)*100), 2) AS percentage
FROM city c, country co 
WHERE co.code = c.country
GROUP BY ROLLUP (co.name, c.province, c.name)
ORDER BY co.name asc LIMIT 3 offset 3756;</v>
      </c>
      <c r="G38" s="2" t="str">
        <f>test2!G38</f>
        <v>3, [('Russia', 'Magadanskaya', None, Decimal('0.03')), ('Russia', 'Mariy-El', 'Yoshkar-Ola', Decimal('0.18')), ('Russia', 'Mariy-El', None, Decimal('0.18'))]</v>
      </c>
      <c r="H38" s="2" t="str">
        <f>test2!H38</f>
        <v>Tiny mistake in output row number;</v>
      </c>
      <c r="I38" s="2">
        <f t="shared" si="0"/>
        <v>-0.5</v>
      </c>
      <c r="J38" s="2" t="str">
        <f>test2!I38</f>
        <v xml:space="preserve">Missing COALESCE; </v>
      </c>
      <c r="K38" s="2">
        <f t="shared" si="1"/>
        <v>-0.5</v>
      </c>
      <c r="L38" s="2">
        <f t="shared" si="2"/>
        <v>2</v>
      </c>
    </row>
    <row r="39" spans="1:12" x14ac:dyDescent="0.25">
      <c r="A39" s="2" t="str">
        <f>test2!A39</f>
        <v>A0218929N</v>
      </c>
      <c r="B39" s="2" t="str">
        <f>test2!B39</f>
        <v>SELECT 
cty.name AS country,
COALESCE(c.province, 'All provinces') AS province,
COALESCE(c.name, 'All cities') AS city,
ROUND(SUM(c.population) / AVG(cty.population) * 100,2) AS percentage
FROM city c, country cty, province p
WHERE c.country = cty.code and c.province = p.name 
GROUP BY ROLLUP(cty.name, c.province, c.name)
HAVING cty.name NOTNULL
ORDER BY cty.name ASC, c.province ASC NULLS FIRST, c.name ASC NULLS FIRST;</v>
      </c>
      <c r="C39" s="2" t="str">
        <f>test2!C39</f>
        <v>5335, [('Afghanistan', 'All provinces', 'All cities', Decimal('12.95')), ('Afghanistan', 'Afghanistan', 'All cities', Decimal('12.95')), ('Afghanistan', 'Afghanistan', 'Herat', Decimal('1.29')), ('Afghanistan', 'Afghanistan', 'Kabul', Decimal('9.36')), ('Afghanistan', 'Afghanistan', 'Kandahar', Decimal('1.20')), ('Afghanistan', 'Afghanistan', 'Mazar-i-Sharif', Decimal('1.11')), ('Albania', 'All provinces', 'All cities', Decimal('28.99')), ('Albania', 'Albania', 'All cities', Decimal('28.99')), ('Albania', 'Albania', 'DurrÃ«s', Decimal('4.01')), ('Albania', 'Albania', 'Elbasan', Decimal('2.79'))]</v>
      </c>
      <c r="D39" s="2" t="str">
        <f>test2!D39</f>
        <v>SELECT 
cty.name AS country,
COALESCE(c.province, 'All provinces') AS province,
COALESCE(c.name, 'All cities') AS city,
ROUND(SUM(c.population) / AVG(cty.population) * 100,2) AS percentage
FROM city c, country cty, province p
WHERE c.country = cty.code and c.province = p.name 
GROUP BY ROLLUP(cty.name, c.province, c.name)
HAVING cty.name NOTNULL
ORDER BY cty.name ASC, c.province ASC NULLS FIRST, c.name ASC NULLS FIRST LIMIT 3 OFFSET 37;</v>
      </c>
      <c r="E39" s="2" t="str">
        <f>test2!E39</f>
        <v>3, [('American Samoa', 'All provinces', 'All cities', None), ('American Samoa', 'American Samoa', 'All cities', None), ('American Samoa', 'American Samoa', 'Pago Pago', None)]</v>
      </c>
      <c r="F39" s="2" t="str">
        <f>test2!F39</f>
        <v>SELECT 
cty.name AS country,
COALESCE(c.province, 'All provinces') AS province,
COALESCE(c.name, 'All cities') AS city,
ROUND(SUM(c.population) / AVG(cty.population) * 100,2) AS percentage
FROM city c, country cty, province p
WHERE c.country = cty.code and c.province = p.name 
GROUP BY ROLLUP(cty.name, c.province, c.name)
HAVING cty.name NOTNULL
ORDER BY cty.name ASC, c.province ASC NULLS FIRST, c.name ASC NULLS FIRST LIMIT 3 offset 3756;</v>
      </c>
      <c r="G39" s="2" t="str">
        <f>test2!G39</f>
        <v>3, [('Russia', 'Magadanskaya', 'Magadan', Decimal('0.07')), ('Russia', 'Magadanskaya', 'Okhotsk', Decimal('0.00')), ('Russia', 'Mariy-El', 'All cities', Decimal('0.18'))]</v>
      </c>
      <c r="H39" s="2" t="str">
        <f>test2!H39</f>
        <v xml:space="preserve">Correct output; </v>
      </c>
      <c r="I39" s="2">
        <f t="shared" si="0"/>
        <v>0</v>
      </c>
      <c r="J39" s="2">
        <f>test2!I39</f>
        <v>0</v>
      </c>
      <c r="K39" s="2">
        <f t="shared" si="1"/>
        <v>0</v>
      </c>
      <c r="L39" s="2">
        <f t="shared" si="2"/>
        <v>3</v>
      </c>
    </row>
    <row r="40" spans="1:12" x14ac:dyDescent="0.25">
      <c r="A40" s="2" t="str">
        <f>test2!A40</f>
        <v>A0218930E</v>
      </c>
      <c r="B40" s="2" t="str">
        <f>test2!B40</f>
        <v>SELECT c.country,
       c.province,
       c.name AS city,
       ROUND(COAELESCE(COAELESCE(c.population)/COAELESCE(SUM(c.population))), 2) AS percentage
FROM city c
GROUP BY ROLLUP(c.country, c.province, c.name)</v>
      </c>
      <c r="C40" s="2" t="str">
        <f>test2!C40</f>
        <v>No output</v>
      </c>
      <c r="D40" s="2" t="str">
        <f>test2!D40</f>
        <v>SELECT c.country,
       c.province,
       c.name AS city,
       ROUND(COAELESCE(COAELESCE(c.population)/COAELESCE(SUM(c.population))), 2) AS percentage
FROM city c
GROUP BY ROLLUP(c.country, c.province, c.name) LIMIT 3 OFFSET 37;</v>
      </c>
      <c r="E40" s="2" t="str">
        <f>test2!E40</f>
        <v>No output</v>
      </c>
      <c r="F40" s="2" t="str">
        <f>test2!F40</f>
        <v>SELECT c.country,
       c.province,
       c.name AS city,
       ROUND(COAELESCE(COAELESCE(c.population)/COAELESCE(SUM(c.population))), 2) AS percentage
FROM city c
GROUP BY ROLLUP(c.country, c.province, c.name) LIMIT 3 offset 3756;</v>
      </c>
      <c r="G40" s="2" t="str">
        <f>test2!G40</f>
        <v>No output</v>
      </c>
      <c r="H40" s="2" t="str">
        <f>test2!H40</f>
        <v>No output;</v>
      </c>
      <c r="I40" s="2">
        <f t="shared" si="0"/>
        <v>-1.5</v>
      </c>
      <c r="J40" s="2" t="str">
        <f>test2!I40</f>
        <v xml:space="preserve">Missing semicolon; Missing COALESCE; </v>
      </c>
      <c r="K40" s="2">
        <f t="shared" si="1"/>
        <v>-0.75</v>
      </c>
      <c r="L40" s="2">
        <f t="shared" si="2"/>
        <v>0.75</v>
      </c>
    </row>
    <row r="41" spans="1:12" x14ac:dyDescent="0.25">
      <c r="A41" s="2" t="str">
        <f>test2!A41</f>
        <v>A0218942Y</v>
      </c>
      <c r="B41" s="2" t="str">
        <f>test2!B41</f>
        <v>SELECT
  c.country,
  coalesce (c.province, 'All provinces') AS Province,
  coalesce (c.name,'All cities') AS City,
  SUM(c.population)
  FROM city c
  LEFT JOIN  COUNTRY ct on c.country = ct.code
  GROUP BY ROLLUP (c.country, c.province, c.name)
  ORDER BY (c.country, c.province, c.name);</v>
      </c>
      <c r="C41" s="2" t="str">
        <f>test2!C41</f>
        <v>5336, [('A', 'Burgenland', 'Eisenstadt', Decimal('13485')), ('A', 'Burgenland', 'All cities', Decimal('13485')), ('A', 'KÃ¤rnten', 'Klagenfurt', Decimal('96531')), ('A', 'KÃ¤rnten', 'Villach', Decimal('59942')), ('A', 'KÃ¤rnten', 'All cities', Decimal('156473')), ('A', 'NiederÃ¶sterreich', 'St. PÃ¶lten', Decimal('52100')), ('A', 'NiederÃ¶sterreich', 'All cities', Decimal('52100')), ('A', 'OberÃ¶sterreich', 'Linz', Decimal('193511')), ('A', 'OberÃ¶sterreich', 'Wels', Decimal('59239')), ('A', 'OberÃ¶sterreich', 'All cities', Decimal('252750'))]</v>
      </c>
      <c r="D41" s="2" t="str">
        <f>test2!D41</f>
        <v>SELECT
  c.country,
  coalesce (c.province, 'All provinces') AS Province,
  coalesce (c.name,'All cities') AS City,
  SUM(c.population)
  FROM city c
  LEFT JOIN  COUNTRY ct on c.country = ct.code
  GROUP BY ROLLUP (c.country, c.province, c.name)
  ORDER BY (c.country, c.province, c.name) LIMIT 3 OFFSET 37;</v>
      </c>
      <c r="E41" s="2" t="str">
        <f>test2!E41</f>
        <v>3, [('AL', 'Albania', 'VlorÃ«', Decimal('79513')), ('AL', 'Albania', 'All cities', Decimal('818187')), ('AL', 'All provinces', 'All cities', Decimal('818187'))]</v>
      </c>
      <c r="F41" s="2" t="str">
        <f>test2!F41</f>
        <v>SELECT
  c.country,
  coalesce (c.province, 'All provinces') AS Province,
  coalesce (c.name,'All cities') AS City,
  SUM(c.population)
  FROM city c
  LEFT JOIN  COUNTRY ct on c.country = ct.code
  GROUP BY ROLLUP (c.country, c.province, c.name)
  ORDER BY (c.country, c.province, c.name) LIMIT 3 offset 3756;</v>
      </c>
      <c r="G41" s="2" t="str">
        <f>test2!G41</f>
        <v>3, [('RCB', 'Likouala', 'Impfondo', None), ('RCB', 'Likouala', 'All cities', None), ('RCB', 'Niari', 'Dolisie', Decimal('128032'))]</v>
      </c>
      <c r="H41" s="2" t="str">
        <f>test2!H41</f>
        <v>Tiny mistake in output row number;</v>
      </c>
      <c r="I41" s="2">
        <f t="shared" si="0"/>
        <v>-0.5</v>
      </c>
      <c r="J41" s="2">
        <f>test2!I41</f>
        <v>0</v>
      </c>
      <c r="K41" s="2">
        <f t="shared" si="1"/>
        <v>0</v>
      </c>
      <c r="L41" s="2">
        <f t="shared" si="2"/>
        <v>2.5</v>
      </c>
    </row>
    <row r="42" spans="1:12" x14ac:dyDescent="0.25">
      <c r="A42" s="2" t="str">
        <f>test2!A42</f>
        <v>A0218949L</v>
      </c>
      <c r="B42" s="2" t="str">
        <f>test2!B42</f>
        <v>SELECT
	COUNTRY,
	PROVINCE,
	CITY,
	PERCENTAGE
FROM
	(SELECT
	 	CO.COUNTRY AS COUNTRY,
	 	COALESCE(C.PROVINCE, 'All provinces') AS PROVINCE,
	 	COALESCE(C.CITY, 'All cities') AS CITY,
	 	ROUND(POPULATION / TOTAL_POPN::NUMERIC * 100, 2) AS PERCENTAGE,
	 	CASE
	 		WHEN NOT C.PROVINCE ISNULL AND C.CITY ISNULL
	 			THEN 1
	 		WHEN C.PROVINCE ISNULL
	 			THEN 2
	 		ELSE 0
		END RANK_ORDER
	FROM
	 (SELECT
	  	COUNTRY,
	  	PROVINCE,
	  	NAME AS CITY,
	  	SUM(POPULATION) AS POPULATION
	  FROM CITY
	  GROUP BY ROLLUP(COUNTRY, PROVINCE, NAME)) C
	LEFT JOIN
	 (SELECT
	  	NAME AS COUNTRY,
	  	CODE,
	  	SUM(POPULATION) AS TOTAL_POPN
	  FROM COUNTRY
	  GROUP BY COUNTRY, CODE) CO ON CO.CODE = C.COUNTRY
 	WHERE NOT C.COUNTRY ISNULL
	ORDER BY CO.COUNTRY ASC, RANK_ORDER DESC, C.PROVINCE, C.CITY ASC) FINAL;</v>
      </c>
      <c r="C42" s="2" t="str">
        <f>test2!C42</f>
        <v>5335, [('Afghanistan', 'All provinces', 'All cities', Decimal('12.95')), ('Afghanistan', 'Afghanistan', 'All cities', Decimal('12.95')), ('Afghanistan', 'Afghanistan', 'Herat', Decimal('1.29')), ('Afghanistan', 'Afghanistan', 'Kabul', Decimal('9.36')), ('Afghanistan', 'Afghanistan', 'Kandahar', Decimal('1.20')), ('Afghanistan', 'Afghanistan', 'Mazar-i-Sharif', Decimal('1.11')), ('Albania', 'All provinces', 'All cities', Decimal('28.99')), ('Albania', 'Albania', 'All cities', Decimal('28.99')), ('Albania', 'Albania', 'DurrÃ«s', Decimal('4.01')), ('Albania', 'Albania', 'Elbasan', Decimal('2.79'))]</v>
      </c>
      <c r="D42" s="2" t="str">
        <f>test2!D42</f>
        <v>SELECT
	COUNTRY,
	PROVINCE,
	CITY,
	PERCENTAGE
FROM
	(SELECT
	 	CO.COUNTRY AS COUNTRY,
	 	COALESCE(C.PROVINCE, 'All provinces') AS PROVINCE,
	 	COALESCE(C.CITY, 'All cities') AS CITY,
	 	ROUND(POPULATION / TOTAL_POPN::NUMERIC * 100, 2) AS PERCENTAGE,
	 	CASE
	 		WHEN NOT C.PROVINCE ISNULL AND C.CITY ISNULL
	 			THEN 1
	 		WHEN C.PROVINCE ISNULL
	 			THEN 2
	 		ELSE 0
		END RANK_ORDER
	FROM
	 (SELECT
	  	COUNTRY,
	  	PROVINCE,
	  	NAME AS CITY,
	  	SUM(POPULATION) AS POPULATION
	  FROM CITY
	  GROUP BY ROLLUP(COUNTRY, PROVINCE, NAME)) C
	LEFT JOIN
	 (SELECT
	  	NAME AS COUNTRY,
	  	CODE,
	  	SUM(POPULATION) AS TOTAL_POPN
	  FROM COUNTRY
	  GROUP BY COUNTRY, CODE) CO ON CO.CODE = C.COUNTRY
 	WHERE NOT C.COUNTRY ISNULL
	ORDER BY CO.COUNTRY ASC, RANK_ORDER DESC, C.PROVINCE, C.CITY ASC) FINAL LIMIT 3 OFFSET 37;</v>
      </c>
      <c r="E42" s="2" t="str">
        <f>test2!E42</f>
        <v>3, [('American Samoa', 'All provinces', 'All cities', None), ('American Samoa', 'American Samoa', 'All cities', None), ('American Samoa', 'American Samoa', 'Pago Pago', None)]</v>
      </c>
      <c r="F42" s="2" t="str">
        <f>test2!F42</f>
        <v>SELECT
	COUNTRY,
	PROVINCE,
	CITY,
	PERCENTAGE
FROM
	(SELECT
	 	CO.COUNTRY AS COUNTRY,
	 	COALESCE(C.PROVINCE, 'All provinces') AS PROVINCE,
	 	COALESCE(C.CITY, 'All cities') AS CITY,
	 	ROUND(POPULATION / TOTAL_POPN::NUMERIC * 100, 2) AS PERCENTAGE,
	 	CASE
	 		WHEN NOT C.PROVINCE ISNULL AND C.CITY ISNULL
	 			THEN 1
	 		WHEN C.PROVINCE ISNULL
	 			THEN 2
	 		ELSE 0
		END RANK_ORDER
	FROM
	 (SELECT
	  	COUNTRY,
	  	PROVINCE,
	  	NAME AS CITY,
	  	SUM(POPULATION) AS POPULATION
	  FROM CITY
	  GROUP BY ROLLUP(COUNTRY, PROVINCE, NAME)) C
	LEFT JOIN
	 (SELECT
	  	NAME AS COUNTRY,
	  	CODE,
	  	SUM(POPULATION) AS TOTAL_POPN
	  FROM COUNTRY
	  GROUP BY COUNTRY, CODE) CO ON CO.CODE = C.COUNTRY
 	WHERE NOT C.COUNTRY ISNULL
	ORDER BY CO.COUNTRY ASC, RANK_ORDER DESC, C.PROVINCE, C.CITY ASC) FINAL LIMIT 3 offset 3756;</v>
      </c>
      <c r="G42" s="2" t="str">
        <f>test2!G42</f>
        <v>3, [('Russia', 'Dagestan', 'Kaspijsk', Decimal('0.07')), ('Russia', 'Dagestan', 'Makhachkala', Decimal('0.40')), ('Russia', 'Ingushskaya', 'Nazran', Decimal('0.06'))]</v>
      </c>
      <c r="H42" s="2" t="str">
        <f>test2!H42</f>
        <v xml:space="preserve">Correct output; </v>
      </c>
      <c r="I42" s="2">
        <f t="shared" si="0"/>
        <v>0</v>
      </c>
      <c r="J42" s="2">
        <f>test2!I42</f>
        <v>0</v>
      </c>
      <c r="K42" s="2">
        <f t="shared" si="1"/>
        <v>0</v>
      </c>
      <c r="L42" s="2">
        <f t="shared" si="2"/>
        <v>3</v>
      </c>
    </row>
    <row r="43" spans="1:12" x14ac:dyDescent="0.25">
      <c r="A43" s="2" t="str">
        <f>test2!A43</f>
        <v>A0218954U</v>
      </c>
      <c r="B43" s="2" t="str">
        <f>test2!B43</f>
        <v>SELECT ctry.name as country,
COALESCE(c.province, ' All provinces') as province,
COALESCE(c.name,' All cities') as city,
ROUND((SUM(c.population)/avg(ctry.population))*100,2) as percentage
FROM country ctry, city c
WHERE ctry.code=c.country
GROUP BY ROLLUP (ctry.name, c.province, c.name)
ORDER BY country, province,city;</v>
      </c>
      <c r="C43" s="2" t="str">
        <f>test2!C43</f>
        <v>5336, [('Afghanistan', ' All provinces', ' All cities', Decimal('12.95')), ('Afghanistan', 'Afghanistan', ' All cities', Decimal('12.95')), ('Afghanistan', 'Afghanistan', 'Herat', Decimal('1.29')), ('Afghanistan', 'Afghanistan', 'Kabul', Decimal('9.36')), ('Afghanistan', 'Afghanistan', 'Kandahar', Decimal('1.20')), ('Afghanistan', 'Afghanistan', 'Mazar-i-Sharif', Decimal('1.11')), ('Albania', ' All provinces', ' All cities', Decimal('28.99')), ('Albania', 'Albania', ' All cities', Decimal('28.99')), ('Albania', 'Albania', 'DurrÃ«s', Decimal('4.01')), ('Albania', 'Albania', 'Elbasan', Decimal('2.79'))]</v>
      </c>
      <c r="D43" s="2" t="str">
        <f>test2!D43</f>
        <v>SELECT ctry.name as country,
COALESCE(c.province, ' All provinces') as province,
COALESCE(c.name,' All cities') as city,
ROUND((SUM(c.population)/avg(ctry.population))*100,2) as percentage
FROM country ctry, city c
WHERE ctry.code=c.country
GROUP BY ROLLUP (ctry.name, c.province, c.name)
ORDER BY country, province,city LIMIT 3 OFFSET 37;</v>
      </c>
      <c r="E43" s="2" t="str">
        <f>test2!E43</f>
        <v>3, [('American Samoa', ' All provinces', ' All cities', None), ('American Samoa', 'American Samoa', ' All cities', None), ('American Samoa', 'American Samoa', 'Pago Pago', None)]</v>
      </c>
      <c r="F43" s="2" t="str">
        <f>test2!F43</f>
        <v>SELECT ctry.name as country,
COALESCE(c.province, ' All provinces') as province,
COALESCE(c.name,' All cities') as city,
ROUND((SUM(c.population)/avg(ctry.population))*100,2) as percentage
FROM country ctry, city c
WHERE ctry.code=c.country
GROUP BY ROLLUP (ctry.name, c.province, c.name)
ORDER BY country, province,city LIMIT 3 offset 3756;</v>
      </c>
      <c r="G43" s="2" t="str">
        <f>test2!G43</f>
        <v>3, [('Russia', 'Magadanskaya', 'Magadan', Decimal('0.07')), ('Russia', 'Magadanskaya', 'Okhotsk', Decimal('0.00')), ('Russia', 'Mariy-El', ' All cities', Decimal('0.18'))]</v>
      </c>
      <c r="H43" s="2" t="str">
        <f>test2!H43</f>
        <v>Tiny mistake in output row number;</v>
      </c>
      <c r="I43" s="2">
        <f t="shared" si="0"/>
        <v>-0.5</v>
      </c>
      <c r="J43" s="2">
        <f>test2!I43</f>
        <v>0</v>
      </c>
      <c r="K43" s="2">
        <f t="shared" si="1"/>
        <v>0</v>
      </c>
      <c r="L43" s="2">
        <f t="shared" si="2"/>
        <v>2.5</v>
      </c>
    </row>
    <row r="44" spans="1:12" x14ac:dyDescent="0.25">
      <c r="A44" s="2" t="str">
        <f>test2!A44</f>
        <v>A0218968J</v>
      </c>
      <c r="B44" s="2">
        <f>test2!B44</f>
        <v>0</v>
      </c>
      <c r="C44" s="2" t="str">
        <f>test2!C44</f>
        <v>No output</v>
      </c>
      <c r="D44" s="2" t="str">
        <f>test2!D44</f>
        <v>LIMIT 3 OFFSET 37;</v>
      </c>
      <c r="E44" s="2" t="str">
        <f>test2!E44</f>
        <v>No output</v>
      </c>
      <c r="F44" s="2" t="str">
        <f>test2!F44</f>
        <v>LIMIT 3 offset 3756;</v>
      </c>
      <c r="G44" s="2" t="str">
        <f>test2!G44</f>
        <v>No output</v>
      </c>
      <c r="H44" s="2" t="str">
        <f>test2!H44</f>
        <v>No output;</v>
      </c>
      <c r="I44" s="2">
        <f t="shared" si="0"/>
        <v>-1.5</v>
      </c>
      <c r="J44" s="2" t="s">
        <v>1421</v>
      </c>
      <c r="K44" s="2">
        <f t="shared" si="1"/>
        <v>-1.5</v>
      </c>
      <c r="L44" s="2">
        <f t="shared" si="2"/>
        <v>0</v>
      </c>
    </row>
    <row r="45" spans="1:12" x14ac:dyDescent="0.25">
      <c r="A45" s="2" t="str">
        <f>test2!A45</f>
        <v>A0231847B</v>
      </c>
      <c r="B45" s="2" t="str">
        <f>test2!B45</f>
        <v>SELECT c.country,
c.province,
c.name,
ROUND (SUM(c.population)::NUMERIC,2) AS percentage
FROM city c, country ctry
WHERE c.country = ctry.code
GROUP BY ROLLUP (c.country, c.province, c.name);</v>
      </c>
      <c r="C45" s="2" t="str">
        <f>test2!C45</f>
        <v>5336, [(None, None, None, Decimal('1801997776.00')), ('SYR', 'Halab', 'Halab', Decimal('2181061.00')), ('SUD', 'Gharb KurdufÄn', 'Al-FÅ«lah', None), ('SN', 'Matam', 'Matam', None), ('BEN', 'Benin', 'Porto-Novo', Decimal('223552.00')), ('D', 'Sachsen', 'Chemnitz', Decimal('240253.00')), ('HN', 'Francisco MorazÃ¡n', 'Siguatepeque', Decimal('60155.00')), ('R', 'Samarskaya', 'Samara', Decimal('1171598.00')), ('UA', 'Donetska', 'Kramatorsk', Decimal('165469.00')), ('BR', 'ParanÃ¡', 'Apucarana', Decimal('114098.00'))]</v>
      </c>
      <c r="D45" s="2" t="str">
        <f>test2!D45</f>
        <v>SELECT c.country,
c.province,
c.name,
ROUND (SUM(c.population)::NUMERIC,2) AS percentage
FROM city c, country ctry
WHERE c.country = ctry.code
GROUP BY ROLLUP (c.country, c.province, c.name) LIMIT 3 OFFSET 37;</v>
      </c>
      <c r="E45" s="2" t="str">
        <f>test2!E45</f>
        <v>3, [('N', 'Nord-TrÃ¸ndelag', 'Steinkjer', Decimal('20480.00')), ('BDS', 'Barbados', 'Bridgetown', Decimal('88529.00')), ('RP', 'Metro Manila', 'Muntinlupa', Decimal('504509.00'))]</v>
      </c>
      <c r="F45" s="2" t="str">
        <f>test2!F45</f>
        <v>SELECT c.country,
c.province,
c.name,
ROUND (SUM(c.population)::NUMERIC,2) AS percentage
FROM city c, country ctry
WHERE c.country = ctry.code
GROUP BY ROLLUP (c.country, c.province, c.name) LIMIT 3 offset 3756;</v>
      </c>
      <c r="G45" s="2" t="str">
        <f>test2!G45</f>
        <v>3, [('MEX', 'Sinaloa', None, Decimal('1313969.00')), ('IR', 'Kermanshah', None, Decimal('946651.00')), ('TR', 'Denizli', None, Decimal('525497.00'))]</v>
      </c>
      <c r="H45" s="2" t="str">
        <f>test2!H45</f>
        <v>Tiny mistake in output row number;</v>
      </c>
      <c r="I45" s="2">
        <f t="shared" si="0"/>
        <v>-0.5</v>
      </c>
      <c r="J45" s="2" t="str">
        <f>test2!I45</f>
        <v xml:space="preserve">Missing COALESCE; </v>
      </c>
      <c r="K45" s="2">
        <f t="shared" si="1"/>
        <v>-0.5</v>
      </c>
      <c r="L45" s="2">
        <f t="shared" si="2"/>
        <v>2</v>
      </c>
    </row>
    <row r="46" spans="1:12" x14ac:dyDescent="0.25">
      <c r="A46" s="2" t="str">
        <f>test2!A46</f>
        <v>A0231849X</v>
      </c>
      <c r="B46" s="2" t="str">
        <f>test2!B46</f>
        <v>SELECT co.name as country,
COALESCE(c.province,'All provinces') as province,
COALESCE(c.name,'All cities')as city,
round(SUM(c.population)/co.population * 100,2) as percentage
FROM city c,country co
where c.country=co.code
GROUP BY rollup(co.name, c.province, c.name),co.population
order by co.name,c.province='All provinces' desc,c.province,c.name='All cities' desc,c.name;</v>
      </c>
      <c r="C46" s="2" t="str">
        <f>test2!C46</f>
        <v>5580, [('Afghanistan', 'All provinces', 'All cities', Decimal('12.95')), ('Afghanistan', 'Afghanistan', 'All cities', Decimal('12.95')), ('Afghanistan', 'Afghanistan', 'Herat', Decimal('1.29')), ('Afghanistan', 'Afghanistan', 'Kabul', Decimal('9.36')), ('Afghanistan', 'Afghanistan', 'Kandahar', Decimal('1.20')), ('Afghanistan', 'Afghanistan', 'Mazar-i-Sharif', Decimal('1.11')), ('Albania', 'All provinces', 'All cities', Decimal('28.99')), ('Albania', 'Albania', 'All cities', Decimal('28.99')), ('Albania', 'Albania', 'DurrÃ«s', Decimal('4.01')), ('Albania', 'Albania', 'Elbasan', Decimal('2.79'))]</v>
      </c>
      <c r="D46" s="2" t="str">
        <f>test2!D46</f>
        <v>SELECT co.name as country,
COALESCE(c.province,'All provinces') as province,
COALESCE(c.name,'All cities')as city,
round(SUM(c.population)/co.population * 100,2) as percentage
FROM city c,country co
where c.country=co.code
GROUP BY rollup(co.name, c.province, c.name),co.population
order by co.name,c.province='All provinces' desc,c.province,c.name='All cities' desc,c.name LIMIT 3 OFFSET 37;</v>
      </c>
      <c r="E46" s="2" t="str">
        <f>test2!E46</f>
        <v>3, [('American Samoa', 'All provinces', 'All cities', None), ('American Samoa', 'American Samoa', 'All cities', None), ('American Samoa', 'American Samoa', 'Pago Pago', None)]</v>
      </c>
      <c r="F46" s="2" t="str">
        <f>test2!F46</f>
        <v>SELECT co.name as country,
COALESCE(c.province,'All provinces') as province,
COALESCE(c.name,'All cities')as city,
round(SUM(c.population)/co.population * 100,2) as percentage
FROM city c,country co
where c.country=co.code
GROUP BY rollup(co.name, c.province, c.name),co.population
order by co.name,c.province='All provinces' desc,c.province,c.name='All cities' desc,c.name LIMIT 3 offset 3756;</v>
      </c>
      <c r="G46" s="2" t="str">
        <f>test2!G46</f>
        <v>3, [('Russia', 'Magadanskaya', 'Magadan', Decimal('0.07')), ('Russia', 'Magadanskaya', 'Okhotsk', Decimal('0.00')), ('Russia', 'Mariy-El', 'All cities', Decimal('0.18'))]</v>
      </c>
      <c r="H46" s="2" t="str">
        <f>test2!H46</f>
        <v>Wrong output;</v>
      </c>
      <c r="I46" s="2">
        <f t="shared" si="0"/>
        <v>-1</v>
      </c>
      <c r="J46" s="2">
        <f>test2!I46</f>
        <v>0</v>
      </c>
      <c r="K46" s="2">
        <f t="shared" si="1"/>
        <v>0</v>
      </c>
      <c r="L46" s="2">
        <f t="shared" si="2"/>
        <v>2</v>
      </c>
    </row>
    <row r="47" spans="1:12" x14ac:dyDescent="0.25">
      <c r="A47" s="2" t="str">
        <f>test2!A47</f>
        <v>A0231850M</v>
      </c>
      <c r="B47" s="2" t="str">
        <f>test2!B47</f>
        <v>SELECT c2.name as country, 
COALESCE(c1.province,'All provinces') as province, 
COALESCE(c1.name,'All cities') as city,
ROUND(SUM(c1.population),2) as percentage
FROM city c1, country c2
WHERE c1.country = c2.code
GROUP BY ROLLUP (c2.name, c1.province, c1.name)
HAVING c2.name IS NOT NULL
ORDER BY COALESCE(c2.name,'1'), COALESCE(c1.province,'1'), COALESCE(c1.name,'1');</v>
      </c>
      <c r="C47" s="2" t="str">
        <f>test2!C47</f>
        <v>5335, [('Afghanistan', 'All provinces', 'All cities', Decimal('3371100.00')), ('Afghanistan', 'Afghanistan', 'All cities', Decimal('3371100.00')), ('Afghanistan', 'Afghanistan', 'Herat', Decimal('335200.00')), ('Afghanistan', 'Afghanistan', 'Kabul', Decimal('2435400.00')), ('Afghanistan', 'Afghanistan', 'Kandahar', Decimal('311800.00')), ('Afghanistan', 'Afghanistan', 'Mazar-i-Sharif', Decimal('288700.00')), ('Albania', 'All provinces', 'All cities', Decimal('818187.00')), ('Albania', 'Albania', 'All cities', Decimal('818187.00')), ('Albania', 'Albania', 'DurrÃ«s', Decimal('113249.00')), ('Albania', 'Albania', 'Elbasan', Decimal('78703.00'))]</v>
      </c>
      <c r="D47" s="2" t="str">
        <f>test2!D47</f>
        <v>SELECT c2.name as country, 
COALESCE(c1.province,'All provinces') as province, 
COALESCE(c1.name,'All cities') as city,
ROUND(SUM(c1.population),2) as percentage
FROM city c1, country c2
WHERE c1.country = c2.code
GROUP BY ROLLUP (c2.name, c1.province, c1.name)
HAVING c2.name IS NOT NULL
ORDER BY COALESCE(c2.name,'1'), COALESCE(c1.province,'1'), COALESCE(c1.name,'1') LIMIT 3 OFFSET 37;</v>
      </c>
      <c r="E47" s="2" t="str">
        <f>test2!E47</f>
        <v>3, [('American Samoa', 'All provinces', 'All cities', None), ('American Samoa', 'American Samoa', 'All cities', None), ('American Samoa', 'American Samoa', 'Pago Pago', None)]</v>
      </c>
      <c r="F47" s="2" t="str">
        <f>test2!F47</f>
        <v>SELECT c2.name as country, 
COALESCE(c1.province,'All provinces') as province, 
COALESCE(c1.name,'All cities') as city,
ROUND(SUM(c1.population),2) as percentage
FROM city c1, country c2
WHERE c1.country = c2.code
GROUP BY ROLLUP (c2.name, c1.province, c1.name)
HAVING c2.name IS NOT NULL
ORDER BY COALESCE(c2.name,'1'), COALESCE(c1.province,'1'), COALESCE(c1.name,'1') LIMIT 3 offset 3756;</v>
      </c>
      <c r="G47" s="2" t="str">
        <f>test2!G47</f>
        <v>3, [('Russia', 'Magadanskaya', 'Magadan', Decimal('95982.00')), ('Russia', 'Magadanskaya', 'Okhotsk', Decimal('4215.00')), ('Russia', 'Mariy-El', 'All cities', Decimal('257015.00'))]</v>
      </c>
      <c r="H47" s="2" t="str">
        <f>test2!H47</f>
        <v xml:space="preserve">Correct output; </v>
      </c>
      <c r="I47" s="2">
        <f t="shared" si="0"/>
        <v>0</v>
      </c>
      <c r="J47" s="2">
        <f>test2!I47</f>
        <v>0</v>
      </c>
      <c r="K47" s="2">
        <f t="shared" si="1"/>
        <v>0</v>
      </c>
      <c r="L47" s="2">
        <f t="shared" si="2"/>
        <v>3</v>
      </c>
    </row>
    <row r="48" spans="1:12" x14ac:dyDescent="0.25">
      <c r="A48" s="2" t="str">
        <f>test2!A48</f>
        <v>A0231851L</v>
      </c>
      <c r="B48" s="2" t="str">
        <f>test2!B48</f>
        <v>select 	ct.name as country,
		c.province as province,
		c.name as city,
		sum(c.population) as percentage
from city c left join country ct on ct.code=c.country
group by rollup(ct.name,c.province,c.name)
order by ct.name, c.province, c.name asc</v>
      </c>
      <c r="C48" s="2" t="str">
        <f>test2!C48</f>
        <v>5336, [('Afghanistan', 'Afghanistan', 'Herat', Decimal('335200')), ('Afghanistan', 'Afghanistan', 'Kabul', Decimal('2435400')), ('Afghanistan', 'Afghanistan', 'Kandahar', Decimal('311800')), ('Afghanistan', 'Afghanistan', 'Mazar-i-Sharif', Decimal('288700')), ('Afghanistan', 'Afghanistan', None, Decimal('3371100')), ('Afghanistan', None, None, Decimal('3371100')), ('Albania', 'Albania', 'DurrÃ«s', Decimal('113249')), ('Albania', 'Albania', 'Elbasan', Decimal('78703')), ('Albania', 'Albania', 'KorÃ§Ã«', Decimal('51152')), ('Albania', 'Albania', 'ShkodÃ«r', Decimal('77075'))]</v>
      </c>
      <c r="D48" s="2" t="str">
        <f>test2!D48</f>
        <v>select 	ct.name as country,
		c.province as province,
		c.name as city,
		sum(c.population) as percentage
from city c left join country ct on ct.code=c.country
group by rollup(ct.name,c.province,c.name)
order by ct.name, c.province, c.name asc LIMIT 3 OFFSET 37;</v>
      </c>
      <c r="E48" s="2" t="str">
        <f>test2!E48</f>
        <v>3, [('American Samoa', 'American Samoa', 'Pago Pago', None), ('American Samoa', 'American Samoa', None, None), ('American Samoa', None, None, None)]</v>
      </c>
      <c r="F48" s="2" t="str">
        <f>test2!F48</f>
        <v>select 	ct.name as country,
		c.province as province,
		c.name as city,
		sum(c.population) as percentage
from city c left join country ct on ct.code=c.country
group by rollup(ct.name,c.province,c.name)
order by ct.name, c.province, c.name asc LIMIT 3 offset 3756;</v>
      </c>
      <c r="G48" s="2" t="str">
        <f>test2!G48</f>
        <v>3, [('Russia', 'Magadanskaya', None, Decimal('100197')), ('Russia', 'Mariy-El', 'Yoshkar-Ola', Decimal('257015')), ('Russia', 'Mariy-El', None, Decimal('257015'))]</v>
      </c>
      <c r="H48" s="2" t="str">
        <f>test2!H48</f>
        <v>Tiny mistake in output row number;</v>
      </c>
      <c r="I48" s="2">
        <f t="shared" si="0"/>
        <v>-0.5</v>
      </c>
      <c r="J48" s="2" t="str">
        <f>test2!I48</f>
        <v xml:space="preserve">Missing semicolon; Missing COALESCE; </v>
      </c>
      <c r="K48" s="2">
        <f t="shared" si="1"/>
        <v>-0.75</v>
      </c>
      <c r="L48" s="2">
        <f t="shared" si="2"/>
        <v>1.75</v>
      </c>
    </row>
    <row r="49" spans="1:12" x14ac:dyDescent="0.25">
      <c r="A49" s="2" t="str">
        <f>test2!A49</f>
        <v>A0231854E</v>
      </c>
      <c r="B49" s="2" t="str">
        <f>test2!B49</f>
        <v>SELECT  e.name AS country, 
	e.province AS province, 
	c.name AS city,
	SUM(c.population)/(e.population)
FROM city c, country e
WHERE c.country = e.code AND
GROUP BY ROLLUP(c.country, c.province, c.name)</v>
      </c>
      <c r="C49" s="2" t="str">
        <f>test2!C49</f>
        <v>No output</v>
      </c>
      <c r="D49" s="2" t="str">
        <f>test2!D49</f>
        <v>SELECT  e.name AS country, 
	e.province AS province, 
	c.name AS city,
	SUM(c.population)/(e.population)
FROM city c, country e
WHERE c.country = e.code AND
GROUP BY ROLLUP(c.country, c.province, c.name) LIMIT 3 OFFSET 37;</v>
      </c>
      <c r="E49" s="2" t="str">
        <f>test2!E49</f>
        <v>No output</v>
      </c>
      <c r="F49" s="2" t="str">
        <f>test2!F49</f>
        <v>SELECT  e.name AS country, 
	e.province AS province, 
	c.name AS city,
	SUM(c.population)/(e.population)
FROM city c, country e
WHERE c.country = e.code AND
GROUP BY ROLLUP(c.country, c.province, c.name) LIMIT 3 offset 3756;</v>
      </c>
      <c r="G49" s="2" t="str">
        <f>test2!G49</f>
        <v>No output</v>
      </c>
      <c r="H49" s="2" t="str">
        <f>test2!H49</f>
        <v>No output;</v>
      </c>
      <c r="I49" s="2">
        <f t="shared" si="0"/>
        <v>-1.5</v>
      </c>
      <c r="J49" s="2" t="str">
        <f>test2!I49</f>
        <v xml:space="preserve">Missing semicolon; Missing COALESCE; </v>
      </c>
      <c r="K49" s="2">
        <f t="shared" si="1"/>
        <v>-0.75</v>
      </c>
      <c r="L49" s="2">
        <f t="shared" si="2"/>
        <v>0.75</v>
      </c>
    </row>
    <row r="50" spans="1:12" x14ac:dyDescent="0.25">
      <c r="A50" s="2" t="str">
        <f>test2!A50</f>
        <v>A0231856B</v>
      </c>
      <c r="B50" s="2" t="str">
        <f>test2!B50</f>
        <v>SELECT cc.name as country,
p.name as province,
c.name as city,
ROUND((SUM(c.population)/cc.population/100)::NUMERIC,2) AS percentage
FROM city c left outer join province p on c.province=p.name
left outer join country cc on p.country=cc.code
GROUP BY ROLLUP(c.population, c.name, p.name, cc.population, cc.name)
HAVING SUM(c.population) !=0
ORDER BY country, province, city ASC;</v>
      </c>
      <c r="C50" s="2" t="str">
        <f>test2!C50</f>
        <v>15878, [('Afghanistan', 'Afghanistan', 'Herat', Decimal('0.00')), ('Afghanistan', 'Afghanistan', 'Kabul', Decimal('0.00')), ('Afghanistan', 'Afghanistan', 'Kandahar', Decimal('0.00')), ('Afghanistan', 'Afghanistan', 'Mazar-i-Sharif', Decimal('0.00')), ('Albania', 'Albania', 'DurrÃ«s', Decimal('0.00')), ('Albania', 'Albania', 'Elbasan', Decimal('0.00')), ('Albania', 'Albania', 'KorÃ§Ã«', Decimal('0.00')), ('Albania', 'Albania', 'ShkodÃ«r', Decimal('0.00')), ('Albania', 'Albania', 'Tirana', Decimal('0.00')), ('Albania', 'Albania', 'VlorÃ«', Decimal('0.00'))]</v>
      </c>
      <c r="D50" s="2" t="str">
        <f>test2!D50</f>
        <v>SELECT cc.name as country,
p.name as province,
c.name as city,
ROUND((SUM(c.population)/cc.population/100)::NUMERIC,2) AS percentage
FROM city c left outer join province p on c.province=p.name
left outer join country cc on p.country=cc.code
GROUP BY ROLLUP(c.population, c.name, p.name, cc.population, cc.name)
HAVING SUM(c.population) !=0
ORDER BY country, province, city ASC LIMIT 3 OFFSET 37;</v>
      </c>
      <c r="E50" s="2" t="str">
        <f>test2!E50</f>
        <v>3, [('Argentina', 'Buenos Aires', 'General San MartÃ­n', Decimal('0.00')), ('Argentina', 'Buenos Aires', 'La Plata', Decimal('0.00')), ('Argentina', 'Buenos Aires', 'LanÃºs', Decimal('0.00'))]</v>
      </c>
      <c r="F50" s="2" t="str">
        <f>test2!F50</f>
        <v>SELECT cc.name as country,
p.name as province,
c.name as city,
ROUND((SUM(c.population)/cc.population/100)::NUMERIC,2) AS percentage
FROM city c left outer join province p on c.province=p.name
left outer join country cc on p.country=cc.code
GROUP BY ROLLUP(c.population, c.name, p.name, cc.population, cc.name)
HAVING SUM(c.population) !=0
ORDER BY country, province, city ASC LIMIT 3 offset 3756;</v>
      </c>
      <c r="G50" s="2" t="str">
        <f>test2!G50</f>
        <v>3, [(None, 'Barisal', 'Barisal', Decimal('0.00')), (None, 'Barisal', 'Barisal', None), (None, 'Bas-Sassandra', 'San-Pedro', Decimal('0.00'))]</v>
      </c>
      <c r="H50" s="2" t="str">
        <f>test2!H50</f>
        <v>Wrong output;</v>
      </c>
      <c r="I50" s="2">
        <f t="shared" si="0"/>
        <v>-1</v>
      </c>
      <c r="J50" s="2" t="str">
        <f>test2!I50</f>
        <v xml:space="preserve">Missing COALESCE; </v>
      </c>
      <c r="K50" s="2">
        <f t="shared" si="1"/>
        <v>-0.5</v>
      </c>
      <c r="L50" s="2">
        <f t="shared" si="2"/>
        <v>1.5</v>
      </c>
    </row>
    <row r="51" spans="1:12" x14ac:dyDescent="0.25">
      <c r="A51" s="2" t="str">
        <f>test2!A51</f>
        <v>A0231857Y</v>
      </c>
      <c r="B51" s="2" t="str">
        <f>test2!B51</f>
        <v>SELECT COALESCE(country, 'All Countries') as countries, COALESCE(province, 'All Provinces') as Provinces,COALESCE(city, 'All Cities') as cities,  ROUND(SUM(population), 2) as percentage
FROM (SELECT c2.name as country, c1.name as city, c1.province as province, c1.population FROM city c1, country c2 where c1.country = c2.code) AS city_og
GROUP BY ROLLUP (country, province, city) ORDER BY country, province, city asc;</v>
      </c>
      <c r="C51" s="2" t="str">
        <f>test2!C51</f>
        <v>5336, [('Afghanistan', 'Afghanistan', 'Herat', Decimal('335200.00')), ('Afghanistan', 'Afghanistan', 'Kabul', Decimal('2435400.00')), ('Afghanistan', 'Afghanistan', 'Kandahar', Decimal('311800.00')), ('Afghanistan', 'Afghanistan', 'Mazar-i-Sharif', Decimal('288700.00')), ('Afghanistan', 'Afghanistan', 'All Cities', Decimal('3371100.00')), ('Afghanistan', 'All Provinces', 'All Cities', Decimal('3371100.00')), ('Albania', 'Albania', 'DurrÃ«s', Decimal('113249.00')), ('Albania', 'Albania', 'Elbasan', Decimal('78703.00')), ('Albania', 'Albania', 'KorÃ§Ã«', Decimal('51152.00')), ('Albania', 'Albania', 'ShkodÃ«r', Decimal('77075.00'))]</v>
      </c>
      <c r="D51" s="2" t="str">
        <f>test2!D51</f>
        <v>SELECT COALESCE(country, 'All Countries') as countries, COALESCE(province, 'All Provinces') as Provinces,COALESCE(city, 'All Cities') as cities,  ROUND(SUM(population), 2) as percentage
FROM (SELECT c2.name as country, c1.name as city, c1.province as province, c1.population FROM city c1, country c2 where c1.country = c2.code) AS city_og
GROUP BY ROLLUP (country, province, city) ORDER BY country, province, city asc LIMIT 3 OFFSET 37;</v>
      </c>
      <c r="E51" s="2" t="str">
        <f>test2!E51</f>
        <v>3, [('American Samoa', 'American Samoa', 'Pago Pago', None), ('American Samoa', 'American Samoa', 'All Cities', None), ('American Samoa', 'All Provinces', 'All Cities', None)]</v>
      </c>
      <c r="F51" s="2" t="str">
        <f>test2!F51</f>
        <v>SELECT COALESCE(country, 'All Countries') as countries, COALESCE(province, 'All Provinces') as Provinces,COALESCE(city, 'All Cities') as cities,  ROUND(SUM(population), 2) as percentage
FROM (SELECT c2.name as country, c1.name as city, c1.province as province, c1.population FROM city c1, country c2 where c1.country = c2.code) AS city_og
GROUP BY ROLLUP (country, province, city) ORDER BY country, province, city asc LIMIT 3 offset 3756;</v>
      </c>
      <c r="G51" s="2" t="str">
        <f>test2!G51</f>
        <v>3, [('Russia', 'Magadanskaya', 'All Cities', Decimal('100197.00')), ('Russia', 'Mariy-El', 'Yoshkar-Ola', Decimal('257015.00')), ('Russia', 'Mariy-El', 'All Cities', Decimal('257015.00'))]</v>
      </c>
      <c r="H51" s="2" t="str">
        <f>test2!H51</f>
        <v>Tiny mistake in output row number;</v>
      </c>
      <c r="I51" s="2">
        <f t="shared" si="0"/>
        <v>-0.5</v>
      </c>
      <c r="J51" s="2">
        <f>test2!I51</f>
        <v>0</v>
      </c>
      <c r="K51" s="2">
        <f t="shared" si="1"/>
        <v>0</v>
      </c>
      <c r="L51" s="2">
        <f t="shared" si="2"/>
        <v>2.5</v>
      </c>
    </row>
    <row r="52" spans="1:12" x14ac:dyDescent="0.25">
      <c r="A52" s="2" t="str">
        <f>test2!A52</f>
        <v>A0231863E</v>
      </c>
      <c r="B52" s="2" t="str">
        <f>test2!B52</f>
        <v>SELECT 
	co.name AS country, 
	COALESCE(c.province,'All provinces') AS province, 
	COALESCE(c.name,'All cities') AS city, 
	COALESCE(ROUND(c.population/(SUM(c.population) OVER())::NUMERIC * 100, 2), 0) AS percentage
FROM city c, country co
WHERE c.country = co.code
GROUP BY ROLLUP(co.name, c.province, c.name, c.population)
ORDER BY 
	co.name ASC, 
	(case when c.province is null then 1 else 2 end) ASC, 
	c.province ASC,
	(case when c.name is null then 1 else 2 end) ASC,
	c.name ASC;</v>
      </c>
      <c r="C52" s="2" t="str">
        <f>test2!C52</f>
        <v>8798, [('Afghanistan', 'All provinces', 'All cities', Decimal('0')), ('Afghanistan', 'Afghanistan', 'All cities', Decimal('0')), ('Afghanistan', 'Afghanistan', 'Herat', Decimal('0.02')), ('Afghanistan', 'Afghanistan', 'Herat', Decimal('0')), ('Afghanistan', 'Afghanistan', 'Kabul', Decimal('0')), ('Afghanistan', 'Afghanistan', 'Kabul', Decimal('0.14')), ('Afghanistan', 'Afghanistan', 'Kandahar', Decimal('0.02')), ('Afghanistan', 'Afghanistan', 'Kandahar', Decimal('0')), ('Afghanistan', 'Afghanistan', 'Mazar-i-Sharif', Decimal('0')), ('Afghanistan', 'Afghanistan', 'Mazar-i-Sharif', Decimal('0.02'))]</v>
      </c>
      <c r="D52" s="2" t="str">
        <f>test2!D52</f>
        <v>SELECT 
	co.name AS country, 
	COALESCE(c.province,'All provinces') AS province, 
	COALESCE(c.name,'All cities') AS city, 
	COALESCE(ROUND(c.population/(SUM(c.population) OVER())::NUMERIC * 100, 2), 0) AS percentage
FROM city c, country co
WHERE c.country = co.code
GROUP BY ROLLUP(co.name, c.province, c.name, c.population)
ORDER BY 
	co.name ASC, 
	(case when c.province is null then 1 else 2 end) ASC, 
	c.province ASC,
	(case when c.name is null then 1 else 2 end) ASC,
	c.name ASC LIMIT 3 OFFSET 37;</v>
      </c>
      <c r="E52" s="2" t="str">
        <f>test2!E52</f>
        <v>3, [('Algeria', 'Algeria', 'Biskra', Decimal('0')), ('Algeria', 'Algeria', 'Blida', Decimal('0')), ('Algeria', 'Algeria', 'Blida', Decimal('0.02'))]</v>
      </c>
      <c r="F52" s="2" t="str">
        <f>test2!F52</f>
        <v>SELECT 
	co.name AS country, 
	COALESCE(c.province,'All provinces') AS province, 
	COALESCE(c.name,'All cities') AS city, 
	COALESCE(ROUND(c.population/(SUM(c.population) OVER())::NUMERIC * 100, 2), 0) AS percentage
FROM city c, country co
WHERE c.country = co.code
GROUP BY ROLLUP(co.name, c.province, c.name, c.population)
ORDER BY 
	co.name ASC, 
	(case when c.province is null then 1 else 2 end) ASC, 
	c.province ASC,
	(case when c.name is null then 1 else 2 end) ASC,
	c.name ASC LIMIT 3 offset 3756;</v>
      </c>
      <c r="G52" s="2" t="str">
        <f>test2!G52</f>
        <v>3, [('Iraq', 'Duhouk', 'Duhouk', Decimal('0')), ('Iraq', 'Duhouk', 'Duhouk', Decimal('0')), ('Iraq', 'Erbil', 'All cities', Decimal('0'))]</v>
      </c>
      <c r="H52" s="2" t="str">
        <f>test2!H52</f>
        <v>Wrong output;</v>
      </c>
      <c r="I52" s="2">
        <f t="shared" si="0"/>
        <v>-1</v>
      </c>
      <c r="J52" s="2">
        <f>test2!I52</f>
        <v>0</v>
      </c>
      <c r="K52" s="2">
        <f t="shared" si="1"/>
        <v>0</v>
      </c>
      <c r="L52" s="2">
        <f t="shared" si="2"/>
        <v>2</v>
      </c>
    </row>
    <row r="53" spans="1:12" x14ac:dyDescent="0.25">
      <c r="A53" s="2" t="str">
        <f>test2!A53</f>
        <v>A0231867X</v>
      </c>
      <c r="B53" s="2">
        <f>test2!B53</f>
        <v>0</v>
      </c>
      <c r="C53" s="2" t="str">
        <f>test2!C53</f>
        <v>No output</v>
      </c>
      <c r="D53" s="2" t="str">
        <f>test2!D53</f>
        <v>LIMIT 3 OFFSET 37;</v>
      </c>
      <c r="E53" s="2" t="str">
        <f>test2!E53</f>
        <v>No output</v>
      </c>
      <c r="F53" s="2" t="str">
        <f>test2!F53</f>
        <v>LIMIT 3 offset 3756;</v>
      </c>
      <c r="G53" s="2" t="str">
        <f>test2!G53</f>
        <v>No output</v>
      </c>
      <c r="H53" s="2" t="str">
        <f>test2!H53</f>
        <v>No output;</v>
      </c>
      <c r="I53" s="2">
        <f t="shared" si="0"/>
        <v>-1.5</v>
      </c>
      <c r="J53" s="2" t="s">
        <v>1421</v>
      </c>
      <c r="K53" s="2">
        <f t="shared" si="1"/>
        <v>-1.5</v>
      </c>
      <c r="L53" s="2">
        <f t="shared" si="2"/>
        <v>0</v>
      </c>
    </row>
    <row r="54" spans="1:12" x14ac:dyDescent="0.25">
      <c r="A54" s="2" t="str">
        <f>test2!A54</f>
        <v>A0231868W</v>
      </c>
      <c r="B54" s="2" t="str">
        <f>test2!B54</f>
        <v>SELECT c.name as country, Coalesce(ct.province,'All provinces') as province, 
Coalesce(ct.name,'All cities') as city, 
ROUND(SUM(ct.population/c.population)*100, 2) as percentage
FROM city ct, country c
WHERE ct.country = c.code
GROUP BY ROLLUP(c.name, ct.province, ct.name)
ORDER BY c.name, percentage DESC, ct.province, ct.name;</v>
      </c>
      <c r="C54" s="2" t="str">
        <f>test2!C54</f>
        <v>5336, [('Afghanistan', 'Afghanistan', 'All cities', Decimal('12.95')), ('Afghanistan', 'All provinces', 'All cities', Decimal('12.95')), ('Afghanistan', 'Afghanistan', 'Kabul', Decimal('9.36')), ('Afghanistan', 'Afghanistan', 'Herat', Decimal('1.29')), ('Afghanistan', 'Afghanistan', 'Kandahar', Decimal('1.20')), ('Afghanistan', 'Afghanistan', 'Mazar-i-Sharif', Decimal('1.11')), ('Albania', 'Albania', 'All cities', Decimal('28.99')), ('Albania', 'All provinces', 'All cities', Decimal('28.99')), ('Albania', 'Albania', 'Tirana', Decimal('14.83')), ('Albania', 'Albania', 'DurrÃ«s', Decimal('4.01'))]</v>
      </c>
      <c r="D54" s="2" t="str">
        <f>test2!D54</f>
        <v>SELECT c.name as country, Coalesce(ct.province,'All provinces') as province, 
Coalesce(ct.name,'All cities') as city, 
ROUND(SUM(ct.population/c.population)*100, 2) as percentage
FROM city ct, country c
WHERE ct.country = c.code
GROUP BY ROLLUP(c.name, ct.province, ct.name)
ORDER BY c.name, percentage DESC, ct.province, ct.name LIMIT 3 OFFSET 37;</v>
      </c>
      <c r="E54" s="2" t="str">
        <f>test2!E54</f>
        <v>3, [('American Samoa', 'American Samoa', 'Pago Pago', None), ('American Samoa', 'American Samoa', 'All cities', None), ('American Samoa', 'All provinces', 'All cities', None)]</v>
      </c>
      <c r="F54" s="2" t="str">
        <f>test2!F54</f>
        <v>SELECT c.name as country, Coalesce(ct.province,'All provinces') as province, 
Coalesce(ct.name,'All cities') as city, 
ROUND(SUM(ct.population/c.population)*100, 2) as percentage
FROM city ct, country c
WHERE ct.country = c.code
GROUP BY ROLLUP(c.name, ct.province, ct.name)
ORDER BY c.name, percentage DESC, ct.province, ct.name LIMIT 3 offset 3756;</v>
      </c>
      <c r="G54" s="2" t="str">
        <f>test2!G54</f>
        <v>3, [('Russia', 'Volgogradskaya', 'Volzhsky', Decimal('0.23')), ('Russia', 'Zabaykalskiy', 'Chita', Decimal('0.23')), ('Russia', 'Zabaykalskiy', 'All cities', Decimal('0.23'))]</v>
      </c>
      <c r="H54" s="2" t="str">
        <f>test2!H54</f>
        <v>Tiny mistake in output row number;</v>
      </c>
      <c r="I54" s="2">
        <f t="shared" si="0"/>
        <v>-0.5</v>
      </c>
      <c r="J54" s="2">
        <f>test2!I54</f>
        <v>0</v>
      </c>
      <c r="K54" s="2">
        <f t="shared" si="1"/>
        <v>0</v>
      </c>
      <c r="L54" s="2">
        <f t="shared" si="2"/>
        <v>2.5</v>
      </c>
    </row>
    <row r="55" spans="1:12" x14ac:dyDescent="0.25">
      <c r="A55" s="2" t="str">
        <f>test2!A55</f>
        <v>A0231869U</v>
      </c>
      <c r="B55" s="2" t="str">
        <f>test2!B55</f>
        <v>SELECT co.name AS country,
       COALESCE(c.province, 'All provinces') AS province,
	   COALESCE(c.name, 'All cities') AS city,
       ROUND(SUM(c.population)/co.population*100, 2) AS percentage
FROM city c, country co
WHERE c.country = co.code
GROUP BY ROLLUP(co.name, c.province, c.name), co.population
HAVING co.name IS NOT NULL
ORDER BY co.name, c.province, c.name;</v>
      </c>
      <c r="C55" s="2" t="str">
        <f>test2!C55</f>
        <v>5335, [('Afghanistan', 'Afghanistan', 'Herat', Decimal('1.29')), ('Afghanistan', 'Afghanistan', 'Kabul', Decimal('9.36')), ('Afghanistan', 'Afghanistan', 'Kandahar', Decimal('1.20')), ('Afghanistan', 'Afghanistan', 'Mazar-i-Sharif', Decimal('1.11')), ('Afghanistan', 'Afghanistan', 'All cities', Decimal('12.95')), ('Afghanistan', 'All provinces', 'All cities', Decimal('12.95')), ('Albania', 'Albania', 'DurrÃ«s', Decimal('4.01')), ('Albania', 'Albania', 'Elbasan', Decimal('2.79')), ('Albania', 'Albania', 'KorÃ§Ã«', Decimal('1.81')), ('Albania', 'Albania', 'ShkodÃ«r', Decimal('2.73'))]</v>
      </c>
      <c r="D55" s="2" t="str">
        <f>test2!D55</f>
        <v>SELECT co.name AS country,
       COALESCE(c.province, 'All provinces') AS province,
	   COALESCE(c.name, 'All cities') AS city,
       ROUND(SUM(c.population)/co.population*100, 2) AS percentage
FROM city c, country co
WHERE c.country = co.code
GROUP BY ROLLUP(co.name, c.province, c.name), co.population
HAVING co.name IS NOT NULL
ORDER BY co.name, c.province, c.name LIMIT 3 OFFSET 37;</v>
      </c>
      <c r="E55" s="2" t="str">
        <f>test2!E55</f>
        <v>3, [('American Samoa', 'American Samoa', 'Pago Pago', None), ('American Samoa', 'American Samoa', 'All cities', None), ('American Samoa', 'All provinces', 'All cities', None)]</v>
      </c>
      <c r="F55" s="2" t="str">
        <f>test2!F55</f>
        <v>SELECT co.name AS country,
       COALESCE(c.province, 'All provinces') AS province,
	   COALESCE(c.name, 'All cities') AS city,
       ROUND(SUM(c.population)/co.population*100, 2) AS percentage
FROM city c, country co
WHERE c.country = co.code
GROUP BY ROLLUP(co.name, c.province, c.name), co.population
HAVING co.name IS NOT NULL
ORDER BY co.name, c.province, c.name LIMIT 3 offset 3756;</v>
      </c>
      <c r="G55" s="2" t="str">
        <f>test2!G55</f>
        <v>3, [('Russia', 'Magadanskaya', 'All cities', Decimal('0.07')), ('Russia', 'Mariy-El', 'Yoshkar-Ola', Decimal('0.18')), ('Russia', 'Mariy-El', 'All cities', Decimal('0.18'))]</v>
      </c>
      <c r="H55" s="2" t="str">
        <f>test2!H55</f>
        <v xml:space="preserve">Correct output; </v>
      </c>
      <c r="I55" s="2">
        <f t="shared" si="0"/>
        <v>0</v>
      </c>
      <c r="J55" s="2">
        <f>test2!I55</f>
        <v>0</v>
      </c>
      <c r="K55" s="2">
        <f t="shared" si="1"/>
        <v>0</v>
      </c>
      <c r="L55" s="2">
        <f t="shared" si="2"/>
        <v>3</v>
      </c>
    </row>
    <row r="56" spans="1:12" x14ac:dyDescent="0.25">
      <c r="A56" s="2" t="str">
        <f>test2!A56</f>
        <v>A0231872E</v>
      </c>
      <c r="B56" s="2" t="str">
        <f>test2!B56</f>
        <v>select c.name as country,coalesce(p.name,'All provinces') as province,coalesce(ct.name,'All cities') as city,ROUND(SUM(ct.population/c.population*100)::NUMERIC,2) AS total
from city ct,province p,country c
where p.country=c.code
and ct.province=p.name
and ct.country=c.code
group by rollup (c.name,p.name,ct.name)
order by c.name, case when(p.name='All provinces') then 0 else 1 end, case when (ct.name='All cities') then 0 else 1 end asc;</v>
      </c>
      <c r="C56" s="2" t="str">
        <f>test2!C56</f>
        <v>5336, [('Afghanistan', 'Afghanistan', 'Herat', Decimal('1.29')), ('Afghanistan', 'Afghanistan', 'Kabul', Decimal('9.36')), ('Afghanistan', 'Afghanistan', 'Kandahar', Decimal('1.20')), ('Afghanistan', 'Afghanistan', 'Mazar-i-Sharif', Decimal('1.11')), ('Afghanistan', 'Afghanistan', 'All cities', Decimal('12.95')), ('Afghanistan', 'All provinces', 'All cities', Decimal('12.95')), ('Albania', 'Albania', 'DurrÃ«s', Decimal('4.01')), ('Albania', 'Albania', 'Elbasan', Decimal('2.79')), ('Albania', 'Albania', 'KorÃ§Ã«', Decimal('1.81')), ('Albania', 'Albania', 'ShkodÃ«r', Decimal('2.73'))]</v>
      </c>
      <c r="D56" s="2" t="str">
        <f>test2!D56</f>
        <v>select c.name as country,coalesce(p.name,'All provinces') as province,coalesce(ct.name,'All cities') as city,ROUND(SUM(ct.population/c.population*100)::NUMERIC,2) AS total
from city ct,province p,country c
where p.country=c.code
and ct.province=p.name
and ct.country=c.code
group by rollup (c.name,p.name,ct.name)
order by c.name, case when(p.name='All provinces') then 0 else 1 end, case when (ct.name='All cities') then 0 else 1 end asc LIMIT 3 OFFSET 37;</v>
      </c>
      <c r="E56" s="2" t="str">
        <f>test2!E56</f>
        <v>3, [('American Samoa', 'American Samoa', 'Pago Pago', None), ('American Samoa', 'American Samoa', 'All cities', None), ('American Samoa', 'All provinces', 'All cities', None)]</v>
      </c>
      <c r="F56" s="2" t="str">
        <f>test2!F56</f>
        <v>select c.name as country,coalesce(p.name,'All provinces') as province,coalesce(ct.name,'All cities') as city,ROUND(SUM(ct.population/c.population*100)::NUMERIC,2) AS total
from city ct,province p,country c
where p.country=c.code
and ct.province=p.name
and ct.country=c.code
group by rollup (c.name,p.name,ct.name)
order by c.name, case when(p.name='All provinces') then 0 else 1 end, case when (ct.name='All cities') then 0 else 1 end asc LIMIT 3 offset 3756;</v>
      </c>
      <c r="G56" s="2" t="str">
        <f>test2!G56</f>
        <v>3, [('Russia', 'Magadanskaya', 'All cities', Decimal('0.07')), ('Russia', 'Mariy-El', 'Yoshkar-Ola', Decimal('0.18')), ('Russia', 'Mariy-El', 'All cities', Decimal('0.18'))]</v>
      </c>
      <c r="H56" s="2" t="str">
        <f>test2!H56</f>
        <v>Tiny mistake in output row number;</v>
      </c>
      <c r="I56" s="2">
        <f t="shared" si="0"/>
        <v>-0.5</v>
      </c>
      <c r="J56" s="2">
        <f>test2!I56</f>
        <v>0</v>
      </c>
      <c r="K56" s="2">
        <f t="shared" si="1"/>
        <v>0</v>
      </c>
      <c r="L56" s="2">
        <f t="shared" si="2"/>
        <v>2.5</v>
      </c>
    </row>
    <row r="57" spans="1:12" x14ac:dyDescent="0.25">
      <c r="A57" s="2" t="str">
        <f>test2!A57</f>
        <v>A0231875Y</v>
      </c>
      <c r="B57" s="2" t="str">
        <f>test2!B57</f>
        <v>SELECT ct.name AS country, 
	(CASE 
		WHEN c.province ISNULL THEN 'All provinces' 
		WHEN c.province IS NOT NULL THEN c.province END) AS province, 
	(CASE
		WHEN c.name ISNULL THEN 'All cities' 
		WHEN c.name IS NOT NULL THEN c.name END) AS city,
	ROUND(sum(c.population)/ct.population*100,2) AS percentage 
FROM city AS c, country AS ct
GROUP BY ROLLUP (c.province, c.name, ct.population, ct.name)
ORDER BY ct.name, c.province, c.name ASC;</v>
      </c>
      <c r="C57" s="2" t="str">
        <f>test2!C57</f>
        <v>No output</v>
      </c>
      <c r="D57" s="2" t="str">
        <f>test2!D57</f>
        <v>SELECT ct.name AS country, 
	(CASE 
		WHEN c.province ISNULL THEN 'All provinces' 
		WHEN c.province IS NOT NULL THEN c.province END) AS province, 
	(CASE
		WHEN c.name ISNULL THEN 'All cities' 
		WHEN c.name IS NOT NULL THEN c.name END) AS city,
	ROUND(sum(c.population)/ct.population*100,2) AS percentage 
FROM city AS c, country AS ct
GROUP BY ROLLUP (c.province, c.name, ct.population, ct.name)
ORDER BY ct.name, c.province, c.name ASC LIMIT 3 OFFSET 37;</v>
      </c>
      <c r="E57" s="2" t="str">
        <f>test2!E57</f>
        <v>3, [('Afghanistan', 'Al-Baá¸¥r al-Aá¸¥mar', 'Port Sudan', Decimal('1.52')), ('Afghanistan', 'Al-Hudud ash Shamaliyah', 'Arar', None), ('Afghanistan', 'Al-JazÄ«rah', 'Al Gazira', Decimal('1.11'))]</v>
      </c>
      <c r="F57" s="2" t="str">
        <f>test2!F57</f>
        <v>SELECT ct.name AS country, 
	(CASE 
		WHEN c.province ISNULL THEN 'All provinces' 
		WHEN c.province IS NOT NULL THEN c.province END) AS province, 
	(CASE
		WHEN c.name ISNULL THEN 'All cities' 
		WHEN c.name IS NOT NULL THEN c.name END) AS city,
	ROUND(sum(c.population)/ct.population*100,2) AS percentage 
FROM city AS c, country AS ct
GROUP BY ROLLUP (c.province, c.name, ct.population, ct.name)
ORDER BY ct.name, c.province, c.name ASC LIMIT 3 offset 3756;</v>
      </c>
      <c r="G57" s="2" t="str">
        <f>test2!G57</f>
        <v>3, [('Albania', 'Basel-Landschaft', 'Liestal', None), ('Albania', 'Basel-Stadt', 'Basel', Decimal('5.93')), ('Albania', 'Bashkortostan', 'Oktjabrskij', Decimal('3.88'))]</v>
      </c>
      <c r="H57" s="2" t="str">
        <f>test2!H57</f>
        <v>No output;</v>
      </c>
      <c r="I57" s="2">
        <f t="shared" si="0"/>
        <v>-1.5</v>
      </c>
      <c r="J57" s="2" t="str">
        <f>test2!I57</f>
        <v xml:space="preserve">Missing COALESCE; </v>
      </c>
      <c r="K57" s="2">
        <f t="shared" si="1"/>
        <v>-0.5</v>
      </c>
      <c r="L57" s="2">
        <f t="shared" si="2"/>
        <v>1</v>
      </c>
    </row>
    <row r="58" spans="1:12" x14ac:dyDescent="0.25">
      <c r="A58" s="2" t="str">
        <f>test2!A58</f>
        <v>A0231880H</v>
      </c>
      <c r="B58" s="2" t="str">
        <f>test2!B58</f>
        <v>SELECT co.name as Country, c.province,c.name as City,sum(c.population)
FROM city c, country co
WHERE c.country = co.code
GROUP BY co.name, rollup(c.province, c.name)
ORDER BY co.name</v>
      </c>
      <c r="C58" s="2" t="str">
        <f>test2!C58</f>
        <v>5335, [('Afghanistan', 'Afghanistan', 'Herat', Decimal('335200')), ('Afghanistan', 'Afghanistan', 'Kabul', Decimal('2435400')), ('Afghanistan', 'Afghanistan', 'Kandahar', Decimal('311800')), ('Afghanistan', 'Afghanistan', 'Mazar-i-Sharif', Decimal('288700')), ('Afghanistan', 'Afghanistan', None, Decimal('3371100')), ('Afghanistan', None, None, Decimal('3371100')), ('Albania', 'Albania', 'DurrÃ«s', Decimal('113249')), ('Albania', 'Albania', 'Elbasan', Decimal('78703')), ('Albania', 'Albania', 'KorÃ§Ã«', Decimal('51152')), ('Albania', 'Albania', 'ShkodÃ«r', Decimal('77075'))]</v>
      </c>
      <c r="D58" s="2" t="str">
        <f>test2!D58</f>
        <v>SELECT co.name as Country, c.province,c.name as City,sum(c.population)
FROM city c, country co
WHERE c.country = co.code
GROUP BY co.name, rollup(c.province, c.name)
ORDER BY co.name LIMIT 3 OFFSET 37;</v>
      </c>
      <c r="E58" s="2" t="str">
        <f>test2!E58</f>
        <v>3, [('American Samoa', 'American Samoa', 'Pago Pago', None), ('American Samoa', 'American Samoa', None, None), ('American Samoa', None, None, None)]</v>
      </c>
      <c r="F58" s="2" t="str">
        <f>test2!F58</f>
        <v>SELECT co.name as Country, c.province,c.name as City,sum(c.population)
FROM city c, country co
WHERE c.country = co.code
GROUP BY co.name, rollup(c.province, c.name)
ORDER BY co.name LIMIT 3 offset 3756;</v>
      </c>
      <c r="G58" s="2" t="str">
        <f>test2!G58</f>
        <v>3, [('Russia', 'Magadanskaya', None, Decimal('100197')), ('Russia', 'Mariy-El', 'Yoshkar-Ola', Decimal('257015')), ('Russia', 'Mariy-El', None, Decimal('257015'))]</v>
      </c>
      <c r="H58" s="2" t="str">
        <f>test2!H58</f>
        <v xml:space="preserve">Correct output; </v>
      </c>
      <c r="I58" s="2">
        <f t="shared" si="0"/>
        <v>0</v>
      </c>
      <c r="J58" s="2" t="str">
        <f>test2!I58</f>
        <v xml:space="preserve">Missing semicolon; Missing COALESCE; </v>
      </c>
      <c r="K58" s="2">
        <f t="shared" si="1"/>
        <v>-0.75</v>
      </c>
      <c r="L58" s="2">
        <f t="shared" si="2"/>
        <v>2.25</v>
      </c>
    </row>
    <row r="59" spans="1:12" x14ac:dyDescent="0.25">
      <c r="A59" s="2" t="str">
        <f>test2!A59</f>
        <v>A0231884Y</v>
      </c>
      <c r="B59" s="2" t="str">
        <f>test2!B59</f>
        <v>SELECT c.country,
c.province,
c.name,
SUM(round(c.population, 2))
FROM city c
GROUP BY RollUP (c.country, c.province, c.name)
order by c.country, c.province, c.name</v>
      </c>
      <c r="C59" s="2" t="str">
        <f>test2!C59</f>
        <v>5336, [('A', 'Burgenland', 'Eisenstadt', Decimal('13485.00')), ('A', 'Burgenland', None, Decimal('13485.00')), ('A', 'KÃ¤rnten', 'Klagenfurt', Decimal('96531.00')), ('A', 'KÃ¤rnten', 'Villach', Decimal('59942.00')), ('A', 'KÃ¤rnten', None, Decimal('156473.00')), ('A', 'NiederÃ¶sterreich', 'St. PÃ¶lten', Decimal('52100.00')), ('A', 'NiederÃ¶sterreich', None, Decimal('52100.00')), ('A', 'OberÃ¶sterreich', 'Linz', Decimal('193511.00')), ('A', 'OberÃ¶sterreich', 'Wels', Decimal('59239.00')), ('A', 'OberÃ¶sterreich', None, Decimal('252750.00'))]</v>
      </c>
      <c r="D59" s="2" t="str">
        <f>test2!D59</f>
        <v>SELECT c.country,
c.province,
c.name,
SUM(round(c.population, 2))
FROM city c
GROUP BY RollUP (c.country, c.province, c.name)
order by c.country, c.province, c.name LIMIT 3 OFFSET 37;</v>
      </c>
      <c r="E59" s="2" t="str">
        <f>test2!E59</f>
        <v>3, [('AL', 'Albania', 'VlorÃ«', Decimal('79513.00')), ('AL', 'Albania', None, Decimal('818187.00')), ('AL', None, None, Decimal('818187.00'))]</v>
      </c>
      <c r="F59" s="2" t="str">
        <f>test2!F59</f>
        <v>SELECT c.country,
c.province,
c.name,
SUM(round(c.population, 2))
FROM city c
GROUP BY RollUP (c.country, c.province, c.name)
order by c.country, c.province, c.name LIMIT 3 offset 3756;</v>
      </c>
      <c r="G59" s="2" t="str">
        <f>test2!G59</f>
        <v>3, [('RCB', 'Likouala', 'Impfondo', None), ('RCB', 'Likouala', None, None), ('RCB', 'Niari', 'Dolisie', Decimal('128032.00'))]</v>
      </c>
      <c r="H59" s="2" t="str">
        <f>test2!H59</f>
        <v>Tiny mistake in output row number;</v>
      </c>
      <c r="I59" s="2">
        <f t="shared" si="0"/>
        <v>-0.5</v>
      </c>
      <c r="J59" s="2" t="str">
        <f>test2!I59</f>
        <v xml:space="preserve">Missing semicolon; Missing COALESCE; </v>
      </c>
      <c r="K59" s="2">
        <f t="shared" si="1"/>
        <v>-0.75</v>
      </c>
      <c r="L59" s="2">
        <f t="shared" si="2"/>
        <v>1.75</v>
      </c>
    </row>
    <row r="60" spans="1:12" x14ac:dyDescent="0.25">
      <c r="A60" s="2" t="str">
        <f>test2!A60</f>
        <v>A0231885X</v>
      </c>
      <c r="B60" s="2" t="str">
        <f>test2!B60</f>
        <v>SELECT co.name as country, 
(case when ci.province is null then 'All Province' else ci.province end) as province, 
(case when ci.name is null then 'All city' 
else ci.name end) as city, 100*round(sum(ci.population)/co.population,2) as percentage
FROM city ci, country co
where ci.province=co.province and ci.country=co.code
GROUP BY rollup(ci.population,co.population,co.name, ci.province, ci.name)
order by co.name</v>
      </c>
      <c r="C60" s="2" t="str">
        <f>test2!C60</f>
        <v>2884, [('Afghanistan', 'All Province', 'All city', Decimal('1.00')), ('Afghanistan', 'Afghanistan', 'All city', Decimal('1.00')), ('Afghanistan', 'Afghanistan', 'Mazar-i-Sharif', Decimal('1.00')), ('Afghanistan', 'All Province', 'All city', Decimal('1.00')), ('Afghanistan', 'Afghanistan', 'Kabul', Decimal('9.00')), ('Afghanistan', 'Afghanistan', 'Kandahar', Decimal('1.00')), ('Afghanistan', 'Afghanistan', 'All city', Decimal('9.00')), ('Afghanistan', 'All Province', 'All city', Decimal('9.00')), ('Afghanistan', 'All Province', 'All city', Decimal('1.00')), ('Afghanistan', 'Afghanistan', 'All city', Decimal('1.00'))]</v>
      </c>
      <c r="D60" s="2" t="str">
        <f>test2!D60</f>
        <v>SELECT co.name as country, 
(case when ci.province is null then 'All Province' else ci.province end) as province, 
(case when ci.name is null then 'All city' 
else ci.name end) as city, 100*round(sum(ci.population)/co.population,2) as percentage
FROM city ci, country co
where ci.province=co.province and ci.country=co.code
GROUP BY rollup(ci.population,co.population,co.name, ci.province, ci.name)
order by co.name LIMIT 3 OFFSET 37;</v>
      </c>
      <c r="E60" s="2" t="str">
        <f>test2!E60</f>
        <v>3, [('Algeria', 'All Province', 'All city', Decimal('0.00')), ('Algeria', 'Algeria', 'Laghouat', Decimal('0.00')), ('Algeria', 'Algeria', 'All city', Decimal('0.00'))]</v>
      </c>
      <c r="F60" s="2" t="str">
        <f>test2!F60</f>
        <v>SELECT co.name as country, 
(case when ci.province is null then 'All Province' else ci.province end) as province, 
(case when ci.name is null then 'All city' 
else ci.name end) as city, 100*round(sum(ci.population)/co.population,2) as percentage
FROM city ci, country co
where ci.province=co.province and ci.country=co.code
GROUP BY rollup(ci.population,co.population,co.name, ci.province, ci.name)
order by co.name LIMIT 3 offset 3756;</v>
      </c>
      <c r="G60" s="2" t="str">
        <f>test2!G60</f>
        <v>0, []</v>
      </c>
      <c r="H60" s="2" t="str">
        <f>test2!H60</f>
        <v>Wrong output;</v>
      </c>
      <c r="I60" s="2">
        <f t="shared" si="0"/>
        <v>-1</v>
      </c>
      <c r="J60" s="2" t="str">
        <f>test2!I60</f>
        <v xml:space="preserve">Missing semicolon; Missing COALESCE; </v>
      </c>
      <c r="K60" s="2">
        <f t="shared" si="1"/>
        <v>-0.75</v>
      </c>
      <c r="L60" s="2">
        <f t="shared" si="2"/>
        <v>1.25</v>
      </c>
    </row>
    <row r="61" spans="1:12" x14ac:dyDescent="0.25">
      <c r="A61" s="2" t="str">
        <f>test2!A61</f>
        <v>A0231886W</v>
      </c>
      <c r="B61" s="2" t="str">
        <f>test2!B61</f>
        <v>select c.name as country,
    case when p.name is null then 'All provinces' else p.name end as province,
    case when ct.name is null then 'All cities' else ct.name end as city,
    case when c.name is null then round(sum(ct.population) / avg(c.population) * 100, 2)
    else (case when ct.name is null then round(sum(ct.population) / avg(p.population) * 100, 2)
    else round(sum(ct.population) / sum(c.population) * 100, 2) end) end as percentage
from
    country c, province p, city ct
where c.code = p.country
and c.code = ct.country
and p.name = ct.province
group by rollup(c.code, c.name, p.name, ct.name)
order by c.name, p.name, ct.name;</v>
      </c>
      <c r="C61" s="2" t="str">
        <f>test2!C61</f>
        <v>5581, [('Afghanistan', 'Afghanistan', 'Herat', Decimal('1.29')), ('Afghanistan', 'Afghanistan', 'Kabul', Decimal('9.36')), ('Afghanistan', 'Afghanistan', 'Kandahar', Decimal('1.20')), ('Afghanistan', 'Afghanistan', 'Mazar-i-Sharif', Decimal('1.11')), ('Afghanistan', 'Afghanistan', 'All cities', Decimal('12.95')), ('Afghanistan', 'All provinces', 'All cities', Decimal('12.95')), ('Albania', 'Albania', 'DurrÃ«s', Decimal('4.01')), ('Albania', 'Albania', 'Elbasan', Decimal('2.79')), ('Albania', 'Albania', 'KorÃ§Ã«', Decimal('1.81')), ('Albania', 'Albania', 'ShkodÃ«r', Decimal('2.73'))]</v>
      </c>
      <c r="D61" s="2" t="str">
        <f>test2!D61</f>
        <v>select c.name as country,
    case when p.name is null then 'All provinces' else p.name end as province,
    case when ct.name is null then 'All cities' else ct.name end as city,
    case when c.name is null then round(sum(ct.population) / avg(c.population) * 100, 2)
    else (case when ct.name is null then round(sum(ct.population) / avg(p.population) * 100, 2)
    else round(sum(ct.population) / sum(c.population) * 100, 2) end) end as percentage
from
    country c, province p, city ct
where c.code = p.country
and c.code = ct.country
and p.name = ct.province
group by rollup(c.code, c.name, p.name, ct.name)
order by c.name, p.name, ct.name LIMIT 3 OFFSET 37;</v>
      </c>
      <c r="E61" s="2" t="str">
        <f>test2!E61</f>
        <v>3, [('American Samoa', 'American Samoa', 'Pago Pago', None), ('American Samoa', 'American Samoa', 'All cities', None), ('American Samoa', 'All provinces', 'All cities', None)]</v>
      </c>
      <c r="F61" s="2" t="str">
        <f>test2!F61</f>
        <v>select c.name as country,
    case when p.name is null then 'All provinces' else p.name end as province,
    case when ct.name is null then 'All cities' else ct.name end as city,
    case when c.name is null then round(sum(ct.population) / avg(c.population) * 100, 2)
    else (case when ct.name is null then round(sum(ct.population) / avg(p.population) * 100, 2)
    else round(sum(ct.population) / sum(c.population) * 100, 2) end) end as percentage
from
    country c, province p, city ct
where c.code = p.country
and c.code = ct.country
and p.name = ct.province
group by rollup(c.code, c.name, p.name, ct.name)
order by c.name, p.name, ct.name LIMIT 3 offset 3756;</v>
      </c>
      <c r="G61" s="2" t="str">
        <f>test2!G61</f>
        <v>3, [('Russia', 'Magadanskaya', 'All cities', Decimal('66.66')), ('Russia', 'Mariy-El', 'Yoshkar-Ola', Decimal('0.18')), ('Russia', 'Mariy-El', 'All cities', Decimal('37.32'))]</v>
      </c>
      <c r="H61" s="2" t="str">
        <f>test2!H61</f>
        <v>Wrong output;</v>
      </c>
      <c r="I61" s="2">
        <f t="shared" si="0"/>
        <v>-1</v>
      </c>
      <c r="J61" s="2" t="str">
        <f>test2!I61</f>
        <v xml:space="preserve">Missing COALESCE; </v>
      </c>
      <c r="K61" s="2">
        <f t="shared" si="1"/>
        <v>-0.5</v>
      </c>
      <c r="L61" s="2">
        <f t="shared" si="2"/>
        <v>1.5</v>
      </c>
    </row>
    <row r="62" spans="1:12" x14ac:dyDescent="0.25">
      <c r="A62" s="2" t="str">
        <f>test2!A62</f>
        <v>A0231887U</v>
      </c>
      <c r="B62" s="2" t="str">
        <f>test2!B62</f>
        <v>select cn.name as country
   , ct.province as province
   , ct.name as city
   , round(sum(ct.population) / sum(cn.population) * 100, 2) as percentage
from city ct
left join country cn on (cn.code = ct.country and cn.province = ct.province)
where 1=1
  and cn.population is not null
group by rollup (cn.name, ct.province, ct.name)
order by cn.name, ct.province desc, ct.name desc, percentage desc
;</v>
      </c>
      <c r="C62" s="2" t="str">
        <f>test2!C62</f>
        <v>1075, [('Afghanistan', None, None, Decimal('3.24')), ('Afghanistan', 'Afghanistan', None, Decimal('3.24')), ('Afghanistan', 'Afghanistan', 'Mazar-i-Sharif', Decimal('1.11')), ('Afghanistan', 'Afghanistan', 'Kandahar', Decimal('1.20')), ('Afghanistan', 'Afghanistan', 'Kabul', Decimal('9.36')), ('Afghanistan', 'Afghanistan', 'Herat', Decimal('1.29')), ('Albania', None, None, Decimal('4.83')), ('Albania', 'Albania', None, Decimal('4.83')), ('Albania', 'Albania', 'VlorÃ«', Decimal('2.82')), ('Albania', 'Albania', 'Tirana', Decimal('14.83'))]</v>
      </c>
      <c r="D62" s="2" t="str">
        <f>test2!D62</f>
        <v>select cn.name as country
   , ct.province as province
   , ct.name as city
   , round(sum(ct.population) / sum(cn.population) * 100, 2) as percentage
from city ct
left join country cn on (cn.code = ct.country and cn.province = ct.province)
where 1=1
  and cn.population is not null
group by rollup (cn.name, ct.province, ct.name)
order by cn.name, ct.province desc, ct.name desc, percentage desc
 LIMIT 3 OFFSET 37;</v>
      </c>
      <c r="E62" s="2" t="str">
        <f>test2!E62</f>
        <v>3, [('American Samoa', None, None, None), ('American Samoa', 'American Samoa', None, None), ('American Samoa', 'American Samoa', 'Pago Pago', None)]</v>
      </c>
      <c r="F62" s="2" t="str">
        <f>test2!F62</f>
        <v>select cn.name as country
   , ct.province as province
   , ct.name as city
   , round(sum(ct.population) / sum(cn.population) * 100, 2) as percentage
from city ct
left join country cn on (cn.code = ct.country and cn.province = ct.province)
where 1=1
  and cn.population is not null
group by rollup (cn.name, ct.province, ct.name)
order by cn.name, ct.province desc, ct.name desc, percentage desc
 LIMIT 3 offset 3756;</v>
      </c>
      <c r="G62" s="2" t="str">
        <f>test2!G62</f>
        <v>0, []</v>
      </c>
      <c r="H62" s="2" t="str">
        <f>test2!H62</f>
        <v>Wrong output;</v>
      </c>
      <c r="I62" s="2">
        <f t="shared" si="0"/>
        <v>-1</v>
      </c>
      <c r="J62" s="2" t="str">
        <f>test2!I62</f>
        <v xml:space="preserve">Missing COALESCE; </v>
      </c>
      <c r="K62" s="2">
        <f t="shared" si="1"/>
        <v>-0.5</v>
      </c>
      <c r="L62" s="2">
        <f t="shared" si="2"/>
        <v>1.5</v>
      </c>
    </row>
    <row r="63" spans="1:12" x14ac:dyDescent="0.25">
      <c r="A63" s="2" t="str">
        <f>test2!A63</f>
        <v>A0231891A</v>
      </c>
      <c r="B63" s="2" t="str">
        <f>test2!B63</f>
        <v>SELECT c.country,
c.province,
c.name,
SUM(c.population)
FROM city c
GROUP BY rollup(c.country, c.province, c.name);</v>
      </c>
      <c r="C63" s="2" t="str">
        <f>test2!C63</f>
        <v>5336, [(None, None, None, Decimal('1801997776')), ('SYR', 'Halab', 'Halab', Decimal('2181061')), ('SUD', 'Gharb KurdufÄn', 'Al-FÅ«lah', None), ('SN', 'Matam', 'Matam', None), ('BEN', 'Benin', 'Porto-Novo', Decimal('223552')), ('D', 'Sachsen', 'Chemnitz', Decimal('240253')), ('HN', 'Francisco MorazÃ¡n', 'Siguatepeque', Decimal('60155')), ('R', 'Samarskaya', 'Samara', Decimal('1171598')), ('UA', 'Donetska', 'Kramatorsk', Decimal('165469')), ('BR', 'ParanÃ¡', 'Apucarana', Decimal('114098'))]</v>
      </c>
      <c r="D63" s="2" t="str">
        <f>test2!D63</f>
        <v>SELECT c.country,
c.province,
c.name,
SUM(c.population)
FROM city c
GROUP BY rollup(c.country, c.province, c.name) LIMIT 3 OFFSET 37;</v>
      </c>
      <c r="E63" s="2" t="str">
        <f>test2!E63</f>
        <v>3, [('N', 'Nord-TrÃ¸ndelag', 'Steinkjer', Decimal('20480')), ('BDS', 'Barbados', 'Bridgetown', Decimal('88529')), ('RP', 'Metro Manila', 'Muntinlupa', Decimal('504509'))]</v>
      </c>
      <c r="F63" s="2" t="str">
        <f>test2!F63</f>
        <v>SELECT c.country,
c.province,
c.name,
SUM(c.population)
FROM city c
GROUP BY rollup(c.country, c.province, c.name) LIMIT 3 offset 3756;</v>
      </c>
      <c r="G63" s="2" t="str">
        <f>test2!G63</f>
        <v>3, [('MEX', 'Sinaloa', None, Decimal('1313969')), ('IR', 'Kermanshah', None, Decimal('946651')), ('TR', 'Denizli', None, Decimal('525497'))]</v>
      </c>
      <c r="H63" s="2" t="str">
        <f>test2!H63</f>
        <v>Tiny mistake in output row number;</v>
      </c>
      <c r="I63" s="2">
        <f t="shared" si="0"/>
        <v>-0.5</v>
      </c>
      <c r="J63" s="2" t="str">
        <f>test2!I63</f>
        <v xml:space="preserve">Missing COALESCE; </v>
      </c>
      <c r="K63" s="2">
        <f t="shared" si="1"/>
        <v>-0.5</v>
      </c>
      <c r="L63" s="2">
        <f t="shared" si="2"/>
        <v>2</v>
      </c>
    </row>
    <row r="64" spans="1:12" x14ac:dyDescent="0.25">
      <c r="A64" s="2" t="str">
        <f>test2!A64</f>
        <v>A0231894X</v>
      </c>
      <c r="B64" s="2" t="str">
        <f>test2!B64</f>
        <v>SELECT co.name AS country, COALESCE(c.province, 'All provinces') AS province, COALESCE(c.name, 'All cities') AS city, ROUND(SUM(c.population)*100/co.population,2) AS percentage
FROM city c, country co
WHERE co.code = c.country
GROUP BY ROLLUP(co.name, c.province, c.name),co.population
ORDER BY co.name, CASE WHEN c.province ISNULL THEN 1 END, c.province ASC, CASE WHEN c.name ISNULL THEN 1 END, c.name ASC</v>
      </c>
      <c r="C64" s="2" t="str">
        <f>test2!C64</f>
        <v>5580, [('Afghanistan', 'All provinces', 'All cities', Decimal('12.95')), ('Afghanistan', 'Afghanistan', 'All cities', Decimal('12.95')), ('Afghanistan', 'Afghanistan', 'Herat', Decimal('1.29')), ('Afghanistan', 'Afghanistan', 'Kabul', Decimal('9.36')), ('Afghanistan', 'Afghanistan', 'Kandahar', Decimal('1.20')), ('Afghanistan', 'Afghanistan', 'Mazar-i-Sharif', Decimal('1.11')), ('Albania', 'All provinces', 'All cities', Decimal('28.99')), ('Albania', 'Albania', 'All cities', Decimal('28.99')), ('Albania', 'Albania', 'DurrÃ«s', Decimal('4.01')), ('Albania', 'Albania', 'Elbasan', Decimal('2.79'))]</v>
      </c>
      <c r="D64" s="2" t="str">
        <f>test2!D64</f>
        <v>SELECT co.name AS country, COALESCE(c.province, 'All provinces') AS province, COALESCE(c.name, 'All cities') AS city, ROUND(SUM(c.population)*100/co.population,2) AS percentage
FROM city c, country co
WHERE co.code = c.country
GROUP BY ROLLUP(co.name, c.province, c.name),co.population
ORDER BY co.name, CASE WHEN c.province ISNULL THEN 1 END, c.province ASC, CASE WHEN c.name ISNULL THEN 1 END, c.name ASC LIMIT 3 OFFSET 37;</v>
      </c>
      <c r="E64" s="2" t="str">
        <f>test2!E64</f>
        <v>3, [('American Samoa', 'All provinces', 'All cities', None), ('American Samoa', 'American Samoa', 'All cities', None), ('American Samoa', 'American Samoa', 'Pago Pago', None)]</v>
      </c>
      <c r="F64" s="2" t="str">
        <f>test2!F64</f>
        <v>SELECT co.name AS country, COALESCE(c.province, 'All provinces') AS province, COALESCE(c.name, 'All cities') AS city, ROUND(SUM(c.population)*100/co.population,2) AS percentage
FROM city c, country co
WHERE co.code = c.country
GROUP BY ROLLUP(co.name, c.province, c.name),co.population
ORDER BY co.name, CASE WHEN c.province ISNULL THEN 1 END, c.province ASC, CASE WHEN c.name ISNULL THEN 1 END, c.name ASC LIMIT 3 offset 3756;</v>
      </c>
      <c r="G64" s="2" t="str">
        <f>test2!G64</f>
        <v>3, [('Russia', 'Magadanskaya', 'Magadan', Decimal('0.07')), ('Russia', 'Magadanskaya', 'Okhotsk', Decimal('0.00')), ('Russia', 'Mariy-El', 'All cities', Decimal('0.18'))]</v>
      </c>
      <c r="H64" s="2" t="str">
        <f>test2!H64</f>
        <v>Wrong output;</v>
      </c>
      <c r="I64" s="2">
        <f t="shared" si="0"/>
        <v>-1</v>
      </c>
      <c r="J64" s="2" t="str">
        <f>test2!I64</f>
        <v xml:space="preserve">Missing semicolon; </v>
      </c>
      <c r="K64" s="2">
        <f t="shared" si="1"/>
        <v>-0.25</v>
      </c>
      <c r="L64" s="2">
        <f t="shared" si="2"/>
        <v>1.75</v>
      </c>
    </row>
    <row r="65" spans="1:12" x14ac:dyDescent="0.25">
      <c r="A65" s="2" t="str">
        <f>test2!A65</f>
        <v>A0231902R</v>
      </c>
      <c r="B65" s="2" t="str">
        <f>test2!B65</f>
        <v>select co.name as country, pr.name as province , ci.name as city, sum(ci.population)*100
from country co, province pr, city ci
where co.id = ci.country
and pr.id = ci.province
group by rollup(country, province, city)</v>
      </c>
      <c r="C65" s="2" t="str">
        <f>test2!C65</f>
        <v>No output</v>
      </c>
      <c r="D65" s="2" t="str">
        <f>test2!D65</f>
        <v>select co.name as country, pr.name as province , ci.name as city, sum(ci.population)*100
from country co, province pr, city ci
where co.id = ci.country
and pr.id = ci.province
group by rollup(country, province, city) LIMIT 3 OFFSET 37;</v>
      </c>
      <c r="E65" s="2" t="str">
        <f>test2!E65</f>
        <v>No output</v>
      </c>
      <c r="F65" s="2" t="str">
        <f>test2!F65</f>
        <v>select co.name as country, pr.name as province , ci.name as city, sum(ci.population)*100
from country co, province pr, city ci
where co.id = ci.country
and pr.id = ci.province
group by rollup(country, province, city) LIMIT 3 offset 3756;</v>
      </c>
      <c r="G65" s="2" t="str">
        <f>test2!G65</f>
        <v>No output</v>
      </c>
      <c r="H65" s="2" t="str">
        <f>test2!H65</f>
        <v>No output;</v>
      </c>
      <c r="I65" s="2">
        <f t="shared" si="0"/>
        <v>-1.5</v>
      </c>
      <c r="J65" s="2" t="str">
        <f>test2!I65</f>
        <v xml:space="preserve">Missing semicolon; Missing COALESCE; </v>
      </c>
      <c r="K65" s="2">
        <f t="shared" si="1"/>
        <v>-0.75</v>
      </c>
      <c r="L65" s="2">
        <f t="shared" si="2"/>
        <v>0.75</v>
      </c>
    </row>
    <row r="66" spans="1:12" x14ac:dyDescent="0.25">
      <c r="A66" s="2" t="str">
        <f>test2!A66</f>
        <v>A0231904M</v>
      </c>
      <c r="B66" s="2" t="str">
        <f>test2!B66</f>
        <v>SELECT cy.name AS country,
       CASE WHEN c.province ISNULL THEN 'All province'
	   ELSE c.province END,
	   CASE WHEN c.name ISNULL THEN 'All cities'
	   ELSE c.name END AS city,
       ROUND((SUM(c.population)/cy.population)*100, 2) AS percentage
FROM city c, country as cy
WHERE c.country = cy.code
GROUP BY ROLLUP(cy.name, c.province, c.name), cy.population
ORDER BY cy.name, c.province, c.name</v>
      </c>
      <c r="C66" s="2" t="str">
        <f>test2!C66</f>
        <v>5580, [('Afghanistan', 'Afghanistan', 'Herat', Decimal('1.29')), ('Afghanistan', 'Afghanistan', 'Kabul', Decimal('9.36')), ('Afghanistan', 'Afghanistan', 'Kandahar', Decimal('1.20')), ('Afghanistan', 'Afghanistan', 'Mazar-i-Sharif', Decimal('1.11')), ('Afghanistan', 'Afghanistan', 'All cities', Decimal('12.95')), ('Afghanistan', 'All province', 'All cities', Decimal('12.95')), ('Albania', 'Albania', 'DurrÃ«s', Decimal('4.01')), ('Albania', 'Albania', 'Elbasan', Decimal('2.79')), ('Albania', 'Albania', 'KorÃ§Ã«', Decimal('1.81')), ('Albania', 'Albania', 'ShkodÃ«r', Decimal('2.73'))]</v>
      </c>
      <c r="D66" s="2" t="str">
        <f>test2!D66</f>
        <v>SELECT cy.name AS country,
       CASE WHEN c.province ISNULL THEN 'All province'
	   ELSE c.province END,
	   CASE WHEN c.name ISNULL THEN 'All cities'
	   ELSE c.name END AS city,
       ROUND((SUM(c.population)/cy.population)*100, 2) AS percentage
FROM city c, country as cy
WHERE c.country = cy.code
GROUP BY ROLLUP(cy.name, c.province, c.name), cy.population
ORDER BY cy.name, c.province, c.name LIMIT 3 OFFSET 37;</v>
      </c>
      <c r="E66" s="2" t="str">
        <f>test2!E66</f>
        <v>3, [('American Samoa', 'American Samoa', 'Pago Pago', None), ('American Samoa', 'American Samoa', 'All cities', None), ('American Samoa', 'All province', 'All cities', None)]</v>
      </c>
      <c r="F66" s="2" t="str">
        <f>test2!F66</f>
        <v>SELECT cy.name AS country,
       CASE WHEN c.province ISNULL THEN 'All province'
	   ELSE c.province END,
	   CASE WHEN c.name ISNULL THEN 'All cities'
	   ELSE c.name END AS city,
       ROUND((SUM(c.population)/cy.population)*100, 2) AS percentage
FROM city c, country as cy
WHERE c.country = cy.code
GROUP BY ROLLUP(cy.name, c.province, c.name), cy.population
ORDER BY cy.name, c.province, c.name LIMIT 3 offset 3756;</v>
      </c>
      <c r="G66" s="2" t="str">
        <f>test2!G66</f>
        <v>3, [('Russia', 'Magadanskaya', 'All cities', Decimal('0.07')), ('Russia', 'Mariy-El', 'Yoshkar-Ola', Decimal('0.18')), ('Russia', 'Mariy-El', 'All cities', Decimal('0.18'))]</v>
      </c>
      <c r="H66" s="2" t="str">
        <f>test2!H66</f>
        <v>Wrong output;</v>
      </c>
      <c r="I66" s="2">
        <f t="shared" si="0"/>
        <v>-1</v>
      </c>
      <c r="J66" s="2" t="str">
        <f>test2!I66</f>
        <v xml:space="preserve">Missing semicolon; Missing COALESCE; </v>
      </c>
      <c r="K66" s="2">
        <f t="shared" si="1"/>
        <v>-0.75</v>
      </c>
      <c r="L66" s="2">
        <f t="shared" si="2"/>
        <v>1.25</v>
      </c>
    </row>
    <row r="67" spans="1:12" x14ac:dyDescent="0.25">
      <c r="A67" s="2" t="str">
        <f>test2!A67</f>
        <v>A0231905L</v>
      </c>
      <c r="B67" s="2" t="str">
        <f>test2!B67</f>
        <v>SELECT co.name as country,
coalesce (c.province, 'All provinces') as province,
coalesce (c.name, 'All cities') as city,
ROUND (SUM (c.population/co.population)*100, 2) as percentage
FROM city c, country co
WHERE co.code = c.country
GROUP BY ROLLUP (co.name, c.province, c.name)
ORDER BY co.name, percentage desc, c.province, c.name;</v>
      </c>
      <c r="C67" s="2" t="str">
        <f>test2!C67</f>
        <v>5336, [('Afghanistan', 'Afghanistan', 'All cities', Decimal('12.95')), ('Afghanistan', 'All provinces', 'All cities', Decimal('12.95')), ('Afghanistan', 'Afghanistan', 'Kabul', Decimal('9.36')), ('Afghanistan', 'Afghanistan', 'Herat', Decimal('1.29')), ('Afghanistan', 'Afghanistan', 'Kandahar', Decimal('1.20')), ('Afghanistan', 'Afghanistan', 'Mazar-i-Sharif', Decimal('1.11')), ('Albania', 'Albania', 'All cities', Decimal('28.99')), ('Albania', 'All provinces', 'All cities', Decimal('28.99')), ('Albania', 'Albania', 'Tirana', Decimal('14.83')), ('Albania', 'Albania', 'DurrÃ«s', Decimal('4.01'))]</v>
      </c>
      <c r="D67" s="2" t="str">
        <f>test2!D67</f>
        <v>SELECT co.name as country,
coalesce (c.province, 'All provinces') as province,
coalesce (c.name, 'All cities') as city,
ROUND (SUM (c.population/co.population)*100, 2) as percentage
FROM city c, country co
WHERE co.code = c.country
GROUP BY ROLLUP (co.name, c.province, c.name)
ORDER BY co.name, percentage desc, c.province, c.name LIMIT 3 OFFSET 37;</v>
      </c>
      <c r="E67" s="2" t="str">
        <f>test2!E67</f>
        <v>3, [('American Samoa', 'American Samoa', 'Pago Pago', None), ('American Samoa', 'American Samoa', 'All cities', None), ('American Samoa', 'All provinces', 'All cities', None)]</v>
      </c>
      <c r="F67" s="2" t="str">
        <f>test2!F67</f>
        <v>SELECT co.name as country,
coalesce (c.province, 'All provinces') as province,
coalesce (c.name, 'All cities') as city,
ROUND (SUM (c.population/co.population)*100, 2) as percentage
FROM city c, country co
WHERE co.code = c.country
GROUP BY ROLLUP (co.name, c.province, c.name)
ORDER BY co.name, percentage desc, c.province, c.name LIMIT 3 offset 3756;</v>
      </c>
      <c r="G67" s="2" t="str">
        <f>test2!G67</f>
        <v>3, [('Russia', 'Volgogradskaya', 'Volzhsky', Decimal('0.23')), ('Russia', 'Zabaykalskiy', 'Chita', Decimal('0.23')), ('Russia', 'Zabaykalskiy', 'All cities', Decimal('0.23'))]</v>
      </c>
      <c r="H67" s="2" t="str">
        <f>test2!H67</f>
        <v>Tiny mistake in output row number;</v>
      </c>
      <c r="I67" s="2">
        <f t="shared" ref="I67:I121" si="3">IF(LEFT(H67,5)="Wrong",$P$5,IF(LEFT(H67,5)="Tiny ",$P$4,IF(LEFT(H67,5)="No ou",$P$6,IF(LEFT(H67,5)="Corre",$P$3,"??"))))</f>
        <v>-0.5</v>
      </c>
      <c r="J67" s="2">
        <f>test2!I67</f>
        <v>0</v>
      </c>
      <c r="K67" s="2">
        <f t="shared" ref="K67:K121" si="4">IF(LEFT(J67,5)="No an",$P$13,IF(J67=0,$P$8,IF(J67="Missing semicolon; ",$P$9,IF(J67="Missing COALESCE; Missing ROLLUP; ",$P$11,IF(LEFT(J67,23)="Missing semicolon; Miss",$P$11,
IF(J67="Missing COALESCE; ", $P$10, IF(J67="Missing ROLLUP; ", $P$10,"??"))
)))))</f>
        <v>0</v>
      </c>
      <c r="L67" s="2">
        <f t="shared" ref="L67:L121" si="5">3+I67+K67</f>
        <v>2.5</v>
      </c>
    </row>
    <row r="68" spans="1:12" x14ac:dyDescent="0.25">
      <c r="A68" s="2" t="str">
        <f>test2!A68</f>
        <v>A0231906J</v>
      </c>
      <c r="B68" s="2" t="str">
        <f>test2!B68</f>
        <v>SELECT c.name as country, p.name as province, ci.name as city, ROUND(avg((ci.population/(p.population+c.population))*100),2) AS percentage
FROM country c, province p, city ci
WHERE c.province = p.name and ci.province = p.name
and c.code = ci.country
GROUP BY ROLLUP(c.name, p.name, ci.name);</v>
      </c>
      <c r="C68" s="2" t="str">
        <f>test2!C68</f>
        <v>1075, [('Afghanistan', 'Afghanistan', 'Herat', Decimal('0.64')), ('Afghanistan', 'Afghanistan', 'Kabul', Decimal('4.68')), ('Afghanistan', 'Afghanistan', 'Kandahar', Decimal('0.60')), ('Afghanistan', 'Afghanistan', 'Mazar-i-Sharif', Decimal('0.55')), ('Afghanistan', 'Afghanistan', None, Decimal('1.62')), ('Afghanistan', None, None, Decimal('1.62')), ('Albania', 'Albania', 'DurrÃ«s', Decimal('2.01')), ('Albania', 'Albania', 'Elbasan', Decimal('1.39')), ('Albania', 'Albania', 'KorÃ§Ã«', Decimal('0.91')), ('Albania', 'Albania', 'ShkodÃ«r', Decimal('1.37'))]</v>
      </c>
      <c r="D68" s="2" t="str">
        <f>test2!D68</f>
        <v>SELECT c.name as country, p.name as province, ci.name as city, ROUND(avg((ci.population/(p.population+c.population))*100),2) AS percentage
FROM country c, province p, city ci
WHERE c.province = p.name and ci.province = p.name
and c.code = ci.country
GROUP BY ROLLUP(c.name, p.name, ci.name) LIMIT 3 OFFSET 37;</v>
      </c>
      <c r="E68" s="2" t="str">
        <f>test2!E68</f>
        <v>3, [('American Samoa', 'American Samoa', 'Pago Pago', None), ('American Samoa', 'American Samoa', None, None), ('American Samoa', None, None, None)]</v>
      </c>
      <c r="F68" s="2" t="str">
        <f>test2!F68</f>
        <v>SELECT c.name as country, p.name as province, ci.name as city, ROUND(avg((ci.population/(p.population+c.population))*100),2) AS percentage
FROM country c, province p, city ci
WHERE c.province = p.name and ci.province = p.name
and c.code = ci.country
GROUP BY ROLLUP(c.name, p.name, ci.name) LIMIT 3 offset 3756;</v>
      </c>
      <c r="G68" s="2" t="str">
        <f>test2!G68</f>
        <v>0, []</v>
      </c>
      <c r="H68" s="2" t="str">
        <f>test2!H68</f>
        <v>Wrong output;</v>
      </c>
      <c r="I68" s="2">
        <f t="shared" si="3"/>
        <v>-1</v>
      </c>
      <c r="J68" s="2" t="str">
        <f>test2!I68</f>
        <v xml:space="preserve">Missing COALESCE; </v>
      </c>
      <c r="K68" s="2">
        <f t="shared" si="4"/>
        <v>-0.5</v>
      </c>
      <c r="L68" s="2">
        <f t="shared" si="5"/>
        <v>1.5</v>
      </c>
    </row>
    <row r="69" spans="1:12" x14ac:dyDescent="0.25">
      <c r="A69" s="2" t="str">
        <f>test2!A69</f>
        <v>A0231907H</v>
      </c>
      <c r="B69" s="2" t="str">
        <f>test2!B69</f>
        <v>SELECT c.name, ci.province, ci.name, ROUND(SUM(ci.population/c.population)::NUMERIC,2) AS percentage
FROM country c, city ci
WHERE c.code = ci.country
GROUP BY CUBE(c.name, ci.province, ci.name);</v>
      </c>
      <c r="C69" s="2" t="str">
        <f>test2!C69</f>
        <v>17235, [('Afghanistan', 'Afghanistan', 'Herat', Decimal('0.01')), ('Afghanistan', 'Afghanistan', 'Kabul', Decimal('0.09')), ('Afghanistan', 'Afghanistan', 'Kandahar', Decimal('0.01')), ('Afghanistan', 'Afghanistan', 'Mazar-i-Sharif', Decimal('0.01')), ('Afghanistan', 'Afghanistan', None, Decimal('0.13')), ('Afghanistan', None, None, Decimal('0.13')), ('Albania', 'Albania', 'DurrÃ«s', Decimal('0.04')), ('Albania', 'Albania', 'Elbasan', Decimal('0.03')), ('Albania', 'Albania', 'KorÃ§Ã«', Decimal('0.02')), ('Albania', 'Albania', 'ShkodÃ«r', Decimal('0.03'))]</v>
      </c>
      <c r="D69" s="2" t="str">
        <f>test2!D69</f>
        <v>SELECT c.name, ci.province, ci.name, ROUND(SUM(ci.population/c.population)::NUMERIC,2) AS percentage
FROM country c, city ci
WHERE c.code = ci.country
GROUP BY CUBE(c.name, ci.province, ci.name) LIMIT 3 OFFSET 37;</v>
      </c>
      <c r="E69" s="2" t="str">
        <f>test2!E69</f>
        <v>3, [('American Samoa', 'American Samoa', 'Pago Pago', None), ('American Samoa', 'American Samoa', None, None), ('American Samoa', None, None, None)]</v>
      </c>
      <c r="F69" s="2" t="str">
        <f>test2!F69</f>
        <v>SELECT c.name, ci.province, ci.name, ROUND(SUM(ci.population/c.population)::NUMERIC,2) AS percentage
FROM country c, city ci
WHERE c.code = ci.country
GROUP BY CUBE(c.name, ci.province, ci.name) LIMIT 3 offset 3756;</v>
      </c>
      <c r="G69" s="2" t="str">
        <f>test2!G69</f>
        <v>3, [('Russia', 'Magadanskaya', None, Decimal('0.00')), ('Russia', 'Mariy-El', 'Yoshkar-Ola', Decimal('0.00')), ('Russia', 'Mariy-El', None, Decimal('0.00'))]</v>
      </c>
      <c r="H69" s="2" t="str">
        <f>test2!H69</f>
        <v>Wrong output;</v>
      </c>
      <c r="I69" s="2">
        <f t="shared" si="3"/>
        <v>-1</v>
      </c>
      <c r="J69" s="2" t="str">
        <f>test2!I69</f>
        <v xml:space="preserve">Missing COALESCE; Missing ROLLUP; </v>
      </c>
      <c r="K69" s="2">
        <f t="shared" si="4"/>
        <v>-0.75</v>
      </c>
      <c r="L69" s="2">
        <f t="shared" si="5"/>
        <v>1.25</v>
      </c>
    </row>
    <row r="70" spans="1:12" x14ac:dyDescent="0.25">
      <c r="A70" s="2" t="str">
        <f>test2!A70</f>
        <v>A0231908E</v>
      </c>
      <c r="B70" s="2" t="str">
        <f>test2!B70</f>
        <v>SELECT c.country country,
       c.province province,
	   c.name city,
       SUM(c.population)
FROM city c, country cn, province p
where c.country=cn.code 
and c.province=p.name
group by rollup(c.country, c.province, c.name)
order by c.country,c.province,c.name;</v>
      </c>
      <c r="C70" s="2" t="str">
        <f>test2!C70</f>
        <v>5336, [('A', 'Burgenland', 'Eisenstadt', Decimal('13485')), ('A', 'Burgenland', None, Decimal('13485')), ('A', 'KÃ¤rnten', 'Klagenfurt', Decimal('96531')), ('A', 'KÃ¤rnten', 'Villach', Decimal('59942')), ('A', 'KÃ¤rnten', None, Decimal('156473')), ('A', 'NiederÃ¶sterreich', 'St. PÃ¶lten', Decimal('52100')), ('A', 'NiederÃ¶sterreich', None, Decimal('52100')), ('A', 'OberÃ¶sterreich', 'Linz', Decimal('193511')), ('A', 'OberÃ¶sterreich', 'Wels', Decimal('59239')), ('A', 'OberÃ¶sterreich', None, Decimal('252750'))]</v>
      </c>
      <c r="D70" s="2" t="str">
        <f>test2!D70</f>
        <v>SELECT c.country country,
       c.province province,
	   c.name city,
       SUM(c.population)
FROM city c, country cn, province p
where c.country=cn.code 
and c.province=p.name
group by rollup(c.country, c.province, c.name)
order by c.country,c.province,c.name LIMIT 3 OFFSET 37;</v>
      </c>
      <c r="E70" s="2" t="str">
        <f>test2!E70</f>
        <v>3, [('AL', 'Albania', 'VlorÃ«', Decimal('79513')), ('AL', 'Albania', None, Decimal('818187')), ('AL', None, None, Decimal('818187'))]</v>
      </c>
      <c r="F70" s="2" t="str">
        <f>test2!F70</f>
        <v>SELECT c.country country,
       c.province province,
	   c.name city,
       SUM(c.population)
FROM city c, country cn, province p
where c.country=cn.code 
and c.province=p.name
group by rollup(c.country, c.province, c.name)
order by c.country,c.province,c.name LIMIT 3 offset 3756;</v>
      </c>
      <c r="G70" s="2" t="str">
        <f>test2!G70</f>
        <v>3, [('RCB', 'Likouala', 'Impfondo', None), ('RCB', 'Likouala', None, None), ('RCB', 'Niari', 'Dolisie', Decimal('128032'))]</v>
      </c>
      <c r="H70" s="2" t="str">
        <f>test2!H70</f>
        <v>Tiny mistake in output row number;</v>
      </c>
      <c r="I70" s="2">
        <f t="shared" si="3"/>
        <v>-0.5</v>
      </c>
      <c r="J70" s="2" t="str">
        <f>test2!I70</f>
        <v xml:space="preserve">Missing COALESCE; </v>
      </c>
      <c r="K70" s="2">
        <f t="shared" si="4"/>
        <v>-0.5</v>
      </c>
      <c r="L70" s="2">
        <f t="shared" si="5"/>
        <v>2</v>
      </c>
    </row>
    <row r="71" spans="1:12" x14ac:dyDescent="0.25">
      <c r="A71" s="2" t="str">
        <f>test2!A71</f>
        <v>A0231909A</v>
      </c>
      <c r="B71" s="2" t="str">
        <f>test2!B71</f>
        <v>select 
a.name as country, 
c.province as province, 
c.name as city, 
round(c.population/a.population*100, 2) as percentage
from city c ,country a 
where c.country = a.code 
order by country, province, city;</v>
      </c>
      <c r="C71" s="2" t="str">
        <f>test2!C71</f>
        <v>3462, [('Afghanistan', 'Afghanistan', 'Herat', Decimal('1.29')), ('Afghanistan', 'Afghanistan', 'Kabul', Decimal('9.36')), ('Afghanistan', 'Afghanistan', 'Kandahar', Decimal('1.20')), ('Afghanistan', 'Afghanistan', 'Mazar-i-Sharif', Decimal('1.11')), ('Albania', 'Albania', 'DurrÃ«s', Decimal('4.01')), ('Albania', 'Albania', 'Elbasan', Decimal('2.79')), ('Albania', 'Albania', 'KorÃ§Ã«', Decimal('1.81')), ('Albania', 'Albania', 'ShkodÃ«r', Decimal('2.73')), ('Albania', 'Albania', 'Tirana', Decimal('14.83')), ('Albania', 'Albania', 'VlorÃ«', Decimal('2.82'))]</v>
      </c>
      <c r="D71" s="2" t="str">
        <f>test2!D71</f>
        <v>select 
a.name as country, 
c.province as province, 
c.name as city, 
round(c.population/a.population*100, 2) as percentage
from city c ,country a 
where c.country = a.code 
order by country, province, city LIMIT 3 OFFSET 37;</v>
      </c>
      <c r="E71" s="2" t="str">
        <f>test2!E71</f>
        <v>3, [('Angola', 'Cuando Cubango', 'Menongue', None), ('Angola', 'Cuanza Norte', 'Ndalatando', None), ('Angola', 'Cuanza Sul', 'Sumbe', None)]</v>
      </c>
      <c r="F71" s="2" t="str">
        <f>test2!F71</f>
        <v>select 
a.name as country, 
c.province as province, 
c.name as city, 
round(c.population/a.population*100, 2) as percentage
from city c ,country a 
where c.country = a.code 
order by country, province, city LIMIT 3 offset 3756;</v>
      </c>
      <c r="G71" s="2" t="str">
        <f>test2!G71</f>
        <v>0, []</v>
      </c>
      <c r="H71" s="2" t="str">
        <f>test2!H71</f>
        <v>Wrong output;</v>
      </c>
      <c r="I71" s="2">
        <f t="shared" si="3"/>
        <v>-1</v>
      </c>
      <c r="J71" s="2" t="str">
        <f>test2!I71</f>
        <v xml:space="preserve">Missing COALESCE; Missing ROLLUP; </v>
      </c>
      <c r="K71" s="2">
        <f t="shared" si="4"/>
        <v>-0.75</v>
      </c>
      <c r="L71" s="2">
        <f t="shared" si="5"/>
        <v>1.25</v>
      </c>
    </row>
    <row r="72" spans="1:12" x14ac:dyDescent="0.25">
      <c r="A72" s="2" t="str">
        <f>test2!A72</f>
        <v>A0231912N</v>
      </c>
      <c r="B72" s="2" t="str">
        <f>test2!B72</f>
        <v>SELECT c.Country,
c.province,
c.name,
(c.population/(SELECT Population FROM country WHERE c.country=country.name)) as percentage
FROM city c
GROUP BY c.Country, c.province WITH ROLLUP, c.name WITH ROLLUP;</v>
      </c>
      <c r="C72" s="2" t="str">
        <f>test2!C72</f>
        <v>No output</v>
      </c>
      <c r="D72" s="2" t="str">
        <f>test2!D72</f>
        <v>SELECT c.Country,
c.province,
c.name,
(c.population/(SELECT Population FROM country WHERE c.country=country.name)) as percentage
FROM city c
GROUP BY c.Country, c.province WITH ROLLUP, c.name WITH ROLLUP LIMIT 3 OFFSET 37;</v>
      </c>
      <c r="E72" s="2" t="str">
        <f>test2!E72</f>
        <v>No output</v>
      </c>
      <c r="F72" s="2" t="str">
        <f>test2!F72</f>
        <v>SELECT c.Country,
c.province,
c.name,
(c.population/(SELECT Population FROM country WHERE c.country=country.name)) as percentage
FROM city c
GROUP BY c.Country, c.province WITH ROLLUP, c.name WITH ROLLUP LIMIT 3 offset 3756;</v>
      </c>
      <c r="G72" s="2" t="str">
        <f>test2!G72</f>
        <v>No output</v>
      </c>
      <c r="H72" s="2" t="str">
        <f>test2!H72</f>
        <v>No output;</v>
      </c>
      <c r="I72" s="2">
        <f t="shared" si="3"/>
        <v>-1.5</v>
      </c>
      <c r="J72" s="2" t="str">
        <f>test2!I72</f>
        <v xml:space="preserve">Missing COALESCE; </v>
      </c>
      <c r="K72" s="2">
        <f t="shared" si="4"/>
        <v>-0.5</v>
      </c>
      <c r="L72" s="2">
        <f t="shared" si="5"/>
        <v>1</v>
      </c>
    </row>
    <row r="73" spans="1:12" x14ac:dyDescent="0.25">
      <c r="A73" s="2" t="str">
        <f>test2!A73</f>
        <v>A0231915J</v>
      </c>
      <c r="B73" s="2" t="str">
        <f>test2!B73</f>
        <v>SELECT co.Name,
c.Province,
c.Name,
SUM(c.Population)
FROM city c, country co where co.Code=c.Country
GROUP BY ROLLUP(co.Name,c.Province,c.Name)
ORDER by co.Name</v>
      </c>
      <c r="C73" s="2" t="str">
        <f>test2!C73</f>
        <v>5336, [('Afghanistan', 'Afghanistan', 'Herat', Decimal('335200')), ('Afghanistan', 'Afghanistan', 'Kabul', Decimal('2435400')), ('Afghanistan', 'Afghanistan', 'Kandahar', Decimal('311800')), ('Afghanistan', 'Afghanistan', 'Mazar-i-Sharif', Decimal('288700')), ('Afghanistan', 'Afghanistan', None, Decimal('3371100')), ('Afghanistan', None, None, Decimal('3371100')), ('Albania', 'Albania', 'DurrÃ«s', Decimal('113249')), ('Albania', 'Albania', 'Elbasan', Decimal('78703')), ('Albania', 'Albania', 'KorÃ§Ã«', Decimal('51152')), ('Albania', 'Albania', 'ShkodÃ«r', Decimal('77075'))]</v>
      </c>
      <c r="D73" s="2" t="str">
        <f>test2!D73</f>
        <v>SELECT co.Name,
c.Province,
c.Name,
SUM(c.Population)
FROM city c, country co where co.Code=c.Country
GROUP BY ROLLUP(co.Name,c.Province,c.Name)
ORDER by co.Name LIMIT 3 OFFSET 37;</v>
      </c>
      <c r="E73" s="2" t="str">
        <f>test2!E73</f>
        <v>3, [('American Samoa', 'American Samoa', 'Pago Pago', None), ('American Samoa', 'American Samoa', None, None), ('American Samoa', None, None, None)]</v>
      </c>
      <c r="F73" s="2" t="str">
        <f>test2!F73</f>
        <v>SELECT co.Name,
c.Province,
c.Name,
SUM(c.Population)
FROM city c, country co where co.Code=c.Country
GROUP BY ROLLUP(co.Name,c.Province,c.Name)
ORDER by co.Name LIMIT 3 offset 3756;</v>
      </c>
      <c r="G73" s="2" t="str">
        <f>test2!G73</f>
        <v>3, [('Russia', 'Magadanskaya', None, Decimal('100197')), ('Russia', 'Mariy-El', 'Yoshkar-Ola', Decimal('257015')), ('Russia', 'Mariy-El', None, Decimal('257015'))]</v>
      </c>
      <c r="H73" s="2" t="str">
        <f>test2!H73</f>
        <v>Tiny mistake in output row number;</v>
      </c>
      <c r="I73" s="2">
        <f t="shared" si="3"/>
        <v>-0.5</v>
      </c>
      <c r="J73" s="2" t="str">
        <f>test2!I73</f>
        <v xml:space="preserve">Missing semicolon; Missing COALESCE; </v>
      </c>
      <c r="K73" s="2">
        <f t="shared" si="4"/>
        <v>-0.75</v>
      </c>
      <c r="L73" s="2">
        <f t="shared" si="5"/>
        <v>1.75</v>
      </c>
    </row>
    <row r="74" spans="1:12" x14ac:dyDescent="0.25">
      <c r="A74" s="2" t="str">
        <f>test2!A74</f>
        <v>A0231917E</v>
      </c>
      <c r="B74" s="2" t="str">
        <f>test2!B74</f>
        <v>SELECT co.name AS country,
       COALESCE(c.province, 'All provinces') AS provinces,
	   COALESCE(c.name, 'All cities') AS city,
       ROUND(SUM(c.population*100/p.population)::NUMERIC,2) AS percentage
FROM city c, province p, country co
WHERE c.country = co.code
AND c.country = p.country
GROUP BY ROLLUP (co.name, c.province, c.name)
ORDER BY co.name, 
(CASE WHEN COALESCE(c.province, 'All provinces')='All provinces' THEN 'A' ELSE c.province END),
(CASE WHEN COALESCE(c.name, 'All cities')='All cities' THEN 'Aa' ELSE c.name END) ASC</v>
      </c>
      <c r="C74" s="2" t="str">
        <f>test2!C74</f>
        <v>5336, [('Afghanistan', 'All provinces', 'All cities', Decimal('12.95')), ('Afghanistan', 'Afghanistan', 'All cities', Decimal('12.95')), ('Afghanistan', 'Afghanistan', 'Herat', Decimal('1.29')), ('Afghanistan', 'Afghanistan', 'Kabul', Decimal('9.36')), ('Afghanistan', 'Afghanistan', 'Kandahar', Decimal('1.20')), ('Afghanistan', 'Afghanistan', 'Mazar-i-Sharif', Decimal('1.11')), ('Albania', 'All provinces', 'All cities', Decimal('28.99')), ('Albania', 'Albania', 'All cities', Decimal('28.99')), ('Albania', 'Albania', 'DurrÃ«s', Decimal('4.01')), ('Albania', 'Albania', 'Elbasan', Decimal('2.79'))]</v>
      </c>
      <c r="D74" s="2" t="str">
        <f>test2!D74</f>
        <v>SELECT co.name AS country,
       COALESCE(c.province, 'All provinces') AS provinces,
	   COALESCE(c.name, 'All cities') AS city,
       ROUND(SUM(c.population*100/p.population)::NUMERIC,2) AS percentage
FROM city c, province p, country co
WHERE c.country = co.code
AND c.country = p.country
GROUP BY ROLLUP (co.name, c.province, c.name)
ORDER BY co.name, 
(CASE WHEN COALESCE(c.province, 'All provinces')='All provinces' THEN 'A' ELSE c.province END),
(CASE WHEN COALESCE(c.name, 'All cities')='All cities' THEN 'Aa' ELSE c.name END) ASC LIMIT 3 OFFSET 37;</v>
      </c>
      <c r="E74" s="2" t="str">
        <f>test2!E74</f>
        <v>3, [('American Samoa', 'All provinces', 'All cities', None), ('American Samoa', 'American Samoa', 'All cities', None), ('American Samoa', 'American Samoa', 'Pago Pago', None)]</v>
      </c>
      <c r="F74" s="2" t="str">
        <f>test2!F74</f>
        <v>SELECT co.name AS country,
       COALESCE(c.province, 'All provinces') AS provinces,
	   COALESCE(c.name, 'All cities') AS city,
       ROUND(SUM(c.population*100/p.population)::NUMERIC,2) AS percentage
FROM city c, province p, country co
WHERE c.country = co.code
AND c.country = p.country
GROUP BY ROLLUP (co.name, c.province, c.name)
ORDER BY co.name, 
(CASE WHEN COALESCE(c.province, 'All provinces')='All provinces' THEN 'A' ELSE c.province END),
(CASE WHEN COALESCE(c.name, 'All cities')='All cities' THEN 'Aa' ELSE c.name END) ASC LIMIT 3 offset 3756;</v>
      </c>
      <c r="G74" s="2" t="str">
        <f>test2!G74</f>
        <v>3, [('Russia', 'Magadanskaya', 'Magadan', Decimal('1064.15')), ('Russia', 'Magadanskaya', 'Okhotsk', Decimal('46.73')), ('Russia', 'Mariy-El', 'All cities', Decimal('2849.52'))]</v>
      </c>
      <c r="H74" s="2" t="str">
        <f>test2!H74</f>
        <v>Tiny mistake in output row number;</v>
      </c>
      <c r="I74" s="2">
        <f t="shared" si="3"/>
        <v>-0.5</v>
      </c>
      <c r="J74" s="2" t="str">
        <f>test2!I74</f>
        <v xml:space="preserve">Missing semicolon; </v>
      </c>
      <c r="K74" s="2">
        <f t="shared" si="4"/>
        <v>-0.25</v>
      </c>
      <c r="L74" s="2">
        <f t="shared" si="5"/>
        <v>2.25</v>
      </c>
    </row>
    <row r="75" spans="1:12" x14ac:dyDescent="0.25">
      <c r="A75" s="2" t="str">
        <f>test2!A75</f>
        <v>A0231918A</v>
      </c>
      <c r="B75" s="2" t="str">
        <f>test2!B75</f>
        <v>SELECT a.country,
CASE
WHEN a.province IS NULL THEN 'All provinces' ELSE a.province
END AS province,
CASE
WHEN a.city IS NULL THEN 'All cities' ELSE a.city
END AS city,
a.percentage
FROM (
SELECT cc.name AS country,
	c.province,
	c.name AS city,
	ROUND(SUM(c.population)/(SELECT population FROM country WHERE name = cc.name)::NUMERIC*100,2) AS percentage
FROM city c, country cc
WHERE c.country = cc.code
GROUP BY ROLLUP(cc.name, c.province, c.name)
ORDER BY cc.name, c.province, c.name) AS a;</v>
      </c>
      <c r="C75" s="2" t="str">
        <f>test2!C75</f>
        <v>5336, [('Afghanistan', 'Afghanistan', 'Herat', Decimal('1.29')), ('Afghanistan', 'Afghanistan', 'Kabul', Decimal('9.36')), ('Afghanistan', 'Afghanistan', 'Kandahar', Decimal('1.20')), ('Afghanistan', 'Afghanistan', 'Mazar-i-Sharif', Decimal('1.11')), ('Afghanistan', 'Afghanistan', 'All cities', Decimal('12.95')), ('Afghanistan', 'All provinces', 'All cities', Decimal('12.95')), ('Albania', 'Albania', 'DurrÃ«s', Decimal('4.01')), ('Albania', 'Albania', 'Elbasan', Decimal('2.79')), ('Albania', 'Albania', 'KorÃ§Ã«', Decimal('1.81')), ('Albania', 'Albania', 'ShkodÃ«r', Decimal('2.73'))]</v>
      </c>
      <c r="D75" s="2" t="str">
        <f>test2!D75</f>
        <v>SELECT a.country,
CASE
WHEN a.province IS NULL THEN 'All provinces' ELSE a.province
END AS province,
CASE
WHEN a.city IS NULL THEN 'All cities' ELSE a.city
END AS city,
a.percentage
FROM (
SELECT cc.name AS country,
	c.province,
	c.name AS city,
	ROUND(SUM(c.population)/(SELECT population FROM country WHERE name = cc.name)::NUMERIC*100,2) AS percentage
FROM city c, country cc
WHERE c.country = cc.code
GROUP BY ROLLUP(cc.name, c.province, c.name)
ORDER BY cc.name, c.province, c.name) AS a LIMIT 3 OFFSET 37;</v>
      </c>
      <c r="E75" s="2" t="str">
        <f>test2!E75</f>
        <v>3, [('American Samoa', 'American Samoa', 'Pago Pago', None), ('American Samoa', 'American Samoa', 'All cities', None), ('American Samoa', 'All provinces', 'All cities', None)]</v>
      </c>
      <c r="F75" s="2" t="str">
        <f>test2!F75</f>
        <v>SELECT a.country,
CASE
WHEN a.province IS NULL THEN 'All provinces' ELSE a.province
END AS province,
CASE
WHEN a.city IS NULL THEN 'All cities' ELSE a.city
END AS city,
a.percentage
FROM (
SELECT cc.name AS country,
	c.province,
	c.name AS city,
	ROUND(SUM(c.population)/(SELECT population FROM country WHERE name = cc.name)::NUMERIC*100,2) AS percentage
FROM city c, country cc
WHERE c.country = cc.code
GROUP BY ROLLUP(cc.name, c.province, c.name)
ORDER BY cc.name, c.province, c.name) AS a LIMIT 3 offset 3756;</v>
      </c>
      <c r="G75" s="2" t="str">
        <f>test2!G75</f>
        <v>3, [('Russia', 'Magadanskaya', 'All cities', Decimal('0.07')), ('Russia', 'Mariy-El', 'Yoshkar-Ola', Decimal('0.18')), ('Russia', 'Mariy-El', 'All cities', Decimal('0.18'))]</v>
      </c>
      <c r="H75" s="2" t="str">
        <f>test2!H75</f>
        <v>Tiny mistake in output row number;</v>
      </c>
      <c r="I75" s="2">
        <f t="shared" si="3"/>
        <v>-0.5</v>
      </c>
      <c r="J75" s="2" t="str">
        <f>test2!I75</f>
        <v xml:space="preserve">Missing COALESCE; </v>
      </c>
      <c r="K75" s="2">
        <f t="shared" si="4"/>
        <v>-0.5</v>
      </c>
      <c r="L75" s="2">
        <f t="shared" si="5"/>
        <v>2</v>
      </c>
    </row>
    <row r="76" spans="1:12" x14ac:dyDescent="0.25">
      <c r="A76" s="2" t="str">
        <f>test2!A76</f>
        <v>A0231919B</v>
      </c>
      <c r="B76" s="2" t="str">
        <f>test2!B76</f>
        <v>SELECT ct.country as country,
ct.province as province,
ct.name as city,
AVG(cp.population/ct.population) AS percentage
FROM city ct, country c, province p, Citypops cp
WHERE ct.name=cp.city AND c.code=ct.country AND c.code=p.country
GROUP BY ROLLUP(ct.country, ct.province, ct.name);</v>
      </c>
      <c r="C76" s="2" t="str">
        <f>test2!C76</f>
        <v>No output</v>
      </c>
      <c r="D76" s="2" t="str">
        <f>test2!D76</f>
        <v>SELECT ct.country as country,
ct.province as province,
ct.name as city,
AVG(cp.population/ct.population) AS percentage
FROM city ct, country c, province p, Citypops cp
WHERE ct.name=cp.city AND c.code=ct.country AND c.code=p.country
GROUP BY ROLLUP(ct.country, ct.province, ct.name) LIMIT 3 OFFSET 37;</v>
      </c>
      <c r="E76" s="2" t="str">
        <f>test2!E76</f>
        <v>No output</v>
      </c>
      <c r="F76" s="2" t="str">
        <f>test2!F76</f>
        <v>SELECT ct.country as country,
ct.province as province,
ct.name as city,
AVG(cp.population/ct.population) AS percentage
FROM city ct, country c, province p, Citypops cp
WHERE ct.name=cp.city AND c.code=ct.country AND c.code=p.country
GROUP BY ROLLUP(ct.country, ct.province, ct.name) LIMIT 3 offset 3756;</v>
      </c>
      <c r="G76" s="2" t="str">
        <f>test2!G76</f>
        <v>No output</v>
      </c>
      <c r="H76" s="2" t="str">
        <f>test2!H76</f>
        <v>No output;</v>
      </c>
      <c r="I76" s="2">
        <f t="shared" si="3"/>
        <v>-1.5</v>
      </c>
      <c r="J76" s="2" t="str">
        <f>test2!I76</f>
        <v xml:space="preserve">Missing COALESCE; </v>
      </c>
      <c r="K76" s="2">
        <f t="shared" si="4"/>
        <v>-0.5</v>
      </c>
      <c r="L76" s="2">
        <f t="shared" si="5"/>
        <v>1</v>
      </c>
    </row>
    <row r="77" spans="1:12" x14ac:dyDescent="0.25">
      <c r="A77" s="2" t="str">
        <f>test2!A77</f>
        <v>A0231921N</v>
      </c>
      <c r="B77" s="2" t="str">
        <f>test2!B77</f>
        <v>SELECT *
FROM (
	SELECT COALESCE(c.name, 'All countries') country, COALESCE(p.name,'All provinces') province,
			COALESCE(ct.name, 'All cities') city,
		round(SUM(ct.population/c.population)*100,2) as percentage
	FROM country c, province p, city ct
	WHERE c.code = p.country
		AND c.code = ct.country
	GROUP by ROLLUP (c.name, p.name, ct.name)
	ORDER BY country ASC, city ASC, province ASC
	) main_query
WHERE country NOT IN ('All countries');</v>
      </c>
      <c r="C77" s="2" t="str">
        <f>test2!C77</f>
        <v>93334, [('Afghanistan', 'Afghanistan', 'All cities', Decimal('12.95')), ('Afghanistan', 'All provinces', 'All cities', Decimal('12.95')), ('Afghanistan', 'Afghanistan', 'Herat', Decimal('1.29')), ('Afghanistan', 'Afghanistan', 'Kabul', Decimal('9.36')), ('Afghanistan', 'Afghanistan', 'Kandahar', Decimal('1.20')), ('Afghanistan', 'Afghanistan', 'Mazar-i-Sharif', Decimal('1.11')), ('Albania', 'Albania', 'All cities', Decimal('28.99')), ('Albania', 'All provinces', 'All cities', Decimal('28.99')), ('Albania', 'Albania', 'DurrÃ«s', Decimal('4.01')), ('Albania', 'Albania', 'Elbasan', Decimal('2.79'))]</v>
      </c>
      <c r="D77" s="2" t="str">
        <f>test2!D77</f>
        <v>SELECT *
FROM (
	SELECT COALESCE(c.name, 'All countries') country, COALESCE(p.name,'All provinces') province,
			COALESCE(ct.name, 'All cities') city,
		round(SUM(ct.population/c.population)*100,2) as percentage
	FROM country c, province p, city ct
	WHERE c.code = p.country
		AND c.code = ct.country
	GROUP by ROLLUP (c.name, p.name, ct.name)
	ORDER BY country ASC, city ASC, province ASC
	) main_query
WHERE country NOT IN ('All countries') LIMIT 3 OFFSET 37;</v>
      </c>
      <c r="E77" s="2" t="str">
        <f>test2!E77</f>
        <v>3, [('American Samoa', 'All provinces', 'All cities', None), ('American Samoa', 'American Samoa', 'All cities', None), ('American Samoa', 'American Samoa', 'Pago Pago', None)]</v>
      </c>
      <c r="F77" s="2" t="str">
        <f>test2!F77</f>
        <v>SELECT *
FROM (
	SELECT COALESCE(c.name, 'All countries') country, COALESCE(p.name,'All provinces') province,
			COALESCE(ct.name, 'All cities') city,
		round(SUM(ct.population/c.population)*100,2) as percentage
	FROM country c, province p, city ct
	WHERE c.code = p.country
		AND c.code = ct.country
	GROUP by ROLLUP (c.name, p.name, ct.name)
	ORDER BY country ASC, city ASC, province ASC
	) main_query
WHERE country NOT IN ('All countries') LIMIT 3 offset 3756;</v>
      </c>
      <c r="G77" s="2" t="str">
        <f>test2!G77</f>
        <v>3, [('Brazil', 'Amazonas', 'CuiabÃ¡', Decimal('0.27')), ('Brazil', 'Bahia', 'CuiabÃ¡', Decimal('0.27')), ('Brazil', 'CearÃ¡', 'CuiabÃ¡', Decimal('0.27'))]</v>
      </c>
      <c r="H77" s="2" t="str">
        <f>test2!H77</f>
        <v>Wrong output;</v>
      </c>
      <c r="I77" s="2">
        <f t="shared" si="3"/>
        <v>-1</v>
      </c>
      <c r="J77" s="2">
        <f>test2!I77</f>
        <v>0</v>
      </c>
      <c r="K77" s="2">
        <f t="shared" si="4"/>
        <v>0</v>
      </c>
      <c r="L77" s="2">
        <f t="shared" si="5"/>
        <v>2</v>
      </c>
    </row>
    <row r="78" spans="1:12" x14ac:dyDescent="0.25">
      <c r="A78" s="2" t="str">
        <f>test2!A78</f>
        <v>A0231922M</v>
      </c>
      <c r="B78" s="2" t="str">
        <f>test2!B78</f>
        <v>SELECT c1.name as country, c.province as province,
				COALESCE(c.name) as city,
				SUM(round(c.population*100/c1.population,2)) as percentage
FROM city c,country c1
where c.Country = c1.code
GROUP BY rollup(c1.name, c.province, city)
order by c1.name, c.province, city;</v>
      </c>
      <c r="C78" s="2" t="str">
        <f>test2!C78</f>
        <v>5336, [('Afghanistan', 'Afghanistan', 'Herat', Decimal('1.29')), ('Afghanistan', 'Afghanistan', 'Kabul', Decimal('9.36')), ('Afghanistan', 'Afghanistan', 'Kandahar', Decimal('1.20')), ('Afghanistan', 'Afghanistan', 'Mazar-i-Sharif', Decimal('1.11')), ('Afghanistan', 'Afghanistan', None, Decimal('12.96')), ('Afghanistan', None, None, Decimal('12.96')), ('Albania', 'Albania', 'DurrÃ«s', Decimal('4.01')), ('Albania', 'Albania', 'Elbasan', Decimal('2.79')), ('Albania', 'Albania', 'KorÃ§Ã«', Decimal('1.81')), ('Albania', 'Albania', 'ShkodÃ«r', Decimal('2.73'))]</v>
      </c>
      <c r="D78" s="2" t="str">
        <f>test2!D78</f>
        <v>SELECT c1.name as country, c.province as province,
				COALESCE(c.name) as city,
				SUM(round(c.population*100/c1.population,2)) as percentage
FROM city c,country c1
where c.Country = c1.code
GROUP BY rollup(c1.name, c.province, city)
order by c1.name, c.province, city LIMIT 3 OFFSET 37;</v>
      </c>
      <c r="E78" s="2" t="str">
        <f>test2!E78</f>
        <v>3, [('American Samoa', 'American Samoa', 'Pago Pago', None), ('American Samoa', 'American Samoa', None, None), ('American Samoa', None, None, None)]</v>
      </c>
      <c r="F78" s="2" t="str">
        <f>test2!F78</f>
        <v>SELECT c1.name as country, c.province as province,
				COALESCE(c.name) as city,
				SUM(round(c.population*100/c1.population,2)) as percentage
FROM city c,country c1
where c.Country = c1.code
GROUP BY rollup(c1.name, c.province, city)
order by c1.name, c.province, city LIMIT 3 offset 3756;</v>
      </c>
      <c r="G78" s="2" t="str">
        <f>test2!G78</f>
        <v>3, [('Russia', 'Magadanskaya', None, Decimal('0.07')), ('Russia', 'Mariy-El', 'Yoshkar-Ola', Decimal('0.18')), ('Russia', 'Mariy-El', None, Decimal('0.18'))]</v>
      </c>
      <c r="H78" s="2" t="str">
        <f>test2!H78</f>
        <v>Tiny mistake in output row number;</v>
      </c>
      <c r="I78" s="2">
        <f t="shared" si="3"/>
        <v>-0.5</v>
      </c>
      <c r="J78" s="2">
        <f>test2!I78</f>
        <v>0</v>
      </c>
      <c r="K78" s="2">
        <f t="shared" si="4"/>
        <v>0</v>
      </c>
      <c r="L78" s="2">
        <f t="shared" si="5"/>
        <v>2.5</v>
      </c>
    </row>
    <row r="79" spans="1:12" x14ac:dyDescent="0.25">
      <c r="A79" s="2" t="str">
        <f>test2!A79</f>
        <v>A0231929Y</v>
      </c>
      <c r="B79" s="2" t="str">
        <f>test2!B79</f>
        <v>SELECT co.name AS country, c.province AS province, c.name AS city, ROUND(c.population/SUM(c.population),2) AS percentage        
FROM city c, country co
WHERE c.name = co.code
GROUP BY ROLLUP(co.name, c.province, c.name)
ORDER BY co.name, c.province, c.name ASC</v>
      </c>
      <c r="C79" s="2" t="str">
        <f>test2!C79</f>
        <v>No output</v>
      </c>
      <c r="D79" s="2" t="str">
        <f>test2!D79</f>
        <v>SELECT co.name AS country, c.province AS province, c.name AS city, ROUND(c.population/SUM(c.population),2) AS percentage        
FROM city c, country co
WHERE c.name = co.code
GROUP BY ROLLUP(co.name, c.province, c.name)
ORDER BY co.name, c.province, c.name ASC LIMIT 3 OFFSET 37;</v>
      </c>
      <c r="E79" s="2" t="str">
        <f>test2!E79</f>
        <v>No output</v>
      </c>
      <c r="F79" s="2" t="str">
        <f>test2!F79</f>
        <v>SELECT co.name AS country, c.province AS province, c.name AS city, ROUND(c.population/SUM(c.population),2) AS percentage        
FROM city c, country co
WHERE c.name = co.code
GROUP BY ROLLUP(co.name, c.province, c.name)
ORDER BY co.name, c.province, c.name ASC LIMIT 3 offset 3756;</v>
      </c>
      <c r="G79" s="2" t="str">
        <f>test2!G79</f>
        <v>No output</v>
      </c>
      <c r="H79" s="2" t="str">
        <f>test2!H79</f>
        <v>No output;</v>
      </c>
      <c r="I79" s="2">
        <f t="shared" si="3"/>
        <v>-1.5</v>
      </c>
      <c r="J79" s="2" t="str">
        <f>test2!I79</f>
        <v xml:space="preserve">Missing semicolon; Missing COALESCE; </v>
      </c>
      <c r="K79" s="2">
        <f t="shared" si="4"/>
        <v>-0.75</v>
      </c>
      <c r="L79" s="2">
        <f t="shared" si="5"/>
        <v>0.75</v>
      </c>
    </row>
    <row r="80" spans="1:12" x14ac:dyDescent="0.25">
      <c r="A80" s="2" t="str">
        <f>test2!A80</f>
        <v>A0231930N</v>
      </c>
      <c r="B80" s="2" t="str">
        <f>test2!B80</f>
        <v>SELECT c.country, c.province, c.name, COALESCE(ROUND(c.population/(SUM(c.population)*100)),0) AS percentage
FROM city c
GROUP BY ROLLUP(c.country, c.province, c.name,c.population)</v>
      </c>
      <c r="C80" s="2" t="str">
        <f>test2!C80</f>
        <v>No output</v>
      </c>
      <c r="D80" s="2" t="str">
        <f>test2!D80</f>
        <v>SELECT c.country, c.province, c.name, COALESCE(ROUND(c.population/(SUM(c.population)*100)),0) AS percentage
FROM city c
GROUP BY ROLLUP(c.country, c.province, c.name,c.population) LIMIT 3 OFFSET 37;</v>
      </c>
      <c r="E80" s="2" t="str">
        <f>test2!E80</f>
        <v>3, [('TR', 'Batman', 'Batman', Decimal('0')), ('MEX', 'MÃ©xico, Estado de', 'Ecatepec', Decimal('0')), ('S', 'VÃ¤stra GÃ¶taland', 'GÃ¶teborg', Decimal('0'))]</v>
      </c>
      <c r="F80" s="2" t="str">
        <f>test2!F80</f>
        <v>SELECT c.country, c.province, c.name, COALESCE(ROUND(c.population/(SUM(c.population)*100)),0) AS percentage
FROM city c
GROUP BY ROLLUP(c.country, c.province, c.name,c.population) LIMIT 3 offset 3756;</v>
      </c>
      <c r="G80" s="2" t="str">
        <f>test2!G80</f>
        <v>No output</v>
      </c>
      <c r="H80" s="2" t="str">
        <f>test2!H80</f>
        <v>No output;</v>
      </c>
      <c r="I80" s="2">
        <f t="shared" si="3"/>
        <v>-1.5</v>
      </c>
      <c r="J80" s="2" t="str">
        <f>test2!I80</f>
        <v xml:space="preserve">Missing semicolon; </v>
      </c>
      <c r="K80" s="2">
        <f t="shared" si="4"/>
        <v>-0.25</v>
      </c>
      <c r="L80" s="2">
        <f t="shared" si="5"/>
        <v>1.25</v>
      </c>
    </row>
    <row r="81" spans="1:12" x14ac:dyDescent="0.25">
      <c r="A81" s="2" t="str">
        <f>test2!A81</f>
        <v>A0231931M</v>
      </c>
      <c r="B81" s="2" t="str">
        <f>test2!B81</f>
        <v>CREATE TABLE country
(country VARCHAR(50) PRIMARY KEY,
 Province VARCHAR(50),
 city VARCHAR(50),
 percentage DECIMAL);
SELECT co.Name AS COUNTRY,  co.Province, ci.Name AS city, ROUND((ci.Population/co.Population)*100,2) AS percentage
FROM country co, city ci
WHERE co.Province = ci.Province
GROUP BY ROLLUP(co.Province, co.Name, ci.Name, ci.Population, co.Population)
ORDER BY co.Name
into country from mondialSchema;
PLEASE DELETE into country from mondialSchema; to see the result</v>
      </c>
      <c r="C81" s="2" t="str">
        <f>test2!C81</f>
        <v>No output</v>
      </c>
      <c r="D81" s="2" t="str">
        <f>test2!D81</f>
        <v>CREATE TABLE country
(country VARCHAR(50) PRIMARY KEY,
 Province VARCHAR(50),
 city VARCHAR(50),
 percentage DECIMAL);
SELECT co.Name AS COUNTRY,  co.Province, ci.Name AS city, ROUND((ci.Population/co.Population)*100,2) AS percentage
FROM country co, city ci
WHERE co.Province = ci.Province
GROUP BY ROLLUP(co.Province, co.Name, ci.Name, ci.Population, co.Population)
ORDER BY co.Name
into country from mondialSchema;
PLEASE DELETE into country from mondialSchema; to see the result LIMIT 3 OFFSET 37;</v>
      </c>
      <c r="E81" s="2" t="str">
        <f>test2!E81</f>
        <v>No output</v>
      </c>
      <c r="F81" s="2" t="str">
        <f>test2!F81</f>
        <v>CREATE TABLE country
(country VARCHAR(50) PRIMARY KEY,
 Province VARCHAR(50),
 city VARCHAR(50),
 percentage DECIMAL);
SELECT co.Name AS COUNTRY,  co.Province, ci.Name AS city, ROUND((ci.Population/co.Population)*100,2) AS percentage
FROM country co, city ci
WHERE co.Province = ci.Province
GROUP BY ROLLUP(co.Province, co.Name, ci.Name, ci.Population, co.Population)
ORDER BY co.Name
into country from mondialSchema;
PLEASE DELETE into country from mondialSchema; to see the result LIMIT 3 offset 3756;</v>
      </c>
      <c r="G81" s="2" t="str">
        <f>test2!G81</f>
        <v>No output</v>
      </c>
      <c r="H81" s="2" t="str">
        <f>test2!H81</f>
        <v>No output;</v>
      </c>
      <c r="I81" s="2">
        <f t="shared" si="3"/>
        <v>-1.5</v>
      </c>
      <c r="J81" s="2" t="str">
        <f>test2!I81</f>
        <v xml:space="preserve">Missing COALESCE; </v>
      </c>
      <c r="K81" s="2">
        <f t="shared" si="4"/>
        <v>-0.5</v>
      </c>
      <c r="L81" s="2">
        <f t="shared" si="5"/>
        <v>1</v>
      </c>
    </row>
    <row r="82" spans="1:12" x14ac:dyDescent="0.25">
      <c r="A82" s="2" t="str">
        <f>test2!A82</f>
        <v>A0231933J</v>
      </c>
      <c r="B82" s="2" t="str">
        <f>test2!B82</f>
        <v>SELECT co.name as country,
p.name as province,
c.name as city,
SUM(c.population) as percentage
FROM city c, province p, country co
where c.province=p.name
and c.country=p.country
and p.country=co.code
GROUP BY rollup(co.name, p.name, c.name)</v>
      </c>
      <c r="C82" s="2" t="str">
        <f>test2!C82</f>
        <v>5336, [(None, None, None, Decimal('1801997776')), ('Colombia', 'Antioquia', 'Turbo', Decimal('155173')), ('Brazil', 'Rio de Janeiro', 'Rio de Janeiro', Decimal('6320446')), ('Brazil', 'ParanÃ¡', 'Guarapuava', Decimal('152993')), ('Colombia', 'NariÃ±o', 'Pasto', Decimal('434486')), ('Japan', 'Shizuoka', 'Hamamatsu', Decimal('797980')), ('United Kingdom', 'East Midlands', 'Nottingham', Decimal('289301')), ('Germany', 'Niedersachsen', 'Braunschweig', Decimal('242537')), ('United States', 'California', 'Modesto', Decimal('201187')), ('Brazil', 'SÃ£o Paulo', 'Santo AndrÃ©', Decimal('676407'))]</v>
      </c>
      <c r="D82" s="2" t="str">
        <f>test2!D82</f>
        <v>SELECT co.name as country,
p.name as province,
c.name as city,
SUM(c.population) as percentage
FROM city c, province p, country co
where c.province=p.name
and c.country=p.country
and p.country=co.code
GROUP BY rollup(co.name, p.name, c.name) LIMIT 3 OFFSET 37;</v>
      </c>
      <c r="E82" s="2" t="str">
        <f>test2!E82</f>
        <v>3, [('Austria', 'OberÃ¶sterreich', 'Wels', Decimal('59239')), ('Poland', 'Pomorskie', 'Gdynia', Decimal('248574')), ('Reunion', 'Reunion', 'Saint-Paul', Decimal('103916'))]</v>
      </c>
      <c r="F82" s="2" t="str">
        <f>test2!F82</f>
        <v>SELECT co.name as country,
p.name as province,
c.name as city,
SUM(c.population) as percentage
FROM city c, province p, country co
where c.province=p.name
and c.country=p.country
and p.country=co.code
GROUP BY rollup(co.name, p.name, c.name) LIMIT 3 offset 3756;</v>
      </c>
      <c r="G82" s="2" t="str">
        <f>test2!G82</f>
        <v>3, [('Russia', 'Magadanskaya', None, Decimal('100197')), ('Russia', 'Mariy-El', 'Yoshkar-Ola', Decimal('257015')), ('Russia', 'Mariy-El', None, Decimal('257015'))]</v>
      </c>
      <c r="H82" s="2" t="str">
        <f>test2!H82</f>
        <v>Tiny mistake in output row number;</v>
      </c>
      <c r="I82" s="2">
        <f t="shared" si="3"/>
        <v>-0.5</v>
      </c>
      <c r="J82" s="2" t="str">
        <f>test2!I82</f>
        <v xml:space="preserve">Missing semicolon; Missing COALESCE; </v>
      </c>
      <c r="K82" s="2">
        <f t="shared" si="4"/>
        <v>-0.75</v>
      </c>
      <c r="L82" s="2">
        <f t="shared" si="5"/>
        <v>1.75</v>
      </c>
    </row>
    <row r="83" spans="1:12" x14ac:dyDescent="0.25">
      <c r="A83" s="2" t="str">
        <f>test2!A83</f>
        <v>A0231936A</v>
      </c>
      <c r="B83" s="2" t="str">
        <f>test2!B83</f>
        <v>SELECT DISTINCT co.name AS country,
	   c.province AS province,
	   c.name as city,
	   round( SUM(c.population), 2) AS percentage
FROM city c, country co
WHERE c.country = co.code
GROUP BY ROLLUP(co.name, c.province, c.name, c.population)</v>
      </c>
      <c r="C83" s="2" t="str">
        <f>test2!C83</f>
        <v>5336, [('United Kingdom', 'South East', 'Oxford', Decimal('159994.00')), ('United States', 'Tennessee', None, Decimal('1635507.00')), ('Niger', 'Tahoua', 'Tahoua', Decimal('149498.00')), ('Poland', 'ÅšlÄ…skie', 'DÄ…browa GÃ³rnicza', Decimal('125063.00')), ('Congo', 'Likouala', None, None), ('Japan', 'Kagawa', 'Takamatsu', Decimal('420748.00')), ('Netherlands', 'Drenthe', 'Assen', None), ('Finland', 'Lappia', None, Decimal('61244.00')), ('Pakistan', 'Khyber Pakhtunkhwa', 'Mardan', Decimal('358604.00')), ('United States', 'California', 'Escondido', Decimal('143913.00'))]</v>
      </c>
      <c r="D83" s="2" t="str">
        <f>test2!D83</f>
        <v>SELECT DISTINCT co.name AS country,
	   c.province AS province,
	   c.name as city,
	   round( SUM(c.population), 2) AS percentage
FROM city c, country co
WHERE c.country = co.code
GROUP BY ROLLUP(co.name, c.province, c.name, c.population) LIMIT 3 OFFSET 37;</v>
      </c>
      <c r="E83" s="2" t="str">
        <f>test2!E83</f>
        <v>3, [('Kazakhstan', 'Almaty City', 'Almaty', Decimal('1507737.00')), ('Malaysia', 'Kuala Lumpur', 'Kuala Lumpur', Decimal('1297526.00')), ('Venezuela', None, None, Decimal('11040351.00'))]</v>
      </c>
      <c r="F83" s="2" t="str">
        <f>test2!F83</f>
        <v>SELECT DISTINCT co.name AS country,
	   c.province AS province,
	   c.name as city,
	   round( SUM(c.population), 2) AS percentage
FROM city c, country co
WHERE c.country = co.code
GROUP BY ROLLUP(co.name, c.province, c.name, c.population) LIMIT 3 offset 3756;</v>
      </c>
      <c r="G83" s="2" t="str">
        <f>test2!G83</f>
        <v>3, [('Sweden', 'Ã–rebro', None, Decimal('138952.00')), ('Congo', 'Sangha', None, None), ('China', 'Jilin', 'Longjing', Decimal('139417.00'))]</v>
      </c>
      <c r="H83" s="2" t="str">
        <f>test2!H83</f>
        <v>Tiny mistake in output row number;</v>
      </c>
      <c r="I83" s="2">
        <f t="shared" si="3"/>
        <v>-0.5</v>
      </c>
      <c r="J83" s="2" t="str">
        <f>test2!I83</f>
        <v xml:space="preserve">Missing semicolon; Missing COALESCE; </v>
      </c>
      <c r="K83" s="2">
        <f t="shared" si="4"/>
        <v>-0.75</v>
      </c>
      <c r="L83" s="2">
        <f t="shared" si="5"/>
        <v>1.75</v>
      </c>
    </row>
    <row r="84" spans="1:12" x14ac:dyDescent="0.25">
      <c r="A84" s="2" t="str">
        <f>test2!A84</f>
        <v>A0231941L</v>
      </c>
      <c r="B84" s="2" t="str">
        <f>test2!B84</f>
        <v>SELECT c1.name as country, c.province as province, c.name as city, 
	ROUND(c.population/(SUM(c.population) OVER())::NUMERIC * 100, 2) as percentage
FROM city c, country c1, province p
WHERE c.country=c1.code
AND p.country=c1.code
GROUP BY ROLLUP(c1.name, c.province, c.name, c.population);</v>
      </c>
      <c r="C84" s="2" t="str">
        <f>test2!C84</f>
        <v>8798, [('Afghanistan', 'Afghanistan', 'Herat', Decimal('0.02')), ('Afghanistan', 'Afghanistan', 'Herat', None), ('Afghanistan', 'Afghanistan', 'Kabul', Decimal('0.14')), ('Afghanistan', 'Afghanistan', 'Kabul', None), ('Afghanistan', 'Afghanistan', 'Kandahar', Decimal('0.02')), ('Afghanistan', 'Afghanistan', 'Kandahar', None), ('Afghanistan', 'Afghanistan', 'Mazar-i-Sharif', Decimal('0.02')), ('Afghanistan', 'Afghanistan', 'Mazar-i-Sharif', None), ('Afghanistan', 'Afghanistan', None, None), ('Afghanistan', None, None, None)]</v>
      </c>
      <c r="D84" s="2" t="str">
        <f>test2!D84</f>
        <v>SELECT c1.name as country, c.province as province, c.name as city, 
	ROUND(c.population/(SUM(c.population) OVER())::NUMERIC * 100, 2) as percentage
FROM city c, country c1, province p
WHERE c.country=c1.code
AND p.country=c1.code
GROUP BY ROLLUP(c1.name, c.province, c.name, c.population) LIMIT 3 OFFSET 37;</v>
      </c>
      <c r="E84" s="2" t="str">
        <f>test2!E84</f>
        <v>3, [('Algeria', 'Algeria', 'Blida', None), ('Algeria', 'Algeria', 'Constantine', Decimal('0.02')), ('Algeria', 'Algeria', 'Constantine', None)]</v>
      </c>
      <c r="F84" s="2" t="str">
        <f>test2!F84</f>
        <v>SELECT c1.name as country, c.province as province, c.name as city, 
	ROUND(c.population/(SUM(c.population) OVER())::NUMERIC * 100, 2) as percentage
FROM city c, country c1, province p
WHERE c.country=c1.code
AND p.country=c1.code
GROUP BY ROLLUP(c1.name, c.province, c.name, c.population) LIMIT 3 offset 3756;</v>
      </c>
      <c r="G84" s="2" t="str">
        <f>test2!G84</f>
        <v>3, [('Iraq', 'Duhouk', None, None), ('Iraq', 'Erbil', 'Erbil', Decimal('0.05')), ('Iraq', 'Erbil', 'Erbil', None)]</v>
      </c>
      <c r="H84" s="2" t="str">
        <f>test2!H84</f>
        <v>Wrong output;</v>
      </c>
      <c r="I84" s="2">
        <f t="shared" si="3"/>
        <v>-1</v>
      </c>
      <c r="J84" s="2" t="str">
        <f>test2!I84</f>
        <v xml:space="preserve">Missing COALESCE; </v>
      </c>
      <c r="K84" s="2">
        <f t="shared" si="4"/>
        <v>-0.5</v>
      </c>
      <c r="L84" s="2">
        <f t="shared" si="5"/>
        <v>1.5</v>
      </c>
    </row>
    <row r="85" spans="1:12" x14ac:dyDescent="0.25">
      <c r="A85" s="2" t="str">
        <f>test2!A85</f>
        <v>A0231945A</v>
      </c>
      <c r="B85" s="2" t="str">
        <f>test2!B85</f>
        <v>SELECT c.country,coalesce(c.province,'All provinces')as province,coalesce(c.name,'All cities') as city,
(c.population/sum(c.population))as percentage
FROM city c
GROUP BY rollup(c.country, c.province, c.name,c.population)</v>
      </c>
      <c r="C85" s="2" t="str">
        <f>test2!C85</f>
        <v>No output</v>
      </c>
      <c r="D85" s="2" t="str">
        <f>test2!D85</f>
        <v>SELECT c.country,coalesce(c.province,'All provinces')as province,coalesce(c.name,'All cities') as city,
(c.population/sum(c.population))as percentage
FROM city c
GROUP BY rollup(c.country, c.province, c.name,c.population) LIMIT 3 OFFSET 37;</v>
      </c>
      <c r="E85" s="2" t="str">
        <f>test2!E85</f>
        <v>3, [('TR', 'Batman', 'Batman', Decimal('1.00000000000000000000')), ('MEX', 'MÃ©xico, Estado de', 'Ecatepec', Decimal('1.00000000000000000000')), ('S', 'VÃ¤stra GÃ¶taland', 'GÃ¶teborg', Decimal('1.00000000000000000000'))]</v>
      </c>
      <c r="F85" s="2" t="str">
        <f>test2!F85</f>
        <v>SELECT c.country,coalesce(c.province,'All provinces')as province,coalesce(c.name,'All cities') as city,
(c.population/sum(c.population))as percentage
FROM city c
GROUP BY rollup(c.country, c.province, c.name,c.population) LIMIT 3 offset 3756;</v>
      </c>
      <c r="G85" s="2" t="str">
        <f>test2!G85</f>
        <v>No output</v>
      </c>
      <c r="H85" s="2" t="str">
        <f>test2!H85</f>
        <v>No output;</v>
      </c>
      <c r="I85" s="2">
        <f t="shared" si="3"/>
        <v>-1.5</v>
      </c>
      <c r="J85" s="2" t="str">
        <f>test2!I85</f>
        <v xml:space="preserve">Missing semicolon; </v>
      </c>
      <c r="K85" s="2">
        <f t="shared" si="4"/>
        <v>-0.25</v>
      </c>
      <c r="L85" s="2">
        <f t="shared" si="5"/>
        <v>1.25</v>
      </c>
    </row>
    <row r="86" spans="1:12" x14ac:dyDescent="0.25">
      <c r="A86" s="2" t="str">
        <f>test2!A86</f>
        <v>A0231947Y</v>
      </c>
      <c r="B86" s="2" t="str">
        <f>test2!B86</f>
        <v>SELECT cn.name as country, COALESCE(c.province,'All province') as province, COALESCE(c.name,'All cities') as city, round(SUM(c.population/cn.population*100),2) AS percentage
FROM city c, country cn
WHERE c.country=cn.code
GROUP BY ROLLUP(cn.name, c.province, c.name)
order by cn.name ASC, percentage DESC;</v>
      </c>
      <c r="C86" s="2" t="str">
        <f>test2!C86</f>
        <v>5336, [('Afghanistan', 'All province', 'All cities', Decimal('12.95')), ('Afghanistan', 'Afghanistan', 'All cities', Decimal('12.95')), ('Afghanistan', 'Afghanistan', 'Kabul', Decimal('9.36')), ('Afghanistan', 'Afghanistan', 'Herat', Decimal('1.29')), ('Afghanistan', 'Afghanistan', 'Kandahar', Decimal('1.20')), ('Afghanistan', 'Afghanistan', 'Mazar-i-Sharif', Decimal('1.11')), ('Albania', 'Albania', 'All cities', Decimal('28.99')), ('Albania', 'All province', 'All cities', Decimal('28.99')), ('Albania', 'Albania', 'Tirana', Decimal('14.83')), ('Albania', 'Albania', 'DurrÃ«s', Decimal('4.01'))]</v>
      </c>
      <c r="D86" s="2" t="str">
        <f>test2!D86</f>
        <v>SELECT cn.name as country, COALESCE(c.province,'All province') as province, COALESCE(c.name,'All cities') as city, round(SUM(c.population/cn.population*100),2) AS percentage
FROM city c, country cn
WHERE c.country=cn.code
GROUP BY ROLLUP(cn.name, c.province, c.name)
order by cn.name ASC, percentage DESC LIMIT 3 OFFSET 37;</v>
      </c>
      <c r="E86" s="2" t="str">
        <f>test2!E86</f>
        <v>3, [('American Samoa', 'American Samoa', 'Pago Pago', None), ('American Samoa', 'American Samoa', 'All cities', None), ('American Samoa', 'All province', 'All cities', None)]</v>
      </c>
      <c r="F86" s="2" t="str">
        <f>test2!F86</f>
        <v>SELECT cn.name as country, COALESCE(c.province,'All province') as province, COALESCE(c.name,'All cities') as city, round(SUM(c.population/cn.population*100),2) AS percentage
FROM city c, country cn
WHERE c.country=cn.code
GROUP BY ROLLUP(cn.name, c.province, c.name)
order by cn.name ASC, percentage DESC LIMIT 3 offset 3756;</v>
      </c>
      <c r="G86" s="2" t="str">
        <f>test2!G86</f>
        <v>3, [('Russia', 'Volgogradskaya', 'Volzhsky', Decimal('0.23')), ('Russia', 'Zabaykalskiy', 'Chita', Decimal('0.23')), ('Russia', 'Kurganskaya', 'All cities', Decimal('0.23'))]</v>
      </c>
      <c r="H86" s="2" t="str">
        <f>test2!H86</f>
        <v>Tiny mistake in output row number;</v>
      </c>
      <c r="I86" s="2">
        <f t="shared" si="3"/>
        <v>-0.5</v>
      </c>
      <c r="J86" s="2">
        <f>test2!I86</f>
        <v>0</v>
      </c>
      <c r="K86" s="2">
        <f t="shared" si="4"/>
        <v>0</v>
      </c>
      <c r="L86" s="2">
        <f t="shared" si="5"/>
        <v>2.5</v>
      </c>
    </row>
    <row r="87" spans="1:12" x14ac:dyDescent="0.25">
      <c r="A87" s="2" t="str">
        <f>test2!A87</f>
        <v>A0231952H</v>
      </c>
      <c r="B87" s="2" t="str">
        <f>test2!B87</f>
        <v>SELECT co.name as country, pv.name as province, ct.name as city, cast(sum(ct.population/co.population) as decimal(10,2)) as percentage
from Country co left join Province pv on co.code= pv.country left join City ct on co.code=ct.country and pv.name=ct.province
GROUP BY rollup(co.name, pv.name,ct.name)
order by co.name, pv.name,ct.name asc;</v>
      </c>
      <c r="C87" s="2" t="str">
        <f>test2!C87</f>
        <v>5356, [('Afghanistan', 'Afghanistan', 'Herat', Decimal('0.01')), ('Afghanistan', 'Afghanistan', 'Kabul', Decimal('0.09')), ('Afghanistan', 'Afghanistan', 'Kandahar', Decimal('0.01')), ('Afghanistan', 'Afghanistan', 'Mazar-i-Sharif', Decimal('0.01')), ('Afghanistan', 'Afghanistan', None, Decimal('0.13')), ('Afghanistan', None, None, Decimal('0.13')), ('Albania', 'Albania', 'DurrÃ«s', Decimal('0.04')), ('Albania', 'Albania', 'Elbasan', Decimal('0.03')), ('Albania', 'Albania', 'KorÃ§Ã«', Decimal('0.02')), ('Albania', 'Albania', 'ShkodÃ«r', Decimal('0.03'))]</v>
      </c>
      <c r="D87" s="2" t="str">
        <f>test2!D87</f>
        <v>SELECT co.name as country, pv.name as province, ct.name as city, cast(sum(ct.population/co.population) as decimal(10,2)) as percentage
from Country co left join Province pv on co.code= pv.country left join City ct on co.code=ct.country and pv.name=ct.province
GROUP BY rollup(co.name, pv.name,ct.name)
order by co.name, pv.name,ct.name asc LIMIT 3 OFFSET 37;</v>
      </c>
      <c r="E87" s="2" t="str">
        <f>test2!E87</f>
        <v>3, [('American Samoa', 'American Samoa', 'Pago Pago', None), ('American Samoa', 'American Samoa', None, None), ('American Samoa', None, None, None)]</v>
      </c>
      <c r="F87" s="2" t="str">
        <f>test2!F87</f>
        <v>SELECT co.name as country, pv.name as province, ct.name as city, cast(sum(ct.population/co.population) as decimal(10,2)) as percentage
from Country co left join Province pv on co.code= pv.country left join City ct on co.code=ct.country and pv.name=ct.province
GROUP BY rollup(co.name, pv.name,ct.name)
order by co.name, pv.name,ct.name asc LIMIT 3 offset 3756;</v>
      </c>
      <c r="G87" s="2" t="str">
        <f>test2!G87</f>
        <v>3, [('Russia', 'Krasnodarskiy', None, Decimal('0.01')), ('Russia', 'Krasnoyarsk', 'AÄinsk', Decimal('0.00')), ('Russia', 'Krasnoyarsk', 'Krasnoyarsk', Decimal('0.01'))]</v>
      </c>
      <c r="H87" s="2" t="str">
        <f>test2!H87</f>
        <v>Wrong output;</v>
      </c>
      <c r="I87" s="2">
        <f t="shared" si="3"/>
        <v>-1</v>
      </c>
      <c r="J87" s="2" t="str">
        <f>test2!I87</f>
        <v xml:space="preserve">Missing COALESCE; </v>
      </c>
      <c r="K87" s="2">
        <f t="shared" si="4"/>
        <v>-0.5</v>
      </c>
      <c r="L87" s="2">
        <f t="shared" si="5"/>
        <v>1.5</v>
      </c>
    </row>
    <row r="88" spans="1:12" x14ac:dyDescent="0.25">
      <c r="A88" s="2" t="str">
        <f>test2!A88</f>
        <v>A0231953E</v>
      </c>
      <c r="B88" s="2" t="str">
        <f>test2!B88</f>
        <v>select co.name as country, COALESCE(ci.province,'All provinces') as province, COALESCE(ci.name,'All cities') as city, round(sum(ci.population/co.population)*100,2) as percentage
from country co, city ci
where co.code = ci.country
group by rollup(co.name, ci.province, ci.name)
having sum(ci.population/co.population) &lt;= 1
order by co.name, ci.province, ci.name;</v>
      </c>
      <c r="C88" s="2" t="str">
        <f>test2!C88</f>
        <v>4697, [('Afghanistan', 'Afghanistan', 'Herat', Decimal('1.29')), ('Afghanistan', 'Afghanistan', 'Kabul', Decimal('9.36')), ('Afghanistan', 'Afghanistan', 'Kandahar', Decimal('1.20')), ('Afghanistan', 'Afghanistan', 'Mazar-i-Sharif', Decimal('1.11')), ('Afghanistan', 'Afghanistan', 'All cities', Decimal('12.95')), ('Afghanistan', 'All provinces', 'All cities', Decimal('12.95')), ('Albania', 'Albania', 'DurrÃ«s', Decimal('4.01')), ('Albania', 'Albania', 'Elbasan', Decimal('2.79')), ('Albania', 'Albania', 'KorÃ§Ã«', Decimal('1.81')), ('Albania', 'Albania', 'ShkodÃ«r', Decimal('2.73'))]</v>
      </c>
      <c r="D88" s="2" t="str">
        <f>test2!D88</f>
        <v>select co.name as country, COALESCE(ci.province,'All provinces') as province, COALESCE(ci.name,'All cities') as city, round(sum(ci.population/co.population)*100,2) as percentage
from country co, city ci
where co.code = ci.country
group by rollup(co.name, ci.province, ci.name)
having sum(ci.population/co.population) &lt;= 1
order by co.name, ci.province, ci.name LIMIT 3 OFFSET 37;</v>
      </c>
      <c r="E88" s="2" t="str">
        <f>test2!E88</f>
        <v>3, [('Andorra', 'Andorra', 'Andorra la Vella', Decimal('28.49')), ('Andorra', 'Andorra', 'All cities', Decimal('28.49')), ('Andorra', 'All provinces', 'All cities', Decimal('28.49'))]</v>
      </c>
      <c r="F88" s="2" t="str">
        <f>test2!F88</f>
        <v>select co.name as country, COALESCE(ci.province,'All provinces') as province, COALESCE(ci.name,'All cities') as city, round(sum(ci.population/co.population)*100,2) as percentage
from country co, city ci
where co.code = ci.country
group by rollup(co.name, ci.province, ci.name)
having sum(ci.population/co.population) &lt;= 1
order by co.name, ci.province, ci.name LIMIT 3 offset 3756;</v>
      </c>
      <c r="G88" s="2" t="str">
        <f>test2!G88</f>
        <v>3, [('Sweden', 'Uppsala', 'All cities', Decimal('2.12')), ('Sweden', 'VÃ¤rmland', 'Karlstad', Decimal('0.91')), ('Sweden', 'VÃ¤rmland', 'All cities', Decimal('0.91'))]</v>
      </c>
      <c r="H88" s="2" t="str">
        <f>test2!H88</f>
        <v>Wrong output;</v>
      </c>
      <c r="I88" s="2">
        <f t="shared" si="3"/>
        <v>-1</v>
      </c>
      <c r="J88" s="2">
        <f>test2!I88</f>
        <v>0</v>
      </c>
      <c r="K88" s="2">
        <f t="shared" si="4"/>
        <v>0</v>
      </c>
      <c r="L88" s="2">
        <f t="shared" si="5"/>
        <v>2</v>
      </c>
    </row>
    <row r="89" spans="1:12" x14ac:dyDescent="0.25">
      <c r="A89" s="2" t="str">
        <f>test2!A89</f>
        <v>A0231956Y</v>
      </c>
      <c r="B89" s="2" t="str">
        <f>test2!B89</f>
        <v>SELECT distinct coalesce (c2.name, 'All countries') AS country,
	  coalesce (c1.province, 'All provinces') AS province,
	  coalesce (c1.name,'All cities') AS city,
	  trunc(100*sum(c1.population)/sum(c2.population),2) as percentage
  FROM city c1, country c2
  WHERE c2.code=c1.country
  	and c2.province=c1.province
  GROUP BY ROLLUP (c1.country,c1.province,c1.name,c2.name,c2.population)
  ORDER by country,province,city;</v>
      </c>
      <c r="C89" s="2" t="str">
        <f>test2!C89</f>
        <v>1621, [('Afghanistan', 'Afghanistan', 'Herat', Decimal('1.28')), ('Afghanistan', 'Afghanistan', 'Kabul', Decimal('9.35')), ('Afghanistan', 'Afghanistan', 'Kandahar', Decimal('1.19')), ('Afghanistan', 'Afghanistan', 'Mazar-i-Sharif', Decimal('1.10')), ('Albania', 'Albania', 'DurrÃ«s', Decimal('4.01')), ('Albania', 'Albania', 'Elbasan', Decimal('2.78')), ('Albania', 'Albania', 'KorÃ§Ã«', Decimal('1.81')), ('Albania', 'Albania', 'ShkodÃ«r', Decimal('2.73')), ('Albania', 'Albania', 'Tirana', Decimal('14.82')), ('Albania', 'Albania', 'VlorÃ«', Decimal('2.81'))]</v>
      </c>
      <c r="D89" s="2" t="str">
        <f>test2!D89</f>
        <v>SELECT distinct coalesce (c2.name, 'All countries') AS country,
	  coalesce (c1.province, 'All provinces') AS province,
	  coalesce (c1.name,'All cities') AS city,
	  trunc(100*sum(c1.population)/sum(c2.population),2) as percentage
  FROM city c1, country c2
  WHERE c2.code=c1.country
  	and c2.province=c1.province
  GROUP BY ROLLUP (c1.country,c1.province,c1.name,c2.name,c2.population)
  ORDER by country,province,city LIMIT 3 OFFSET 37;</v>
      </c>
      <c r="E89" s="2" t="str">
        <f>test2!E89</f>
        <v>3, [('All countries', 'Afghanistan', 'Kabul', Decimal('9.35')), ('All countries', 'Afghanistan', 'Kandahar', Decimal('1.19')), ('All countries', 'Afghanistan', 'Mazar-i-Sharif', Decimal('1.10'))]</v>
      </c>
      <c r="F89" s="2" t="str">
        <f>test2!F89</f>
        <v>SELECT distinct coalesce (c2.name, 'All countries') AS country,
	  coalesce (c1.province, 'All provinces') AS province,
	  coalesce (c1.name,'All cities') AS city,
	  trunc(100*sum(c1.population)/sum(c2.population),2) as percentage
  FROM city c1, country c2
  WHERE c2.code=c1.country
  	and c2.province=c1.province
  GROUP BY ROLLUP (c1.country,c1.province,c1.name,c2.name,c2.population)
  ORDER by country,province,city LIMIT 3 offset 3756;</v>
      </c>
      <c r="G89" s="2" t="str">
        <f>test2!G89</f>
        <v>0, []</v>
      </c>
      <c r="H89" s="2" t="str">
        <f>test2!H89</f>
        <v>Wrong output;</v>
      </c>
      <c r="I89" s="2">
        <f t="shared" si="3"/>
        <v>-1</v>
      </c>
      <c r="J89" s="2">
        <f>test2!I89</f>
        <v>0</v>
      </c>
      <c r="K89" s="2">
        <f t="shared" si="4"/>
        <v>0</v>
      </c>
      <c r="L89" s="2">
        <f t="shared" si="5"/>
        <v>2</v>
      </c>
    </row>
    <row r="90" spans="1:12" x14ac:dyDescent="0.25">
      <c r="A90" s="2" t="str">
        <f>test2!A90</f>
        <v>A0231957X</v>
      </c>
      <c r="B90" s="2" t="str">
        <f>test2!B90</f>
        <v>SELECT co.name,
COALESCE(c.province, N'All provinces') AS province,
COALESCE(c.name, N'All cities') AS city,
ROUND(100*SUM(c.population)/NULLIF((select sum(population)
          from city s
         where country = c.country),0),2) AS percentage
FROM city c
JOIN country co ON co.code = c.country
GROUP BY ROLLUP(c.country, co.name, c.province, c.name)
ORDER BY c.country, co.name, c.province, c.name;</v>
      </c>
      <c r="C90" s="2" t="str">
        <f>test2!C90</f>
        <v>5581, [('Austria', 'Burgenland', 'Eisenstadt', Decimal('0.47')), ('Austria', 'Burgenland', 'All cities', Decimal('0.47')), ('Austria', 'KÃ¤rnten', 'Klagenfurt', Decimal('3.37')), ('Austria', 'KÃ¤rnten', 'Villach', Decimal('2.09')), ('Austria', 'KÃ¤rnten', 'All cities', Decimal('5.47')), ('Austria', 'NiederÃ¶sterreich', 'St. PÃ¶lten', Decimal('1.82')), ('Austria', 'NiederÃ¶sterreich', 'All cities', Decimal('1.82')), ('Austria', 'OberÃ¶sterreich', 'Linz', Decimal('6.76')), ('Austria', 'OberÃ¶sterreich', 'Wels', Decimal('2.07')), ('Austria', 'OberÃ¶sterreich', 'All cities', Decimal('8.83'))]</v>
      </c>
      <c r="D90" s="2" t="str">
        <f>test2!D90</f>
        <v>SELECT co.name,
COALESCE(c.province, N'All provinces') AS province,
COALESCE(c.name, N'All cities') AS city,
ROUND(100*SUM(c.population)/NULLIF((select sum(population)
          from city s
         where country = c.country),0),2) AS percentage
FROM city c
JOIN country co ON co.code = c.country
GROUP BY ROLLUP(c.country, co.name, c.province, c.name)
ORDER BY c.country, co.name, c.province, c.name LIMIT 3 OFFSET 37;</v>
      </c>
      <c r="E90" s="2" t="str">
        <f>test2!E90</f>
        <v>3, [('Albania', 'Albania', 'KorÃ§Ã«', Decimal('6.25')), ('Albania', 'Albania', 'ShkodÃ«r', Decimal('9.42')), ('Albania', 'Albania', 'Tirana', Decimal('51.15'))]</v>
      </c>
      <c r="F90" s="2" t="str">
        <f>test2!F90</f>
        <v>SELECT co.name,
COALESCE(c.province, N'All provinces') AS province,
COALESCE(c.name, N'All cities') AS city,
ROUND(100*SUM(c.population)/NULLIF((select sum(population)
          from city s
         where country = c.country),0),2) AS percentage
FROM city c
JOIN country co ON co.code = c.country
GROUP BY ROLLUP(c.country, co.name, c.province, c.name)
ORDER BY c.country, co.name, c.province, c.name LIMIT 3 offset 3756;</v>
      </c>
      <c r="G90" s="2" t="str">
        <f>test2!G90</f>
        <v>3, [('Russia', 'Saratovskaya', 'Ä–ngels', Decimal('0.28')), ('Russia', 'Saratovskaya', 'Saratov', Decimal('1.17')), ('Russia', 'Saratovskaya', 'All cities', Decimal('1.72'))]</v>
      </c>
      <c r="H90" s="2" t="str">
        <f>test2!H90</f>
        <v>Wrong output;</v>
      </c>
      <c r="I90" s="2">
        <f t="shared" si="3"/>
        <v>-1</v>
      </c>
      <c r="J90" s="2">
        <f>test2!I90</f>
        <v>0</v>
      </c>
      <c r="K90" s="2">
        <f t="shared" si="4"/>
        <v>0</v>
      </c>
      <c r="L90" s="2">
        <f t="shared" si="5"/>
        <v>2</v>
      </c>
    </row>
    <row r="91" spans="1:12" x14ac:dyDescent="0.25">
      <c r="A91" s="2" t="str">
        <f>test2!A91</f>
        <v>A0231958W</v>
      </c>
      <c r="B91" s="2">
        <f>test2!B91</f>
        <v>0</v>
      </c>
      <c r="C91" s="2" t="str">
        <f>test2!C91</f>
        <v>No output</v>
      </c>
      <c r="D91" s="2" t="str">
        <f>test2!D91</f>
        <v>LIMIT 3 OFFSET 37;</v>
      </c>
      <c r="E91" s="2" t="str">
        <f>test2!E91</f>
        <v>No output</v>
      </c>
      <c r="F91" s="2" t="str">
        <f>test2!F91</f>
        <v>LIMIT 3 offset 3756;</v>
      </c>
      <c r="G91" s="2" t="str">
        <f>test2!G91</f>
        <v>No output</v>
      </c>
      <c r="H91" s="2" t="str">
        <f>test2!H91</f>
        <v>No output;</v>
      </c>
      <c r="I91" s="2">
        <f t="shared" si="3"/>
        <v>-1.5</v>
      </c>
      <c r="J91" s="2" t="s">
        <v>1421</v>
      </c>
      <c r="K91" s="2">
        <f t="shared" si="4"/>
        <v>-1.5</v>
      </c>
      <c r="L91" s="2">
        <f t="shared" si="5"/>
        <v>0</v>
      </c>
    </row>
    <row r="92" spans="1:12" x14ac:dyDescent="0.25">
      <c r="A92" s="2" t="str">
        <f>test2!A92</f>
        <v>A0231971E</v>
      </c>
      <c r="B92" s="2" t="str">
        <f>test2!B92</f>
        <v>SELECT c.country AS country, c.province, c.name AS city, COALESCE(SUM(c.population),0) AS percentage
FROM city c, country ct
WHERE c.country = ct.name
GROUP BY ROLLUP (c.country, c.province, c.name);</v>
      </c>
      <c r="C92" s="2" t="str">
        <f>test2!C92</f>
        <v>1, [(None, None, None, Decimal('0'))]</v>
      </c>
      <c r="D92" s="2" t="str">
        <f>test2!D92</f>
        <v>SELECT c.country AS country, c.province, c.name AS city, COALESCE(SUM(c.population),0) AS percentage
FROM city c, country ct
WHERE c.country = ct.name
GROUP BY ROLLUP (c.country, c.province, c.name) LIMIT 3 OFFSET 37;</v>
      </c>
      <c r="E92" s="2" t="str">
        <f>test2!E92</f>
        <v>0, []</v>
      </c>
      <c r="F92" s="2" t="str">
        <f>test2!F92</f>
        <v>SELECT c.country AS country, c.province, c.name AS city, COALESCE(SUM(c.population),0) AS percentage
FROM city c, country ct
WHERE c.country = ct.name
GROUP BY ROLLUP (c.country, c.province, c.name) LIMIT 3 offset 3756;</v>
      </c>
      <c r="G92" s="2" t="str">
        <f>test2!G92</f>
        <v>0, []</v>
      </c>
      <c r="H92" s="2" t="str">
        <f>test2!H92</f>
        <v>Wrong output;</v>
      </c>
      <c r="I92" s="2">
        <f t="shared" si="3"/>
        <v>-1</v>
      </c>
      <c r="J92" s="2">
        <f>test2!I92</f>
        <v>0</v>
      </c>
      <c r="K92" s="2">
        <f t="shared" si="4"/>
        <v>0</v>
      </c>
      <c r="L92" s="2">
        <f t="shared" si="5"/>
        <v>2</v>
      </c>
    </row>
    <row r="93" spans="1:12" x14ac:dyDescent="0.25">
      <c r="A93" s="2" t="str">
        <f>test2!A93</f>
        <v>A0231973B</v>
      </c>
      <c r="B93" s="2" t="str">
        <f>test2!B93</f>
        <v>SELECT co.name AS country, 
CASE 
	WHEN p.name ISNULL THEN 'All provinces' 
	ELSE p.name 
	END AS province,
CASE 
	WHEN c.name ISNULL THEN 'All cities'
	ELSE c.name
	END AS city, 
ROUND(SUM(c.population)/co.population,2) AS percentage
FROM city c, country co, province p
WHERE c.country = co.code
AND co.province = c.province
AND p.name = c.province
GROUP BY ROLLUP (co.name, p.name, c.name, co.population)
ORDER BY co.name ASC, c.name ASC, percentage DESC;</v>
      </c>
      <c r="C93" s="2" t="str">
        <f>test2!C93</f>
        <v>1661, [('Afghanistan', 'Afghanistan', 'Herat', None), ('Afghanistan', 'Afghanistan', 'Herat', Decimal('0.01')), ('Afghanistan', 'Afghanistan', 'Kabul', None), ('Afghanistan', 'Afghanistan', 'Kabul', Decimal('0.09')), ('Afghanistan', 'Afghanistan', 'Kandahar', None), ('Afghanistan', 'Afghanistan', 'Kandahar', Decimal('0.01')), ('Afghanistan', 'Afghanistan', 'Mazar-i-Sharif', None), ('Afghanistan', 'Afghanistan', 'Mazar-i-Sharif', Decimal('0.01')), ('Afghanistan', 'Afghanistan', 'All cities', None), ('Afghanistan', 'All provinces', 'All cities', None)]</v>
      </c>
      <c r="D93" s="2" t="str">
        <f>test2!D93</f>
        <v>SELECT co.name AS country, 
CASE 
	WHEN p.name ISNULL THEN 'All provinces' 
	ELSE p.name 
	END AS province,
CASE 
	WHEN c.name ISNULL THEN 'All cities'
	ELSE c.name
	END AS city, 
ROUND(SUM(c.population)/co.population,2) AS percentage
FROM city c, country co, province p
WHERE c.country = co.code
AND co.province = c.province
AND p.name = c.province
GROUP BY ROLLUP (co.name, p.name, c.name, co.population)
ORDER BY co.name ASC, c.name ASC, percentage DESC LIMIT 3 OFFSET 37;</v>
      </c>
      <c r="E93" s="2" t="str">
        <f>test2!E93</f>
        <v>3, [('Algeria', 'Algeria', 'Blida', Decimal('0.01')), ('Algeria', 'Algeria', 'Constantine', None), ('Algeria', 'Algeria', 'Constantine', Decimal('0.01'))]</v>
      </c>
      <c r="F93" s="2" t="str">
        <f>test2!F93</f>
        <v>SELECT co.name AS country, 
CASE 
	WHEN p.name ISNULL THEN 'All provinces' 
	ELSE p.name 
	END AS province,
CASE 
	WHEN c.name ISNULL THEN 'All cities'
	ELSE c.name
	END AS city, 
ROUND(SUM(c.population)/co.population,2) AS percentage
FROM city c, country co, province p
WHERE c.country = co.code
AND co.province = c.province
AND p.name = c.province
GROUP BY ROLLUP (co.name, p.name, c.name, co.population)
ORDER BY co.name ASC, c.name ASC, percentage DESC LIMIT 3 offset 3756;</v>
      </c>
      <c r="G93" s="2" t="str">
        <f>test2!G93</f>
        <v>0, []</v>
      </c>
      <c r="H93" s="2" t="str">
        <f>test2!H93</f>
        <v>Wrong output;</v>
      </c>
      <c r="I93" s="2">
        <f t="shared" si="3"/>
        <v>-1</v>
      </c>
      <c r="J93" s="2" t="str">
        <f>test2!I93</f>
        <v xml:space="preserve">Missing COALESCE; </v>
      </c>
      <c r="K93" s="2">
        <f t="shared" si="4"/>
        <v>-0.5</v>
      </c>
      <c r="L93" s="2">
        <f t="shared" si="5"/>
        <v>1.5</v>
      </c>
    </row>
    <row r="94" spans="1:12" x14ac:dyDescent="0.25">
      <c r="A94" s="2" t="str">
        <f>test2!A94</f>
        <v>A0231974Y</v>
      </c>
      <c r="B94" s="2" t="str">
        <f>test2!B94</f>
        <v>SELECT co.name, c.province, c.name AS city, ROUND(SUM(c.population)/co.population,2) AS percentage
FROM city c
Inner Join country co ON c.country = co.code
GROUP BY ROLLUP (co.name, c.province),co.population, c.name
Order BY co.name, c.province, c.name</v>
      </c>
      <c r="C94" s="2" t="str">
        <f>test2!C94</f>
        <v>10352, [('Afghanistan', 'Afghanistan', 'Herat', Decimal('0.01')), ('Afghanistan', 'Afghanistan', 'Kabul', Decimal('0.09')), ('Afghanistan', 'Afghanistan', 'Kandahar', Decimal('0.01')), ('Afghanistan', 'Afghanistan', 'Mazar-i-Sharif', Decimal('0.01')), ('Afghanistan', None, 'Herat', Decimal('0.01')), ('Afghanistan', None, 'Kabul', Decimal('0.09')), ('Afghanistan', None, 'Kandahar', Decimal('0.01')), ('Afghanistan', None, 'Mazar-i-Sharif', Decimal('0.01')), ('Albania', 'Albania', 'DurrÃ«s', Decimal('0.04')), ('Albania', 'Albania', 'Elbasan', Decimal('0.03'))]</v>
      </c>
      <c r="D94" s="2" t="str">
        <f>test2!D94</f>
        <v>SELECT co.name, c.province, c.name AS city, ROUND(SUM(c.population)/co.population,2) AS percentage
FROM city c
Inner Join country co ON c.country = co.code
GROUP BY ROLLUP (co.name, c.province),co.population, c.name
Order BY co.name, c.province, c.name LIMIT 3 OFFSET 37;</v>
      </c>
      <c r="E94" s="2" t="str">
        <f>test2!E94</f>
        <v>3, [('Algeria', 'Algeria', 'Tamanrasset', Decimal('0.00')), ('Algeria', 'Algeria', 'TÃ©bessa', Decimal('0.01')), ('Algeria', 'Algeria', 'Tlemcen', Decimal('0.00'))]</v>
      </c>
      <c r="F94" s="2" t="str">
        <f>test2!F94</f>
        <v>SELECT co.name, c.province, c.name AS city, ROUND(SUM(c.population)/co.population,2) AS percentage
FROM city c
Inner Join country co ON c.country = co.code
GROUP BY ROLLUP (co.name, c.province),co.population, c.name
Order BY co.name, c.province, c.name LIMIT 3 offset 3756;</v>
      </c>
      <c r="G94" s="2" t="str">
        <f>test2!G94</f>
        <v>3, [('Montserrat', None, 'Plymouth', Decimal('0.00')), ('Morocco', 'Chaouia Ouardigha', 'Settat', Decimal('0.00')), ('Morocco', 'Doukala Abda', 'Safi', Decimal('0.01'))]</v>
      </c>
      <c r="H94" s="2" t="str">
        <f>test2!H94</f>
        <v>Wrong output;</v>
      </c>
      <c r="I94" s="2">
        <f t="shared" si="3"/>
        <v>-1</v>
      </c>
      <c r="J94" s="2" t="str">
        <f>test2!I94</f>
        <v xml:space="preserve">Missing semicolon; Missing COALESCE; </v>
      </c>
      <c r="K94" s="2">
        <f t="shared" si="4"/>
        <v>-0.75</v>
      </c>
      <c r="L94" s="2">
        <f t="shared" si="5"/>
        <v>1.25</v>
      </c>
    </row>
    <row r="95" spans="1:12" x14ac:dyDescent="0.25">
      <c r="A95" s="2" t="str">
        <f>test2!A95</f>
        <v>A0231975X</v>
      </c>
      <c r="B95" s="2" t="str">
        <f>test2!B95</f>
        <v>SELECT c.country, c.province, c.name as city, ROUND(c.population / (SUM(c.population) OVER() )::NUMERIC, 2) as percentage
FROM city c
GROUP BY rollup (c.country, c.province, c.name)
Order by c.population / (SUM(c.population) OVER()) desc;</v>
      </c>
      <c r="C95" s="2" t="str">
        <f>test2!C95</f>
        <v>No output</v>
      </c>
      <c r="D95" s="2" t="str">
        <f>test2!D95</f>
        <v>SELECT c.country, c.province, c.name as city, ROUND(c.population / (SUM(c.population) OVER() )::NUMERIC, 2) as percentage
FROM city c
GROUP BY rollup (c.country, c.province, c.name)
Order by c.population / (SUM(c.population) OVER()) desc LIMIT 3 OFFSET 37;</v>
      </c>
      <c r="E95" s="2" t="str">
        <f>test2!E95</f>
        <v>No output</v>
      </c>
      <c r="F95" s="2" t="str">
        <f>test2!F95</f>
        <v>SELECT c.country, c.province, c.name as city, ROUND(c.population / (SUM(c.population) OVER() )::NUMERIC, 2) as percentage
FROM city c
GROUP BY rollup (c.country, c.province, c.name)
Order by c.population / (SUM(c.population) OVER()) desc LIMIT 3 offset 3756;</v>
      </c>
      <c r="G95" s="2" t="str">
        <f>test2!G95</f>
        <v>No output</v>
      </c>
      <c r="H95" s="2" t="str">
        <f>test2!H95</f>
        <v>No output;</v>
      </c>
      <c r="I95" s="2">
        <f t="shared" si="3"/>
        <v>-1.5</v>
      </c>
      <c r="J95" s="2" t="str">
        <f>test2!I95</f>
        <v xml:space="preserve">Missing COALESCE; </v>
      </c>
      <c r="K95" s="2">
        <f t="shared" si="4"/>
        <v>-0.5</v>
      </c>
      <c r="L95" s="2">
        <f t="shared" si="5"/>
        <v>1</v>
      </c>
    </row>
    <row r="96" spans="1:12" x14ac:dyDescent="0.25">
      <c r="A96" s="2" t="str">
        <f>test2!A96</f>
        <v>A0231979N</v>
      </c>
      <c r="B96" s="2">
        <f>test2!B96</f>
        <v>0</v>
      </c>
      <c r="C96" s="2" t="str">
        <f>test2!C96</f>
        <v>No output</v>
      </c>
      <c r="D96" s="2" t="str">
        <f>test2!D96</f>
        <v>LIMIT 3 OFFSET 37;</v>
      </c>
      <c r="E96" s="2" t="str">
        <f>test2!E96</f>
        <v>No output</v>
      </c>
      <c r="F96" s="2" t="str">
        <f>test2!F96</f>
        <v>LIMIT 3 offset 3756;</v>
      </c>
      <c r="G96" s="2" t="str">
        <f>test2!G96</f>
        <v>No output</v>
      </c>
      <c r="H96" s="2" t="str">
        <f>test2!H96</f>
        <v>No output;</v>
      </c>
      <c r="I96" s="2">
        <f t="shared" si="3"/>
        <v>-1.5</v>
      </c>
      <c r="J96" s="2" t="s">
        <v>1421</v>
      </c>
      <c r="K96" s="2">
        <f t="shared" si="4"/>
        <v>-1.5</v>
      </c>
      <c r="L96" s="2">
        <f t="shared" si="5"/>
        <v>0</v>
      </c>
    </row>
    <row r="97" spans="1:12" x14ac:dyDescent="0.25">
      <c r="A97" s="2" t="str">
        <f>test2!A97</f>
        <v>A0231982B</v>
      </c>
      <c r="B97" s="2" t="str">
        <f>test2!B97</f>
        <v>SELECT c2.name as country, 
(case when c1.province is null then 'All Provinces'
else c1.province end) as province, 
(case when c1.name is null then 'All cities'
else c1.name end) as city, round(100*sum(c1.population)/c2.population,2) as percentage
FROM city c1, country c2
where c1.country=c2.code
and c1.province=c2.province
GROUP BY rollup(c1.population,c2.population,c2.name, c1.province, c1.name)
order by c2.nameï¼›</v>
      </c>
      <c r="C97" s="2" t="str">
        <f>test2!C97</f>
        <v>No output</v>
      </c>
      <c r="D97" s="2" t="str">
        <f>test2!D97</f>
        <v>SELECT c2.name as country, 
(case when c1.province is null then 'All Provinces'
else c1.province end) as province, 
(case when c1.name is null then 'All cities'
else c1.name end) as city, round(100*sum(c1.population)/c2.population,2) as percentage
FROM city c1, country c2
where c1.country=c2.code
and c1.province=c2.province
GROUP BY rollup(c1.population,c2.population,c2.name, c1.province, c1.name)
order by c2.nameï¼› LIMIT 3 OFFSET 37;</v>
      </c>
      <c r="E97" s="2" t="str">
        <f>test2!E97</f>
        <v>No output</v>
      </c>
      <c r="F97" s="2" t="str">
        <f>test2!F97</f>
        <v>SELECT c2.name as country, 
(case when c1.province is null then 'All Provinces'
else c1.province end) as province, 
(case when c1.name is null then 'All cities'
else c1.name end) as city, round(100*sum(c1.population)/c2.population,2) as percentage
FROM city c1, country c2
where c1.country=c2.code
and c1.province=c2.province
GROUP BY rollup(c1.population,c2.population,c2.name, c1.province, c1.name)
order by c2.nameï¼› LIMIT 3 offset 3756;</v>
      </c>
      <c r="G97" s="2" t="str">
        <f>test2!G97</f>
        <v>No output</v>
      </c>
      <c r="H97" s="2" t="str">
        <f>test2!H97</f>
        <v>No output;</v>
      </c>
      <c r="I97" s="2">
        <f t="shared" si="3"/>
        <v>-1.5</v>
      </c>
      <c r="J97" s="2" t="str">
        <f>test2!I97</f>
        <v xml:space="preserve">Missing semicolon; Missing COALESCE; </v>
      </c>
      <c r="K97" s="2">
        <f t="shared" si="4"/>
        <v>-0.75</v>
      </c>
      <c r="L97" s="2">
        <f t="shared" si="5"/>
        <v>0.75</v>
      </c>
    </row>
    <row r="98" spans="1:12" x14ac:dyDescent="0.25">
      <c r="A98" s="2" t="str">
        <f>test2!A98</f>
        <v>A0231989M</v>
      </c>
      <c r="B98" s="2" t="str">
        <f>test2!B98</f>
        <v>SELECT coun.name as country, (case when c.province isnull then 'All provinces' else c.province end), (case when c.name isnull then 'All cities' else c.name end), round(SUM(c.population)/(select sum(population) as total from city),2) as percentage
FROM city c, country coun
where c.country = coun.code
group by rollup (coun.name, c.province, c.name)
order by coun.name, c.province, c.name asc</v>
      </c>
      <c r="C98" s="2" t="str">
        <f>test2!C98</f>
        <v>5336, [('Afghanistan', 'Afghanistan', 'Herat', Decimal('0.00')), ('Afghanistan', 'Afghanistan', 'Kabul', Decimal('0.00')), ('Afghanistan', 'Afghanistan', 'Kandahar', Decimal('0.00')), ('Afghanistan', 'Afghanistan', 'Mazar-i-Sharif', Decimal('0.00')), ('Afghanistan', 'Afghanistan', 'All cities', Decimal('0.00')), ('Afghanistan', 'All provinces', 'All cities', Decimal('0.00')), ('Albania', 'Albania', 'DurrÃ«s', Decimal('0.00')), ('Albania', 'Albania', 'Elbasan', Decimal('0.00')), ('Albania', 'Albania', 'KorÃ§Ã«', Decimal('0.00')), ('Albania', 'Albania', 'ShkodÃ«r', Decimal('0.00'))]</v>
      </c>
      <c r="D98" s="2" t="str">
        <f>test2!D98</f>
        <v>SELECT coun.name as country, (case when c.province isnull then 'All provinces' else c.province end), (case when c.name isnull then 'All cities' else c.name end), round(SUM(c.population)/(select sum(population) as total from city),2) as percentage
FROM city c, country coun
where c.country = coun.code
group by rollup (coun.name, c.province, c.name)
order by coun.name, c.province, c.name asc LIMIT 3 OFFSET 37;</v>
      </c>
      <c r="E98" s="2" t="str">
        <f>test2!E98</f>
        <v>3, [('American Samoa', 'American Samoa', 'Pago Pago', None), ('American Samoa', 'American Samoa', 'All cities', None), ('American Samoa', 'All provinces', 'All cities', None)]</v>
      </c>
      <c r="F98" s="2" t="str">
        <f>test2!F98</f>
        <v>SELECT coun.name as country, (case when c.province isnull then 'All provinces' else c.province end), (case when c.name isnull then 'All cities' else c.name end), round(SUM(c.population)/(select sum(population) as total from city),2) as percentage
FROM city c, country coun
where c.country = coun.code
group by rollup (coun.name, c.province, c.name)
order by coun.name, c.province, c.name asc LIMIT 3 offset 3756;</v>
      </c>
      <c r="G98" s="2" t="str">
        <f>test2!G98</f>
        <v>3, [('Russia', 'Magadanskaya', 'All cities', Decimal('0.00')), ('Russia', 'Mariy-El', 'Yoshkar-Ola', Decimal('0.00')), ('Russia', 'Mariy-El', 'All cities', Decimal('0.00'))]</v>
      </c>
      <c r="H98" s="2" t="str">
        <f>test2!H98</f>
        <v>Tiny mistake in output row number;</v>
      </c>
      <c r="I98" s="2">
        <f t="shared" si="3"/>
        <v>-0.5</v>
      </c>
      <c r="J98" s="2" t="str">
        <f>test2!I98</f>
        <v xml:space="preserve">Missing semicolon; Missing COALESCE; </v>
      </c>
      <c r="K98" s="2">
        <f t="shared" si="4"/>
        <v>-0.75</v>
      </c>
      <c r="L98" s="2">
        <f t="shared" si="5"/>
        <v>1.75</v>
      </c>
    </row>
    <row r="99" spans="1:12" x14ac:dyDescent="0.25">
      <c r="A99" s="2" t="str">
        <f>test2!A99</f>
        <v>A0231990A</v>
      </c>
      <c r="B99" s="2" t="str">
        <f>test2!B99</f>
        <v>SELECT 
	ct.name as country,
	(CASE WHEN c.province IS NULL AND ct.name IS NULL THEN NULL WHEN c.province IS NULL THEN 'All provinces' ELSE c.province END) as province,
	(CASE WHEN c.name IS NULL AND ct.name IS NULL THEN NULL WHEN c.name IS NULL THEN 'All cities' ELSE c.name END) as city,
	ROUND(SUM(c.population)/AVG(ct.ct_tot_pop)*100,2) as percentage
FROM 
	city c, 
	(SELECT 
	 	ct1.name,
	 	ct1.code,
	 	SUM(ct1.population) as ct_tot_pop
	 FROM country ct1
	 GROUP BY ct1.code
	) ct
WHERE c.country = ct.code
GROUP BY ROLLUP (ct.name, c.province, c.name)
ORDER BY ct.name, c.province, c.name;</v>
      </c>
      <c r="C99" s="2" t="str">
        <f>test2!C99</f>
        <v>5336, [('Afghanistan', 'Afghanistan', 'Herat', Decimal('1.29')), ('Afghanistan', 'Afghanistan', 'Kabul', Decimal('9.36')), ('Afghanistan', 'Afghanistan', 'Kandahar', Decimal('1.20')), ('Afghanistan', 'Afghanistan', 'Mazar-i-Sharif', Decimal('1.11')), ('Afghanistan', 'Afghanistan', 'All cities', Decimal('12.95')), ('Afghanistan', 'All provinces', 'All cities', Decimal('12.95')), ('Albania', 'Albania', 'DurrÃ«s', Decimal('4.01')), ('Albania', 'Albania', 'Elbasan', Decimal('2.79')), ('Albania', 'Albania', 'KorÃ§Ã«', Decimal('1.81')), ('Albania', 'Albania', 'ShkodÃ«r', Decimal('2.73'))]</v>
      </c>
      <c r="D99" s="2" t="str">
        <f>test2!D99</f>
        <v>SELECT 
	ct.name as country,
	(CASE WHEN c.province IS NULL AND ct.name IS NULL THEN NULL WHEN c.province IS NULL THEN 'All provinces' ELSE c.province END) as province,
	(CASE WHEN c.name IS NULL AND ct.name IS NULL THEN NULL WHEN c.name IS NULL THEN 'All cities' ELSE c.name END) as city,
	ROUND(SUM(c.population)/AVG(ct.ct_tot_pop)*100,2) as percentage
FROM 
	city c, 
	(SELECT 
	 	ct1.name,
	 	ct1.code,
	 	SUM(ct1.population) as ct_tot_pop
	 FROM country ct1
	 GROUP BY ct1.code
	) ct
WHERE c.country = ct.code
GROUP BY ROLLUP (ct.name, c.province, c.name)
ORDER BY ct.name, c.province, c.name LIMIT 3 OFFSET 37;</v>
      </c>
      <c r="E99" s="2" t="str">
        <f>test2!E99</f>
        <v>3, [('American Samoa', 'American Samoa', 'Pago Pago', None), ('American Samoa', 'American Samoa', 'All cities', None), ('American Samoa', 'All provinces', 'All cities', None)]</v>
      </c>
      <c r="F99" s="2" t="str">
        <f>test2!F99</f>
        <v>SELECT 
	ct.name as country,
	(CASE WHEN c.province IS NULL AND ct.name IS NULL THEN NULL WHEN c.province IS NULL THEN 'All provinces' ELSE c.province END) as province,
	(CASE WHEN c.name IS NULL AND ct.name IS NULL THEN NULL WHEN c.name IS NULL THEN 'All cities' ELSE c.name END) as city,
	ROUND(SUM(c.population)/AVG(ct.ct_tot_pop)*100,2) as percentage
FROM 
	city c, 
	(SELECT 
	 	ct1.name,
	 	ct1.code,
	 	SUM(ct1.population) as ct_tot_pop
	 FROM country ct1
	 GROUP BY ct1.code
	) ct
WHERE c.country = ct.code
GROUP BY ROLLUP (ct.name, c.province, c.name)
ORDER BY ct.name, c.province, c.name LIMIT 3 offset 3756;</v>
      </c>
      <c r="G99" s="2" t="str">
        <f>test2!G99</f>
        <v>3, [('Russia', 'Magadanskaya', 'All cities', Decimal('0.07')), ('Russia', 'Mariy-El', 'Yoshkar-Ola', Decimal('0.18')), ('Russia', 'Mariy-El', 'All cities', Decimal('0.18'))]</v>
      </c>
      <c r="H99" s="2" t="str">
        <f>test2!H99</f>
        <v>Tiny mistake in output row number;</v>
      </c>
      <c r="I99" s="2">
        <f t="shared" si="3"/>
        <v>-0.5</v>
      </c>
      <c r="J99" s="2" t="str">
        <f>test2!I99</f>
        <v xml:space="preserve">Missing COALESCE; </v>
      </c>
      <c r="K99" s="2">
        <f t="shared" si="4"/>
        <v>-0.5</v>
      </c>
      <c r="L99" s="2">
        <f t="shared" si="5"/>
        <v>2</v>
      </c>
    </row>
    <row r="100" spans="1:12" x14ac:dyDescent="0.25">
      <c r="A100" s="2" t="str">
        <f>test2!A100</f>
        <v>A0231993X</v>
      </c>
      <c r="B100" s="2" t="str">
        <f>test2!B100</f>
        <v>SELECT c.country, c.province, c.name, (ROUND(c1.population/c.population*100, 2)) as percentage
FROM city c, citypops c1
GROUP BY ROLLUP(c.country, c.province, c.name, c1.population, c.population)
having c.population &lt;&gt; 0 and c1.population&lt;&gt;0;</v>
      </c>
      <c r="C100" s="2" t="str">
        <f>test2!C100</f>
        <v>No output</v>
      </c>
      <c r="D100" s="2" t="str">
        <f>test2!D100</f>
        <v>SELECT c.country, c.province, c.name, (ROUND(c1.population/c.population*100, 2)) as percentage
FROM city c, citypops c1
GROUP BY ROLLUP(c.country, c.province, c.name, c1.population, c.population)
having c.population &lt;&gt; 0 and c1.population&lt;&gt;0 LIMIT 3 OFFSET 37;</v>
      </c>
      <c r="E100" s="2" t="str">
        <f>test2!E100</f>
        <v>No output</v>
      </c>
      <c r="F100" s="2" t="str">
        <f>test2!F100</f>
        <v>SELECT c.country, c.province, c.name, (ROUND(c1.population/c.population*100, 2)) as percentage
FROM city c, citypops c1
GROUP BY ROLLUP(c.country, c.province, c.name, c1.population, c.population)
having c.population &lt;&gt; 0 and c1.population&lt;&gt;0 LIMIT 3 offset 3756;</v>
      </c>
      <c r="G100" s="2" t="str">
        <f>test2!G100</f>
        <v>No output</v>
      </c>
      <c r="H100" s="2" t="str">
        <f>test2!H100</f>
        <v>No output;</v>
      </c>
      <c r="I100" s="2">
        <f t="shared" si="3"/>
        <v>-1.5</v>
      </c>
      <c r="J100" s="2" t="str">
        <f>test2!I100</f>
        <v xml:space="preserve">Missing COALESCE; </v>
      </c>
      <c r="K100" s="2">
        <f t="shared" si="4"/>
        <v>-0.5</v>
      </c>
      <c r="L100" s="2">
        <f t="shared" si="5"/>
        <v>1</v>
      </c>
    </row>
    <row r="101" spans="1:12" x14ac:dyDescent="0.25">
      <c r="A101" s="2" t="str">
        <f>test2!A101</f>
        <v>A0231994W</v>
      </c>
      <c r="B101" s="2" t="str">
        <f>test2!B101</f>
        <v>SELECT c.country,
       c.province,
       c.name,
       SUM(c.population) AS Percentage
FROM city c
GROUP BY Rollup(c.country, c.province, c.name)
Order by Percentage;</v>
      </c>
      <c r="C101" s="2" t="str">
        <f>test2!C101</f>
        <v>5336, [('MNTS', 'Montserrat', None, Decimal('0')), ('UA', 'KyÃ¯vska', 'Prypjat', Decimal('0')), ('MNTS', None, None, Decimal('0')), ('MNTS', 'Montserrat', 'Plymouth', Decimal('0')), ('UA', 'KyÃ¯vska', None, Decimal('0')), ('PITC', None, None, Decimal('56')), ('PITC', 'Pitcairn', 'Adamstown', Decimal('56')), ('PITC', 'Pitcairn', None, Decimal('56')), ('GR', 'Aghion Oros', 'Karyes', Decimal('233')), ('GR', 'Aghion Oros', None, Decimal('233'))]</v>
      </c>
      <c r="D101" s="2" t="str">
        <f>test2!D101</f>
        <v>SELECT c.country,
       c.province,
       c.name,
       SUM(c.population) AS Percentage
FROM city c
GROUP BY Rollup(c.country, c.province, c.name)
Order by Percentage LIMIT 3 OFFSET 37;</v>
      </c>
      <c r="E101" s="2" t="str">
        <f>test2!E101</f>
        <v>3, [('FL', None, None, Decimal('5207')), ('FL', 'Liechtenstein', None, Decimal('5207')), ('SPMI', None, None, Decimal('5618'))]</v>
      </c>
      <c r="F101" s="2" t="str">
        <f>test2!F101</f>
        <v>SELECT c.country,
       c.province,
       c.name,
       SUM(c.population) AS Percentage
FROM city c
GROUP BY Rollup(c.country, c.province, c.name)
Order by Percentage LIMIT 3 offset 3756;</v>
      </c>
      <c r="G101" s="2" t="str">
        <f>test2!G101</f>
        <v>3, [('RCB', 'Pointe-Noire', None, Decimal('829134')), ('I', 'Veneto', None, Decimal('831574')), ('CGO', 'Sud-Kivu', 'Bukavu', Decimal('832000'))]</v>
      </c>
      <c r="H101" s="2" t="str">
        <f>test2!H101</f>
        <v>Tiny mistake in output row number;</v>
      </c>
      <c r="I101" s="2">
        <f t="shared" si="3"/>
        <v>-0.5</v>
      </c>
      <c r="J101" s="2" t="str">
        <f>test2!I101</f>
        <v xml:space="preserve">Missing COALESCE; </v>
      </c>
      <c r="K101" s="2">
        <f t="shared" si="4"/>
        <v>-0.5</v>
      </c>
      <c r="L101" s="2">
        <f t="shared" si="5"/>
        <v>2</v>
      </c>
    </row>
    <row r="102" spans="1:12" x14ac:dyDescent="0.25">
      <c r="A102" s="2" t="str">
        <f>test2!A102</f>
        <v>A0231996R</v>
      </c>
      <c r="B102" s="2" t="str">
        <f>test2!B102</f>
        <v>SELECT cc.name, c.province, c.name as city, round(SUM(c.population),2) as percentage
FROM city c full outer join country cc on c.country=cc.code
GROUP BY Rollup(cc.name, c.province, c.name)
order by cc.name, c.province, c.name asc;</v>
      </c>
      <c r="C102" s="2" t="str">
        <f>test2!C102</f>
        <v>5336, [('Afghanistan', 'Afghanistan', 'Herat', Decimal('335200.00')), ('Afghanistan', 'Afghanistan', 'Kabul', Decimal('2435400.00')), ('Afghanistan', 'Afghanistan', 'Kandahar', Decimal('311800.00')), ('Afghanistan', 'Afghanistan', 'Mazar-i-Sharif', Decimal('288700.00')), ('Afghanistan', 'Afghanistan', None, Decimal('3371100.00')), ('Afghanistan', None, None, Decimal('3371100.00')), ('Albania', 'Albania', 'DurrÃ«s', Decimal('113249.00')), ('Albania', 'Albania', 'Elbasan', Decimal('78703.00')), ('Albania', 'Albania', 'KorÃ§Ã«', Decimal('51152.00')), ('Albania', 'Albania', 'ShkodÃ«r', Decimal('77075.00'))]</v>
      </c>
      <c r="D102" s="2" t="str">
        <f>test2!D102</f>
        <v>SELECT cc.name, c.province, c.name as city, round(SUM(c.population),2) as percentage
FROM city c full outer join country cc on c.country=cc.code
GROUP BY Rollup(cc.name, c.province, c.name)
order by cc.name, c.province, c.name asc LIMIT 3 OFFSET 37;</v>
      </c>
      <c r="E102" s="2" t="str">
        <f>test2!E102</f>
        <v>3, [('American Samoa', 'American Samoa', 'Pago Pago', None), ('American Samoa', 'American Samoa', None, None), ('American Samoa', None, None, None)]</v>
      </c>
      <c r="F102" s="2" t="str">
        <f>test2!F102</f>
        <v>SELECT cc.name, c.province, c.name as city, round(SUM(c.population),2) as percentage
FROM city c full outer join country cc on c.country=cc.code
GROUP BY Rollup(cc.name, c.province, c.name)
order by cc.name, c.province, c.name asc LIMIT 3 offset 3756;</v>
      </c>
      <c r="G102" s="2" t="str">
        <f>test2!G102</f>
        <v>3, [('Russia', 'Magadanskaya', None, Decimal('100197.00')), ('Russia', 'Mariy-El', 'Yoshkar-Ola', Decimal('257015.00')), ('Russia', 'Mariy-El', None, Decimal('257015.00'))]</v>
      </c>
      <c r="H102" s="2" t="str">
        <f>test2!H102</f>
        <v>Tiny mistake in output row number;</v>
      </c>
      <c r="I102" s="2">
        <f t="shared" si="3"/>
        <v>-0.5</v>
      </c>
      <c r="J102" s="2" t="str">
        <f>test2!I102</f>
        <v xml:space="preserve">Missing COALESCE; </v>
      </c>
      <c r="K102" s="2">
        <f t="shared" si="4"/>
        <v>-0.5</v>
      </c>
      <c r="L102" s="2">
        <f t="shared" si="5"/>
        <v>2</v>
      </c>
    </row>
    <row r="103" spans="1:12" x14ac:dyDescent="0.25">
      <c r="A103" s="2" t="str">
        <f>test2!A103</f>
        <v>A0231999L</v>
      </c>
      <c r="B103" s="2">
        <f>test2!B103</f>
        <v>0</v>
      </c>
      <c r="C103" s="2" t="str">
        <f>test2!C103</f>
        <v>No output</v>
      </c>
      <c r="D103" s="2" t="str">
        <f>test2!D103</f>
        <v>LIMIT 3 OFFSET 37;</v>
      </c>
      <c r="E103" s="2" t="str">
        <f>test2!E103</f>
        <v>No output</v>
      </c>
      <c r="F103" s="2" t="str">
        <f>test2!F103</f>
        <v>LIMIT 3 offset 3756;</v>
      </c>
      <c r="G103" s="2" t="str">
        <f>test2!G103</f>
        <v>No output</v>
      </c>
      <c r="H103" s="2" t="str">
        <f>test2!H103</f>
        <v>No output;</v>
      </c>
      <c r="I103" s="2">
        <f t="shared" si="3"/>
        <v>-1.5</v>
      </c>
      <c r="J103" s="2" t="s">
        <v>1421</v>
      </c>
      <c r="K103" s="2">
        <f t="shared" si="4"/>
        <v>-1.5</v>
      </c>
      <c r="L103" s="2">
        <f t="shared" si="5"/>
        <v>0</v>
      </c>
    </row>
    <row r="104" spans="1:12" x14ac:dyDescent="0.25">
      <c r="A104" s="2" t="str">
        <f>test2!A104</f>
        <v>A0232000L</v>
      </c>
      <c r="B104" s="2" t="str">
        <f>test2!B104</f>
        <v>SELECT 
co.name AS country,
COALESCE(c.province, 'All provinces') AS province,
COALESCE(c.name, 'All cities') AS city,
ROUND(SUM(c.population)/MAX(co.population)*100,2) AS percentage
FROM city c, country co
WHERE c.country = co.code
GROUP BY ROLLUP(co.name, c.province, c.name)
ORDER BY co.name,c.province,c.name;</v>
      </c>
      <c r="C104" s="2" t="str">
        <f>test2!C104</f>
        <v>5336, [('Afghanistan', 'Afghanistan', 'Herat', Decimal('1.29')), ('Afghanistan', 'Afghanistan', 'Kabul', Decimal('9.36')), ('Afghanistan', 'Afghanistan', 'Kandahar', Decimal('1.20')), ('Afghanistan', 'Afghanistan', 'Mazar-i-Sharif', Decimal('1.11')), ('Afghanistan', 'Afghanistan', 'All cities', Decimal('12.95')), ('Afghanistan', 'All provinces', 'All cities', Decimal('12.95')), ('Albania', 'Albania', 'DurrÃ«s', Decimal('4.01')), ('Albania', 'Albania', 'Elbasan', Decimal('2.79')), ('Albania', 'Albania', 'KorÃ§Ã«', Decimal('1.81')), ('Albania', 'Albania', 'ShkodÃ«r', Decimal('2.73'))]</v>
      </c>
      <c r="D104" s="2" t="str">
        <f>test2!D104</f>
        <v>SELECT 
co.name AS country,
COALESCE(c.province, 'All provinces') AS province,
COALESCE(c.name, 'All cities') AS city,
ROUND(SUM(c.population)/MAX(co.population)*100,2) AS percentage
FROM city c, country co
WHERE c.country = co.code
GROUP BY ROLLUP(co.name, c.province, c.name)
ORDER BY co.name,c.province,c.name LIMIT 3 OFFSET 37;</v>
      </c>
      <c r="E104" s="2" t="str">
        <f>test2!E104</f>
        <v>3, [('American Samoa', 'American Samoa', 'Pago Pago', None), ('American Samoa', 'American Samoa', 'All cities', None), ('American Samoa', 'All provinces', 'All cities', None)]</v>
      </c>
      <c r="F104" s="2" t="str">
        <f>test2!F104</f>
        <v>SELECT 
co.name AS country,
COALESCE(c.province, 'All provinces') AS province,
COALESCE(c.name, 'All cities') AS city,
ROUND(SUM(c.population)/MAX(co.population)*100,2) AS percentage
FROM city c, country co
WHERE c.country = co.code
GROUP BY ROLLUP(co.name, c.province, c.name)
ORDER BY co.name,c.province,c.name LIMIT 3 offset 3756;</v>
      </c>
      <c r="G104" s="2" t="str">
        <f>test2!G104</f>
        <v>3, [('Russia', 'Magadanskaya', 'All cities', Decimal('0.07')), ('Russia', 'Mariy-El', 'Yoshkar-Ola', Decimal('0.18')), ('Russia', 'Mariy-El', 'All cities', Decimal('0.18'))]</v>
      </c>
      <c r="H104" s="2" t="str">
        <f>test2!H104</f>
        <v>Tiny mistake in output row number;</v>
      </c>
      <c r="I104" s="2">
        <f t="shared" si="3"/>
        <v>-0.5</v>
      </c>
      <c r="J104" s="2">
        <f>test2!I104</f>
        <v>0</v>
      </c>
      <c r="K104" s="2">
        <f t="shared" si="4"/>
        <v>0</v>
      </c>
      <c r="L104" s="2">
        <f t="shared" si="5"/>
        <v>2.5</v>
      </c>
    </row>
    <row r="105" spans="1:12" x14ac:dyDescent="0.25">
      <c r="A105" s="2" t="str">
        <f>test2!A105</f>
        <v>A0232004A</v>
      </c>
      <c r="B105" s="2">
        <f>test2!B105</f>
        <v>0</v>
      </c>
      <c r="C105" s="2" t="str">
        <f>test2!C105</f>
        <v>No output</v>
      </c>
      <c r="D105" s="2" t="str">
        <f>test2!D105</f>
        <v>LIMIT 3 OFFSET 37;</v>
      </c>
      <c r="E105" s="2" t="str">
        <f>test2!E105</f>
        <v>No output</v>
      </c>
      <c r="F105" s="2" t="str">
        <f>test2!F105</f>
        <v>LIMIT 3 offset 3756;</v>
      </c>
      <c r="G105" s="2" t="str">
        <f>test2!G105</f>
        <v>No output</v>
      </c>
      <c r="H105" s="2" t="str">
        <f>test2!H105</f>
        <v>No output;</v>
      </c>
      <c r="I105" s="2">
        <f t="shared" si="3"/>
        <v>-1.5</v>
      </c>
      <c r="J105" s="2" t="s">
        <v>1421</v>
      </c>
      <c r="K105" s="2">
        <f t="shared" si="4"/>
        <v>-1.5</v>
      </c>
      <c r="L105" s="2">
        <f t="shared" si="5"/>
        <v>0</v>
      </c>
    </row>
    <row r="106" spans="1:12" x14ac:dyDescent="0.25">
      <c r="A106" s="2" t="str">
        <f>test2!A106</f>
        <v>A0232007X</v>
      </c>
      <c r="B106" s="2" t="str">
        <f>test2!B106</f>
        <v>select cc.name as country,
coalesce(c.province,'All province') as province,
coalesce(c.name,'All city') as city,
round((sum(c.population)/sum(cc.population))*100,2) as percentage
from city c
left join country as cc
on cc.code = c.country
group by rollup(cc.name,c.province,c.name)
order by cc.name,c.province,c.name asc;</v>
      </c>
      <c r="C106" s="2" t="str">
        <f>test2!C106</f>
        <v>5336, [('Afghanistan', 'Afghanistan', 'Herat', Decimal('1.29')), ('Afghanistan', 'Afghanistan', 'Kabul', Decimal('9.36')), ('Afghanistan', 'Afghanistan', 'Kandahar', Decimal('1.20')), ('Afghanistan', 'Afghanistan', 'Mazar-i-Sharif', Decimal('1.11')), ('Afghanistan', 'Afghanistan', 'All city', Decimal('3.24')), ('Afghanistan', 'All province', 'All city', Decimal('3.24')), ('Albania', 'Albania', 'DurrÃ«s', Decimal('4.01')), ('Albania', 'Albania', 'Elbasan', Decimal('2.79')), ('Albania', 'Albania', 'KorÃ§Ã«', Decimal('1.81')), ('Albania', 'Albania', 'ShkodÃ«r', Decimal('2.73'))]</v>
      </c>
      <c r="D106" s="2" t="str">
        <f>test2!D106</f>
        <v>select cc.name as country,
coalesce(c.province,'All province') as province,
coalesce(c.name,'All city') as city,
round((sum(c.population)/sum(cc.population))*100,2) as percentage
from city c
left join country as cc
on cc.code = c.country
group by rollup(cc.name,c.province,c.name)
order by cc.name,c.province,c.name asc LIMIT 3 OFFSET 37;</v>
      </c>
      <c r="E106" s="2" t="str">
        <f>test2!E106</f>
        <v>3, [('American Samoa', 'American Samoa', 'Pago Pago', None), ('American Samoa', 'American Samoa', 'All city', None), ('American Samoa', 'All province', 'All city', None)]</v>
      </c>
      <c r="F106" s="2" t="str">
        <f>test2!F106</f>
        <v>select cc.name as country,
coalesce(c.province,'All province') as province,
coalesce(c.name,'All city') as city,
round((sum(c.population)/sum(cc.population))*100,2) as percentage
from city c
left join country as cc
on cc.code = c.country
group by rollup(cc.name,c.province,c.name)
order by cc.name,c.province,c.name asc LIMIT 3 offset 3756;</v>
      </c>
      <c r="G106" s="2" t="str">
        <f>test2!G106</f>
        <v>3, [('Russia', 'Magadanskaya', 'All city', Decimal('0.03')), ('Russia', 'Mariy-El', 'Yoshkar-Ola', Decimal('0.18')), ('Russia', 'Mariy-El', 'All city', Decimal('0.18'))]</v>
      </c>
      <c r="H106" s="2" t="str">
        <f>test2!H106</f>
        <v>Tiny mistake in output row number;</v>
      </c>
      <c r="I106" s="2">
        <f t="shared" si="3"/>
        <v>-0.5</v>
      </c>
      <c r="J106" s="2">
        <f>test2!I106</f>
        <v>0</v>
      </c>
      <c r="K106" s="2">
        <f t="shared" si="4"/>
        <v>0</v>
      </c>
      <c r="L106" s="2">
        <f t="shared" si="5"/>
        <v>2.5</v>
      </c>
    </row>
    <row r="107" spans="1:12" x14ac:dyDescent="0.25">
      <c r="A107" s="2" t="str">
        <f>test2!A107</f>
        <v>A0232009U</v>
      </c>
      <c r="B107" s="2" t="str">
        <f>test2!B107</f>
        <v>select coalesce(c.name, 'All countries') as country, coalesce(ci.province, 'All provinces') as province, coalesce(ci.name, 'All countries') as country, round(sum(ci.population/c.population*100),2) as percentage
from country c, city ci
where c.code = ci.country
group by rollup(c.name, ci.province, ci.name)
order by c.name asc, ci.province asc, ci.name asc;</v>
      </c>
      <c r="C107" s="2" t="str">
        <f>test2!C107</f>
        <v>5336, [('Afghanistan', 'Afghanistan', 'Herat', Decimal('1.29')), ('Afghanistan', 'Afghanistan', 'Kabul', Decimal('9.36')), ('Afghanistan', 'Afghanistan', 'Kandahar', Decimal('1.20')), ('Afghanistan', 'Afghanistan', 'Mazar-i-Sharif', Decimal('1.11')), ('Afghanistan', 'Afghanistan', 'All countries', Decimal('12.95')), ('Afghanistan', 'All provinces', 'All countries', Decimal('12.95')), ('Albania', 'Albania', 'DurrÃ«s', Decimal('4.01')), ('Albania', 'Albania', 'Elbasan', Decimal('2.79')), ('Albania', 'Albania', 'KorÃ§Ã«', Decimal('1.81')), ('Albania', 'Albania', 'ShkodÃ«r', Decimal('2.73'))]</v>
      </c>
      <c r="D107" s="2" t="str">
        <f>test2!D107</f>
        <v>select coalesce(c.name, 'All countries') as country, coalesce(ci.province, 'All provinces') as province, coalesce(ci.name, 'All countries') as country, round(sum(ci.population/c.population*100),2) as percentage
from country c, city ci
where c.code = ci.country
group by rollup(c.name, ci.province, ci.name)
order by c.name asc, ci.province asc, ci.name asc LIMIT 3 OFFSET 37;</v>
      </c>
      <c r="E107" s="2" t="str">
        <f>test2!E107</f>
        <v>3, [('American Samoa', 'American Samoa', 'Pago Pago', None), ('American Samoa', 'American Samoa', 'All countries', None), ('American Samoa', 'All provinces', 'All countries', None)]</v>
      </c>
      <c r="F107" s="2" t="str">
        <f>test2!F107</f>
        <v>select coalesce(c.name, 'All countries') as country, coalesce(ci.province, 'All provinces') as province, coalesce(ci.name, 'All countries') as country, round(sum(ci.population/c.population*100),2) as percentage
from country c, city ci
where c.code = ci.country
group by rollup(c.name, ci.province, ci.name)
order by c.name asc, ci.province asc, ci.name asc LIMIT 3 offset 3756;</v>
      </c>
      <c r="G107" s="2" t="str">
        <f>test2!G107</f>
        <v>3, [('Russia', 'Magadanskaya', 'All countries', Decimal('0.07')), ('Russia', 'Mariy-El', 'Yoshkar-Ola', Decimal('0.18')), ('Russia', 'Mariy-El', 'All countries', Decimal('0.18'))]</v>
      </c>
      <c r="H107" s="2" t="str">
        <f>test2!H107</f>
        <v>Tiny mistake in output row number;</v>
      </c>
      <c r="I107" s="2">
        <f t="shared" si="3"/>
        <v>-0.5</v>
      </c>
      <c r="J107" s="2">
        <f>test2!I107</f>
        <v>0</v>
      </c>
      <c r="K107" s="2">
        <f t="shared" si="4"/>
        <v>0</v>
      </c>
      <c r="L107" s="2">
        <f t="shared" si="5"/>
        <v>2.5</v>
      </c>
    </row>
    <row r="108" spans="1:12" x14ac:dyDescent="0.25">
      <c r="A108" s="2" t="str">
        <f>test2!A108</f>
        <v>A0232012E</v>
      </c>
      <c r="B108" s="2" t="str">
        <f>test2!B108</f>
        <v>SELECT co.Name AS country, c.province AS province, c.name AS city, round(sum(c.population/co.population*100), 2) AS percentage 
FROM city c, country co 
WHERE co.Code = c.Country 
GROUP BY ROLLUP(co.Name, c.province, c.name) 
ORDER BY (co.Name, c.province, c.name);</v>
      </c>
      <c r="C108" s="2" t="str">
        <f>test2!C108</f>
        <v>5336, [('Afghanistan', 'Afghanistan', 'Herat', Decimal('1.29')), ('Afghanistan', 'Afghanistan', 'Kabul', Decimal('9.36')), ('Afghanistan', 'Afghanistan', 'Kandahar', Decimal('1.20')), ('Afghanistan', 'Afghanistan', 'Mazar-i-Sharif', Decimal('1.11')), ('Afghanistan', 'Afghanistan', None, Decimal('12.95')), ('Afghanistan', None, None, Decimal('12.95')), ('Albania', 'Albania', 'DurrÃ«s', Decimal('4.01')), ('Albania', 'Albania', 'Elbasan', Decimal('2.79')), ('Albania', 'Albania', 'KorÃ§Ã«', Decimal('1.81')), ('Albania', 'Albania', 'ShkodÃ«r', Decimal('2.73'))]</v>
      </c>
      <c r="D108" s="2" t="str">
        <f>test2!D108</f>
        <v>SELECT co.Name AS country, c.province AS province, c.name AS city, round(sum(c.population/co.population*100), 2) AS percentage 
FROM city c, country co 
WHERE co.Code = c.Country 
GROUP BY ROLLUP(co.Name, c.province, c.name) 
ORDER BY (co.Name, c.province, c.name) LIMIT 3 OFFSET 37;</v>
      </c>
      <c r="E108" s="2" t="str">
        <f>test2!E108</f>
        <v>3, [('American Samoa', 'American Samoa', 'Pago Pago', None), ('American Samoa', 'American Samoa', None, None), ('American Samoa', None, None, None)]</v>
      </c>
      <c r="F108" s="2" t="str">
        <f>test2!F108</f>
        <v>SELECT co.Name AS country, c.province AS province, c.name AS city, round(sum(c.population/co.population*100), 2) AS percentage 
FROM city c, country co 
WHERE co.Code = c.Country 
GROUP BY ROLLUP(co.Name, c.province, c.name) 
ORDER BY (co.Name, c.province, c.name) LIMIT 3 offset 3756;</v>
      </c>
      <c r="G108" s="2" t="str">
        <f>test2!G108</f>
        <v>3, [('Russia', 'Magadanskaya', None, Decimal('0.07')), ('Russia', 'Mariy-El', 'Yoshkar-Ola', Decimal('0.18')), ('Russia', 'Mariy-El', None, Decimal('0.18'))]</v>
      </c>
      <c r="H108" s="2" t="str">
        <f>test2!H108</f>
        <v>Tiny mistake in output row number;</v>
      </c>
      <c r="I108" s="2">
        <f t="shared" si="3"/>
        <v>-0.5</v>
      </c>
      <c r="J108" s="2" t="str">
        <f>test2!I108</f>
        <v xml:space="preserve">Missing COALESCE; </v>
      </c>
      <c r="K108" s="2">
        <f t="shared" si="4"/>
        <v>-0.5</v>
      </c>
      <c r="L108" s="2">
        <f t="shared" si="5"/>
        <v>2</v>
      </c>
    </row>
    <row r="109" spans="1:12" x14ac:dyDescent="0.25">
      <c r="A109" s="2" t="str">
        <f>test2!A109</f>
        <v>A0232013A</v>
      </c>
      <c r="B109" s="2" t="str">
        <f>test2!B109</f>
        <v>SELECT c.name, COALESCE(c.province, 'All provinces') AS province, COALESCE(y.name, 'All cities') AS city, ROUND(SUM(y.population)/c.population*100::NUMERIC,2) AS percentage
FROM country c, city y
WHERE c.code=y.country
GROUP BY c.name, ROLLUP(c.province, y.name), c.population, y.population
ORDER BY c.name, c.province, y.name</v>
      </c>
      <c r="C109" s="2" t="str">
        <f>test2!C109</f>
        <v>9888, [('Afghanistan', 'Afghanistan', 'Herat', Decimal('1.29')), ('Afghanistan', 'Afghanistan', 'Kabul', Decimal('9.36')), ('Afghanistan', 'Afghanistan', 'Kandahar', Decimal('1.20')), ('Afghanistan', 'Afghanistan', 'Mazar-i-Sharif', Decimal('1.11')), ('Afghanistan', 'Afghanistan', 'All cities', Decimal('9.36')), ('Afghanistan', 'Afghanistan', 'All cities', Decimal('1.20')), ('Afghanistan', 'Afghanistan', 'All cities', Decimal('1.11')), ('Afghanistan', 'Afghanistan', 'All cities', Decimal('1.29')), ('Afghanistan', 'All provinces', 'All cities', Decimal('1.20')), ('Afghanistan', 'All provinces', 'All cities', Decimal('9.36'))]</v>
      </c>
      <c r="D109" s="2" t="str">
        <f>test2!D109</f>
        <v>SELECT c.name, COALESCE(c.province, 'All provinces') AS province, COALESCE(y.name, 'All cities') AS city, ROUND(SUM(y.population)/c.population*100::NUMERIC,2) AS percentage
FROM country c, city y
WHERE c.code=y.country
GROUP BY c.name, ROLLUP(c.province, y.name), c.population, y.population
ORDER BY c.name, c.province, y.name LIMIT 3 OFFSET 37;</v>
      </c>
      <c r="E109" s="2" t="str">
        <f>test2!E109</f>
        <v>3, [('Algeria', 'Algeria', 'Constantine', Decimal('1.21')), ('Algeria', 'Algeria', 'Ech Chelif', Decimal('0.42')), ('Algeria', 'Algeria', 'El Djelfa', Decimal('0.72'))]</v>
      </c>
      <c r="F109" s="2" t="str">
        <f>test2!F109</f>
        <v>SELECT c.name, COALESCE(c.province, 'All provinces') AS province, COALESCE(y.name, 'All cities') AS city, ROUND(SUM(y.population)/c.population*100::NUMERIC,2) AS percentage
FROM country c, city y
WHERE c.code=y.country
GROUP BY c.name, ROLLUP(c.province, y.name), c.population, y.population
ORDER BY c.name, c.province, y.name LIMIT 3 offset 3756;</v>
      </c>
      <c r="G109" s="2" t="str">
        <f>test2!G109</f>
        <v>3, [('India', 'Delhi', 'Bangalore', Decimal('0.70')), ('India', 'Delhi', 'Bareilly', Decimal('0.05')), ('India', 'Delhi', 'Bharuch', None)]</v>
      </c>
      <c r="H109" s="2" t="str">
        <f>test2!H109</f>
        <v>Wrong output;</v>
      </c>
      <c r="I109" s="2">
        <f t="shared" si="3"/>
        <v>-1</v>
      </c>
      <c r="J109" s="2" t="str">
        <f>test2!I109</f>
        <v xml:space="preserve">Missing semicolon; </v>
      </c>
      <c r="K109" s="2">
        <f t="shared" si="4"/>
        <v>-0.25</v>
      </c>
      <c r="L109" s="2">
        <f t="shared" si="5"/>
        <v>1.75</v>
      </c>
    </row>
    <row r="110" spans="1:12" x14ac:dyDescent="0.25">
      <c r="A110" s="2" t="str">
        <f>test2!A110</f>
        <v>A0232015Y</v>
      </c>
      <c r="B110" s="2" t="str">
        <f>test2!B110</f>
        <v>SELECT cty.name as country, COALESCE(c.province,'All provinces') as province,
	COALESCE(c.name,'ALL cities') as city,
       round(SUM(c.population)/cty.population*100,2) as percentage
FROM city c, country cty
where c.country=cty.code
GROUP BY rollup(cty.name, c.province, c.name),cty.code;</v>
      </c>
      <c r="C110" s="2" t="str">
        <f>test2!C110</f>
        <v>5580, [('China', 'Henan', 'Anyang', Decimal('0.03')), ('France', 'Grand Est', 'Reims', Decimal('0.28')), ('Malaysia', 'Perlis', 'Kangar', None), ('Mexico', 'Veracruz', 'Poza Rica de Hidalgo', Decimal('0.16')), ('United Kingdom', 'North West', 'Salford', Decimal('0.16')), ('Saint Kitts and Nevis', 'Saint Kitts and Nevis', 'Basseterre', Decimal('33.41')), ('Turkey', 'Adana', 'Adana', Decimal('2.16')), ('Sudan', 'ShamÄl KurdufÄn', 'Al Ubayyiá¸‘', Decimal('0.85')), ('Mexico', 'Tabasco', 'Villahermosa', Decimal('0.31')), ('Cuba', 'Cienfuegos', 'Cienfuegos', Decimal('1.45'))]</v>
      </c>
      <c r="D110" s="2" t="str">
        <f>test2!D110</f>
        <v>SELECT cty.name as country, COALESCE(c.province,'All provinces') as province,
	COALESCE(c.name,'ALL cities') as city,
       round(SUM(c.population)/cty.population*100,2) as percentage
FROM city c, country cty
where c.country=cty.code
GROUP BY rollup(cty.name, c.province, c.name),cty.code LIMIT 3 OFFSET 37;</v>
      </c>
      <c r="E110" s="2" t="str">
        <f>test2!E110</f>
        <v>3, [('Albania', 'Albania', 'KorÃ§Ã«', Decimal('1.81')), ('Albania', 'Albania', 'ShkodÃ«r', Decimal('2.73')), ('Albania', 'Albania', 'Tirana', Decimal('14.83'))]</v>
      </c>
      <c r="F110" s="2" t="str">
        <f>test2!F110</f>
        <v>SELECT cty.name as country, COALESCE(c.province,'All provinces') as province,
	COALESCE(c.name,'ALL cities') as city,
       round(SUM(c.population)/cty.population*100,2) as percentage
FROM city c, country cty
where c.country=cty.code
GROUP BY rollup(cty.name, c.province, c.name),cty.code LIMIT 3 offset 3756;</v>
      </c>
      <c r="G110" s="2" t="str">
        <f>test2!G110</f>
        <v>3, [('Argentina', 'Salta', 'ALL cities', Decimal('1.08')), ('Mozambique', 'ZambÃ©zia', 'ALL cities', Decimal('0.82')), ('Slovakia', 'PreÅ¡ovskÃ½', 'ALL cities', Decimal('1.70'))]</v>
      </c>
      <c r="H110" s="2" t="str">
        <f>test2!H110</f>
        <v>Wrong output;</v>
      </c>
      <c r="I110" s="2">
        <f t="shared" si="3"/>
        <v>-1</v>
      </c>
      <c r="J110" s="2">
        <f>test2!I110</f>
        <v>0</v>
      </c>
      <c r="K110" s="2">
        <f t="shared" si="4"/>
        <v>0</v>
      </c>
      <c r="L110" s="2">
        <f t="shared" si="5"/>
        <v>2</v>
      </c>
    </row>
    <row r="111" spans="1:12" x14ac:dyDescent="0.25">
      <c r="A111" s="2" t="str">
        <f>test2!A111</f>
        <v>A0232016X</v>
      </c>
      <c r="B111" s="2">
        <f>test2!B111</f>
        <v>0</v>
      </c>
      <c r="C111" s="2" t="str">
        <f>test2!C111</f>
        <v>No output</v>
      </c>
      <c r="D111" s="2" t="str">
        <f>test2!D111</f>
        <v>LIMIT 3 OFFSET 37;</v>
      </c>
      <c r="E111" s="2" t="str">
        <f>test2!E111</f>
        <v>No output</v>
      </c>
      <c r="F111" s="2" t="str">
        <f>test2!F111</f>
        <v>LIMIT 3 offset 3756;</v>
      </c>
      <c r="G111" s="2" t="str">
        <f>test2!G111</f>
        <v>No output</v>
      </c>
      <c r="H111" s="2" t="str">
        <f>test2!H111</f>
        <v>No output;</v>
      </c>
      <c r="I111" s="2">
        <f t="shared" si="3"/>
        <v>-1.5</v>
      </c>
      <c r="J111" s="2" t="s">
        <v>1421</v>
      </c>
      <c r="K111" s="2">
        <f t="shared" si="4"/>
        <v>-1.5</v>
      </c>
      <c r="L111" s="2">
        <f t="shared" si="5"/>
        <v>0</v>
      </c>
    </row>
    <row r="112" spans="1:12" x14ac:dyDescent="0.25">
      <c r="A112" s="2" t="str">
        <f>test2!A112</f>
        <v>A0232022A</v>
      </c>
      <c r="B112" s="2" t="str">
        <f>test2!B112</f>
        <v>SELECT b.name as country,
     COALESCE(c.province, 'All province') AS province,
     COALESCE(c.name, 'All city') AS city,
       round((SUM(c.population)/ SUM(b.population))*100,2) as percentage
FROM city c
left join country as b
on b.code = c.country
GROUP BY ROLLUP (b.name, c.province, c.name)
order by b.name, c.province, c.name asc;</v>
      </c>
      <c r="C112" s="2" t="str">
        <f>test2!C112</f>
        <v>5336, [('Afghanistan', 'Afghanistan', 'Herat', Decimal('1.29')), ('Afghanistan', 'Afghanistan', 'Kabul', Decimal('9.36')), ('Afghanistan', 'Afghanistan', 'Kandahar', Decimal('1.20')), ('Afghanistan', 'Afghanistan', 'Mazar-i-Sharif', Decimal('1.11')), ('Afghanistan', 'Afghanistan', 'All city', Decimal('3.24')), ('Afghanistan', 'All province', 'All city', Decimal('3.24')), ('Albania', 'Albania', 'DurrÃ«s', Decimal('4.01')), ('Albania', 'Albania', 'Elbasan', Decimal('2.79')), ('Albania', 'Albania', 'KorÃ§Ã«', Decimal('1.81')), ('Albania', 'Albania', 'ShkodÃ«r', Decimal('2.73'))]</v>
      </c>
      <c r="D112" s="2" t="str">
        <f>test2!D112</f>
        <v>SELECT b.name as country,
     COALESCE(c.province, 'All province') AS province,
     COALESCE(c.name, 'All city') AS city,
       round((SUM(c.population)/ SUM(b.population))*100,2) as percentage
FROM city c
left join country as b
on b.code = c.country
GROUP BY ROLLUP (b.name, c.province, c.name)
order by b.name, c.province, c.name asc LIMIT 3 OFFSET 37;</v>
      </c>
      <c r="E112" s="2" t="str">
        <f>test2!E112</f>
        <v>3, [('American Samoa', 'American Samoa', 'Pago Pago', None), ('American Samoa', 'American Samoa', 'All city', None), ('American Samoa', 'All province', 'All city', None)]</v>
      </c>
      <c r="F112" s="2" t="str">
        <f>test2!F112</f>
        <v>SELECT b.name as country,
     COALESCE(c.province, 'All province') AS province,
     COALESCE(c.name, 'All city') AS city,
       round((SUM(c.population)/ SUM(b.population))*100,2) as percentage
FROM city c
left join country as b
on b.code = c.country
GROUP BY ROLLUP (b.name, c.province, c.name)
order by b.name, c.province, c.name asc LIMIT 3 offset 3756;</v>
      </c>
      <c r="G112" s="2" t="str">
        <f>test2!G112</f>
        <v>3, [('Russia', 'Magadanskaya', 'All city', Decimal('0.03')), ('Russia', 'Mariy-El', 'Yoshkar-Ola', Decimal('0.18')), ('Russia', 'Mariy-El', 'All city', Decimal('0.18'))]</v>
      </c>
      <c r="H112" s="2" t="str">
        <f>test2!H112</f>
        <v>Tiny mistake in output row number;</v>
      </c>
      <c r="I112" s="2">
        <f t="shared" si="3"/>
        <v>-0.5</v>
      </c>
      <c r="J112" s="2">
        <f>test2!I112</f>
        <v>0</v>
      </c>
      <c r="K112" s="2">
        <f t="shared" si="4"/>
        <v>0</v>
      </c>
      <c r="L112" s="2">
        <f t="shared" si="5"/>
        <v>2.5</v>
      </c>
    </row>
    <row r="113" spans="1:12" x14ac:dyDescent="0.25">
      <c r="A113" s="2" t="str">
        <f>test2!A113</f>
        <v>A0232060Y</v>
      </c>
      <c r="B113" s="2" t="str">
        <f>test2!B113</f>
        <v>SELECT co.name,
       c.province,
       c.name,
       (c.population/b.population)
FROM city c left outer join country co, 
GROUP BY rollup (b.name, c.province, c.name);</v>
      </c>
      <c r="C113" s="2" t="str">
        <f>test2!C113</f>
        <v>No output</v>
      </c>
      <c r="D113" s="2" t="str">
        <f>test2!D113</f>
        <v>SELECT co.name,
       c.province,
       c.name,
       (c.population/b.population)
FROM city c left outer join country co, 
GROUP BY rollup (b.name, c.province, c.name) LIMIT 3 OFFSET 37;</v>
      </c>
      <c r="E113" s="2" t="str">
        <f>test2!E113</f>
        <v>No output</v>
      </c>
      <c r="F113" s="2" t="str">
        <f>test2!F113</f>
        <v>SELECT co.name,
       c.province,
       c.name,
       (c.population/b.population)
FROM city c left outer join country co, 
GROUP BY rollup (b.name, c.province, c.name) LIMIT 3 offset 3756;</v>
      </c>
      <c r="G113" s="2" t="str">
        <f>test2!G113</f>
        <v>No output</v>
      </c>
      <c r="H113" s="2" t="str">
        <f>test2!H113</f>
        <v>No output;</v>
      </c>
      <c r="I113" s="2">
        <f t="shared" si="3"/>
        <v>-1.5</v>
      </c>
      <c r="J113" s="2" t="str">
        <f>test2!I113</f>
        <v xml:space="preserve">Missing COALESCE; </v>
      </c>
      <c r="K113" s="2">
        <f t="shared" si="4"/>
        <v>-0.5</v>
      </c>
      <c r="L113" s="2">
        <f t="shared" si="5"/>
        <v>1</v>
      </c>
    </row>
    <row r="114" spans="1:12" x14ac:dyDescent="0.25">
      <c r="A114" s="2" t="str">
        <f>test2!A114</f>
        <v>A0232064R</v>
      </c>
      <c r="B114" s="2" t="str">
        <f>test2!B114</f>
        <v>SELECT c2.name as country, 
(case when c1.province is null then 'All provinces'
else c1.province end) as province, 
(case when c1.name is null then 'All cities'
else c1.name end) as city, round(100*sum(c1.population)/c2.population,2) as percentage
FROM city c1, country c2
where c1.country=c2.code
and c1.province=c2.province
GROUP BY rollup(c1.population,c2.population,c2.name, c1.province, c1.name)
order by c2.name ascï¼›</v>
      </c>
      <c r="C114" s="2" t="str">
        <f>test2!C114</f>
        <v>No output</v>
      </c>
      <c r="D114" s="2" t="str">
        <f>test2!D114</f>
        <v>SELECT c2.name as country, 
(case when c1.province is null then 'All provinces'
else c1.province end) as province, 
(case when c1.name is null then 'All cities'
else c1.name end) as city, round(100*sum(c1.population)/c2.population,2) as percentage
FROM city c1, country c2
where c1.country=c2.code
and c1.province=c2.province
GROUP BY rollup(c1.population,c2.population,c2.name, c1.province, c1.name)
order by c2.name ascï¼› LIMIT 3 OFFSET 37;</v>
      </c>
      <c r="E114" s="2" t="str">
        <f>test2!E114</f>
        <v>No output</v>
      </c>
      <c r="F114" s="2" t="str">
        <f>test2!F114</f>
        <v>SELECT c2.name as country, 
(case when c1.province is null then 'All provinces'
else c1.province end) as province, 
(case when c1.name is null then 'All cities'
else c1.name end) as city, round(100*sum(c1.population)/c2.population,2) as percentage
FROM city c1, country c2
where c1.country=c2.code
and c1.province=c2.province
GROUP BY rollup(c1.population,c2.population,c2.name, c1.province, c1.name)
order by c2.name ascï¼› LIMIT 3 offset 3756;</v>
      </c>
      <c r="G114" s="2" t="str">
        <f>test2!G114</f>
        <v>No output</v>
      </c>
      <c r="H114" s="2" t="str">
        <f>test2!H114</f>
        <v>No output;</v>
      </c>
      <c r="I114" s="2">
        <f t="shared" si="3"/>
        <v>-1.5</v>
      </c>
      <c r="J114" s="2" t="str">
        <f>test2!I114</f>
        <v xml:space="preserve">Missing semicolon; Missing COALESCE; </v>
      </c>
      <c r="K114" s="2">
        <f t="shared" si="4"/>
        <v>-0.75</v>
      </c>
      <c r="L114" s="2">
        <f t="shared" si="5"/>
        <v>0.75</v>
      </c>
    </row>
    <row r="115" spans="1:12" x14ac:dyDescent="0.25">
      <c r="A115" s="2" t="str">
        <f>test2!A115</f>
        <v>A0232193L</v>
      </c>
      <c r="B115" s="2" t="str">
        <f>test2!B115</f>
        <v>SELECT d.name,
		COALESCE(c.province, '"All provinces"') as province,
		COALESCE(c.name, '"All cities"') as city,
		ROUND(SUM(c.population)/AVG(d.population)*100,2) as percentage
FROM City c
left join country d
on c.country = d.code
GROUP BY ROLLUP(d.name, c.province, c.name)
ORDER BY d.name, province, city asc;</v>
      </c>
      <c r="C115" s="2" t="str">
        <f>test2!C115</f>
        <v>5336, [('Afghanistan', '"All provinces"', '"All cities"', Decimal('12.95')), ('Afghanistan', 'Afghanistan', '"All cities"', Decimal('12.95')), ('Afghanistan', 'Afghanistan', 'Herat', Decimal('1.29')), ('Afghanistan', 'Afghanistan', 'Kabul', Decimal('9.36')), ('Afghanistan', 'Afghanistan', 'Kandahar', Decimal('1.20')), ('Afghanistan', 'Afghanistan', 'Mazar-i-Sharif', Decimal('1.11')), ('Albania', '"All provinces"', '"All cities"', Decimal('28.99')), ('Albania', 'Albania', '"All cities"', Decimal('28.99')), ('Albania', 'Albania', 'DurrÃ«s', Decimal('4.01')), ('Albania', 'Albania', 'Elbasan', Decimal('2.79'))]</v>
      </c>
      <c r="D115" s="2" t="str">
        <f>test2!D115</f>
        <v>SELECT d.name,
		COALESCE(c.province, '"All provinces"') as province,
		COALESCE(c.name, '"All cities"') as city,
		ROUND(SUM(c.population)/AVG(d.population)*100,2) as percentage
FROM City c
left join country d
on c.country = d.code
GROUP BY ROLLUP(d.name, c.province, c.name)
ORDER BY d.name, province, city asc LIMIT 3 OFFSET 37;</v>
      </c>
      <c r="E115" s="2" t="str">
        <f>test2!E115</f>
        <v>3, [('American Samoa', '"All provinces"', '"All cities"', None), ('American Samoa', 'American Samoa', '"All cities"', None), ('American Samoa', 'American Samoa', 'Pago Pago', None)]</v>
      </c>
      <c r="F115" s="2" t="str">
        <f>test2!F115</f>
        <v>SELECT d.name,
		COALESCE(c.province, '"All provinces"') as province,
		COALESCE(c.name, '"All cities"') as city,
		ROUND(SUM(c.population)/AVG(d.population)*100,2) as percentage
FROM City c
left join country d
on c.country = d.code
GROUP BY ROLLUP(d.name, c.province, c.name)
ORDER BY d.name, province, city asc LIMIT 3 offset 3756;</v>
      </c>
      <c r="G115" s="2" t="str">
        <f>test2!G115</f>
        <v>3, [('Russia', 'Magadanskaya', 'Magadan', Decimal('0.07')), ('Russia', 'Magadanskaya', 'Okhotsk', Decimal('0.00')), ('Russia', 'Mariy-El', '"All cities"', Decimal('0.18'))]</v>
      </c>
      <c r="H115" s="2" t="str">
        <f>test2!H115</f>
        <v>Tiny mistake in output row number;</v>
      </c>
      <c r="I115" s="2">
        <f t="shared" si="3"/>
        <v>-0.5</v>
      </c>
      <c r="J115" s="2">
        <f>test2!I115</f>
        <v>0</v>
      </c>
      <c r="K115" s="2">
        <f t="shared" si="4"/>
        <v>0</v>
      </c>
      <c r="L115" s="2">
        <f t="shared" si="5"/>
        <v>2.5</v>
      </c>
    </row>
    <row r="116" spans="1:12" x14ac:dyDescent="0.25">
      <c r="A116" s="2" t="str">
        <f>test2!A116</f>
        <v>A0232194J</v>
      </c>
      <c r="B116" s="2" t="str">
        <f>test2!B116</f>
        <v>select t.name as country, coalesce(c.province, 'All provinces') as province,
    coalesce(c.name, 'All cities') as city,
    round(100*sum(c.population)/t.population) as percentage
from country t, city c
where t.code=c.country
group by rollup (t.name, c.province, c.name, t.population)
order by t.name</v>
      </c>
      <c r="C116" s="2" t="str">
        <f>test2!C116</f>
        <v>8798, [('Afghanistan', 'Afghanistan', 'Herat', Decimal('1')), ('Afghanistan', 'Afghanistan', 'Herat', None), ('Afghanistan', 'Afghanistan', 'Kabul', Decimal('9')), ('Afghanistan', 'Afghanistan', 'Kabul', None), ('Afghanistan', 'Afghanistan', 'Kandahar', Decimal('1')), ('Afghanistan', 'Afghanistan', 'Kandahar', None), ('Afghanistan', 'Afghanistan', 'Mazar-i-Sharif', Decimal('1')), ('Afghanistan', 'Afghanistan', 'Mazar-i-Sharif', None), ('Afghanistan', 'Afghanistan', 'All cities', None), ('Afghanistan', 'All provinces', 'All cities', None)]</v>
      </c>
      <c r="D116" s="2" t="str">
        <f>test2!D116</f>
        <v>select t.name as country, coalesce(c.province, 'All provinces') as province,
    coalesce(c.name, 'All cities') as city,
    round(100*sum(c.population)/t.population) as percentage
from country t, city c
where t.code=c.country
group by rollup (t.name, c.province, c.name, t.population)
order by t.name LIMIT 3 OFFSET 37;</v>
      </c>
      <c r="E116" s="2" t="str">
        <f>test2!E116</f>
        <v>3, [('Algeria', 'Algeria', 'Blida', None), ('Algeria', 'Algeria', 'Constantine', Decimal('1')), ('Algeria', 'Algeria', 'Constantine', None)]</v>
      </c>
      <c r="F116" s="2" t="str">
        <f>test2!F116</f>
        <v>select t.name as country, coalesce(c.province, 'All provinces') as province,
    coalesce(c.name, 'All cities') as city,
    round(100*sum(c.population)/t.population) as percentage
from country t, city c
where t.code=c.country
group by rollup (t.name, c.province, c.name, t.population)
order by t.name LIMIT 3 offset 3756;</v>
      </c>
      <c r="G116" s="2" t="str">
        <f>test2!G116</f>
        <v>3, [('Iraq', 'Duhouk', 'All cities', None), ('Iraq', 'Erbil', 'Erbil', Decimal('3')), ('Iraq', 'Erbil', 'Erbil', None)]</v>
      </c>
      <c r="H116" s="2" t="str">
        <f>test2!H116</f>
        <v>Wrong output;</v>
      </c>
      <c r="I116" s="2">
        <f t="shared" si="3"/>
        <v>-1</v>
      </c>
      <c r="J116" s="2" t="str">
        <f>test2!I116</f>
        <v xml:space="preserve">Missing semicolon; </v>
      </c>
      <c r="K116" s="2">
        <f t="shared" si="4"/>
        <v>-0.25</v>
      </c>
      <c r="L116" s="2">
        <f t="shared" si="5"/>
        <v>1.75</v>
      </c>
    </row>
    <row r="117" spans="1:12" x14ac:dyDescent="0.25">
      <c r="A117" s="2" t="str">
        <f>test2!A117</f>
        <v>A0232195H</v>
      </c>
      <c r="B117" s="2" t="str">
        <f>test2!B117</f>
        <v>select c.country, c.province,c.name, trunc(c.Population/o.Population)
From city c, country o
WHERE c.country=o.name
GROUP BY ROLLUP(c.country, c.province,c.name,c.Population/o.Population)
ORDER BY c.country, c.province,c.name;</v>
      </c>
      <c r="C117" s="2" t="str">
        <f>test2!C117</f>
        <v>1, [(None, None, None, None)]</v>
      </c>
      <c r="D117" s="2" t="str">
        <f>test2!D117</f>
        <v>select c.country, c.province,c.name, trunc(c.Population/o.Population)
From city c, country o
WHERE c.country=o.name
GROUP BY ROLLUP(c.country, c.province,c.name,c.Population/o.Population)
ORDER BY c.country, c.province,c.name LIMIT 3 OFFSET 37;</v>
      </c>
      <c r="E117" s="2" t="str">
        <f>test2!E117</f>
        <v>0, []</v>
      </c>
      <c r="F117" s="2" t="str">
        <f>test2!F117</f>
        <v>select c.country, c.province,c.name, trunc(c.Population/o.Population)
From city c, country o
WHERE c.country=o.name
GROUP BY ROLLUP(c.country, c.province,c.name,c.Population/o.Population)
ORDER BY c.country, c.province,c.name LIMIT 3 offset 3756;</v>
      </c>
      <c r="G117" s="2" t="str">
        <f>test2!G117</f>
        <v>0, []</v>
      </c>
      <c r="H117" s="2" t="str">
        <f>test2!H117</f>
        <v>Wrong output;</v>
      </c>
      <c r="I117" s="2">
        <f t="shared" si="3"/>
        <v>-1</v>
      </c>
      <c r="J117" s="2" t="str">
        <f>test2!I117</f>
        <v xml:space="preserve">Missing COALESCE; </v>
      </c>
      <c r="K117" s="2">
        <f t="shared" si="4"/>
        <v>-0.5</v>
      </c>
      <c r="L117" s="2">
        <f t="shared" si="5"/>
        <v>1.5</v>
      </c>
    </row>
    <row r="118" spans="1:12" x14ac:dyDescent="0.25">
      <c r="A118" s="2" t="str">
        <f>test2!A118</f>
        <v>A0232196E</v>
      </c>
      <c r="B118" s="2" t="str">
        <f>test2!B118</f>
        <v>select co.name as country, 
case when pr.name is null then 'All_cities' else pr.name end as province, 
case when ct.name is null then 'All_cities' else ct.name end as city,
round((sum(ct.population)/max(co.population) * 100),2) as percentage from country co join province pr 
on co.province = pr.name join city ct 
on ct.province = pr.name group by rollup (co.name, pr.name, ct.name)
order by co.name, pr.name, ct.name;</v>
      </c>
      <c r="C118" s="2" t="str">
        <f>test2!C118</f>
        <v>1095, [('Afghanistan', 'Afghanistan', 'Herat', Decimal('1.29')), ('Afghanistan', 'Afghanistan', 'Kabul', Decimal('9.36')), ('Afghanistan', 'Afghanistan', 'Kandahar', Decimal('1.20')), ('Afghanistan', 'Afghanistan', 'Mazar-i-Sharif', Decimal('1.11')), ('Afghanistan', 'Afghanistan', 'All_cities', Decimal('12.95')), ('Afghanistan', 'All_cities', 'All_cities', Decimal('12.95')), ('Albania', 'Albania', 'DurrÃ«s', Decimal('4.01')), ('Albania', 'Albania', 'Elbasan', Decimal('2.79')), ('Albania', 'Albania', 'KorÃ§Ã«', Decimal('1.81')), ('Albania', 'Albania', 'ShkodÃ«r', Decimal('2.73'))]</v>
      </c>
      <c r="D118" s="2" t="str">
        <f>test2!D118</f>
        <v>select co.name as country, 
case when pr.name is null then 'All_cities' else pr.name end as province, 
case when ct.name is null then 'All_cities' else ct.name end as city,
round((sum(ct.population)/max(co.population) * 100),2) as percentage from country co join province pr 
on co.province = pr.name join city ct 
on ct.province = pr.name group by rollup (co.name, pr.name, ct.name)
order by co.name, pr.name, ct.name LIMIT 3 OFFSET 37;</v>
      </c>
      <c r="E118" s="2" t="str">
        <f>test2!E118</f>
        <v>3, [('American Samoa', 'American Samoa', 'Pago Pago', None), ('American Samoa', 'American Samoa', 'All_cities', None), ('American Samoa', 'All_cities', 'All_cities', None)]</v>
      </c>
      <c r="F118" s="2" t="str">
        <f>test2!F118</f>
        <v>select co.name as country, 
case when pr.name is null then 'All_cities' else pr.name end as province, 
case when ct.name is null then 'All_cities' else ct.name end as city,
round((sum(ct.population)/max(co.population) * 100),2) as percentage from country co join province pr 
on co.province = pr.name join city ct 
on ct.province = pr.name group by rollup (co.name, pr.name, ct.name)
order by co.name, pr.name, ct.name LIMIT 3 offset 3756;</v>
      </c>
      <c r="G118" s="2" t="str">
        <f>test2!G118</f>
        <v>0, []</v>
      </c>
      <c r="H118" s="2" t="str">
        <f>test2!H118</f>
        <v>Wrong output;</v>
      </c>
      <c r="I118" s="2">
        <f t="shared" si="3"/>
        <v>-1</v>
      </c>
      <c r="J118" s="2" t="str">
        <f>test2!I118</f>
        <v xml:space="preserve">Missing COALESCE; </v>
      </c>
      <c r="K118" s="2">
        <f t="shared" si="4"/>
        <v>-0.5</v>
      </c>
      <c r="L118" s="2">
        <f t="shared" si="5"/>
        <v>1.5</v>
      </c>
    </row>
    <row r="119" spans="1:12" x14ac:dyDescent="0.25">
      <c r="A119" s="2" t="str">
        <f>test2!A119</f>
        <v>A0232321Y</v>
      </c>
      <c r="B119" s="2" t="str">
        <f>test2!B119</f>
        <v>SELECT co.name as country,
	p.name as province,
	c.name as city,
	ROUND(SUM(c.population)/(SUM(co.population)/COUNT(co.population))*100::NUMERIC,2) as percentage
FROM city c,country co,province p
WHERE c.province = p.name
AND c.country = co.code
GROUP BY ROLLUP(co.name,p.name,c.name)
ORDER BY co.name;</v>
      </c>
      <c r="C119" s="2" t="str">
        <f>test2!C119</f>
        <v>5336, [('Afghanistan', 'Afghanistan', 'Herat', Decimal('1.29')), ('Afghanistan', 'Afghanistan', 'Kabul', Decimal('9.36')), ('Afghanistan', 'Afghanistan', 'Kandahar', Decimal('1.20')), ('Afghanistan', 'Afghanistan', 'Mazar-i-Sharif', Decimal('1.11')), ('Afghanistan', 'Afghanistan', None, Decimal('12.95')), ('Afghanistan', None, None, Decimal('12.95')), ('Albania', 'Albania', 'DurrÃ«s', Decimal('4.01')), ('Albania', 'Albania', 'Elbasan', Decimal('2.79')), ('Albania', 'Albania', 'KorÃ§Ã«', Decimal('1.81')), ('Albania', 'Albania', 'ShkodÃ«r', Decimal('2.73'))]</v>
      </c>
      <c r="D119" s="2" t="str">
        <f>test2!D119</f>
        <v>SELECT co.name as country,
	p.name as province,
	c.name as city,
	ROUND(SUM(c.population)/(SUM(co.population)/COUNT(co.population))*100::NUMERIC,2) as percentage
FROM city c,country co,province p
WHERE c.province = p.name
AND c.country = co.code
GROUP BY ROLLUP(co.name,p.name,c.name)
ORDER BY co.name LIMIT 3 OFFSET 37;</v>
      </c>
      <c r="E119" s="2" t="str">
        <f>test2!E119</f>
        <v>3, [('American Samoa', 'American Samoa', 'Pago Pago', None), ('American Samoa', 'American Samoa', None, None), ('American Samoa', None, None, None)]</v>
      </c>
      <c r="F119" s="2" t="str">
        <f>test2!F119</f>
        <v>SELECT co.name as country,
	p.name as province,
	c.name as city,
	ROUND(SUM(c.population)/(SUM(co.population)/COUNT(co.population))*100::NUMERIC,2) as percentage
FROM city c,country co,province p
WHERE c.province = p.name
AND c.country = co.code
GROUP BY ROLLUP(co.name,p.name,c.name)
ORDER BY co.name LIMIT 3 offset 3756;</v>
      </c>
      <c r="G119" s="2" t="str">
        <f>test2!G119</f>
        <v>3, [('Russia', 'Magadanskaya', None, Decimal('0.07')), ('Russia', 'Mariy-El', 'Yoshkar-Ola', Decimal('0.18')), ('Russia', 'Mariy-El', None, Decimal('0.18'))]</v>
      </c>
      <c r="H119" s="2" t="str">
        <f>test2!H119</f>
        <v>Tiny mistake in output row number;</v>
      </c>
      <c r="I119" s="2">
        <f t="shared" si="3"/>
        <v>-0.5</v>
      </c>
      <c r="J119" s="2" t="str">
        <f>test2!I119</f>
        <v xml:space="preserve">Missing COALESCE; </v>
      </c>
      <c r="K119" s="2">
        <f t="shared" si="4"/>
        <v>-0.5</v>
      </c>
      <c r="L119" s="2">
        <f t="shared" si="5"/>
        <v>2</v>
      </c>
    </row>
    <row r="120" spans="1:12" x14ac:dyDescent="0.25">
      <c r="A120" s="2" t="str">
        <f>test2!A120</f>
        <v>A0232322X</v>
      </c>
      <c r="B120" s="2" t="str">
        <f>test2!B120</f>
        <v>SELECT c.name as country,c.province,c.name as city,
ROUND((SUM(c.population)*100)/SUM(cc.population),2) as percentage
FROM city c, country cc
WHERE c.country = cc.code
AND c.province = cc.province
GROUP BY ROLLUP (c.country, c.province, c.name);</v>
      </c>
      <c r="C120" s="2" t="str">
        <f>test2!C120</f>
        <v>1075, [('Wien', 'Wien', 'Wien', Decimal('20.73')), (None, 'Wien', None, Decimal('20.73')), (None, None, None, Decimal('20.73')), ('Herat', 'Afghanistan', 'Herat', Decimal('1.29')), ('Kabul', 'Afghanistan', 'Kabul', Decimal('9.36')), ('Kandahar', 'Afghanistan', 'Kandahar', Decimal('1.20')), ('Mazar-i-Sharif', 'Afghanistan', 'Mazar-i-Sharif', Decimal('1.11')), (None, 'Afghanistan', None, Decimal('3.24')), (None, None, None, Decimal('3.24')), ("St. John's", 'Antigua and Barbuda', "St. John's", Decimal('27.16'))]</v>
      </c>
      <c r="D120" s="2" t="str">
        <f>test2!D120</f>
        <v>SELECT c.name as country,c.province,c.name as city,
ROUND((SUM(c.population)*100)/SUM(cc.population),2) as percentage
FROM city c, country cc
WHERE c.country = cc.code
AND c.province = cc.province
GROUP BY ROLLUP (c.country, c.province, c.name) LIMIT 3 OFFSET 37;</v>
      </c>
      <c r="E120" s="2" t="str">
        <f>test2!E120</f>
        <v>3, [(None, None, None, Decimal('1.81')), ('The Valley', 'Anguilla', 'The Valley', None), (None, 'Anguilla', None, None)]</v>
      </c>
      <c r="F120" s="2" t="str">
        <f>test2!F120</f>
        <v>SELECT c.name as country,c.province,c.name as city,
ROUND((SUM(c.population)*100)/SUM(cc.population),2) as percentage
FROM city c, country cc
WHERE c.country = cc.code
AND c.province = cc.province
GROUP BY ROLLUP (c.country, c.province, c.name) LIMIT 3 offset 3756;</v>
      </c>
      <c r="G120" s="2" t="str">
        <f>test2!G120</f>
        <v>0, []</v>
      </c>
      <c r="H120" s="2" t="str">
        <f>test2!H120</f>
        <v>Wrong output;</v>
      </c>
      <c r="I120" s="2">
        <f t="shared" si="3"/>
        <v>-1</v>
      </c>
      <c r="J120" s="2" t="str">
        <f>test2!I120</f>
        <v xml:space="preserve">Missing COALESCE; </v>
      </c>
      <c r="K120" s="2">
        <f t="shared" si="4"/>
        <v>-0.5</v>
      </c>
      <c r="L120" s="2">
        <f t="shared" si="5"/>
        <v>1.5</v>
      </c>
    </row>
    <row r="121" spans="1:12" s="3" customFormat="1" x14ac:dyDescent="0.25">
      <c r="A121" s="7" t="str">
        <f>test2!A121</f>
        <v>sample</v>
      </c>
      <c r="B121" s="7" t="str">
        <f>test2!B121</f>
        <v>SELECT co.name AS country, 
    coalesce(c.province, 'All provinces') AS province,
    coalesce(c.name, 'All cities') AS city,
    round((sum(c.population)/co.population) * 100, 2) as percentage
FROM city c INNER JOIN country co ON c.country = co.code
GROUP BY ROLLUP(c.country, c.province, c.name), co.name, co.population
HAVING c.country is NOT NULL
ORDER BY co.name ASC, c.province ASC NULLS FIRST, c.name ASC NULLS FIRST;</v>
      </c>
      <c r="C121" s="7" t="str">
        <f>test2!C121</f>
        <v>5335, [('Afghanistan', 'All provinces', 'All cities', Decimal('12.95')), ('Afghanistan', 'Afghanistan', 'All cities', Decimal('12.95')), ('Afghanistan', 'Afghanistan', 'Herat', Decimal('1.29')), ('Afghanistan', 'Afghanistan', 'Kabul', Decimal('9.36')), ('Afghanistan', 'Afghanistan', 'Kandahar', Decimal('1.20')), ('Afghanistan', 'Afghanistan', 'Mazar-i-Sharif', Decimal('1.11')), ('Albania', 'All provinces', 'All cities', Decimal('28.99')), ('Albania', 'Albania', 'All cities', Decimal('28.99')), ('Albania', 'Albania', 'DurrÃ«s', Decimal('4.01')), ('Albania', 'Albania', 'Elbasan', Decimal('2.79'))]</v>
      </c>
      <c r="D121" s="7" t="str">
        <f>test2!D121</f>
        <v>SELECT co.name AS country, 
    coalesce(c.province, 'All provinces') AS province,
    coalesce(c.name, 'All cities') AS city,
    round((sum(c.population)/co.population) * 100, 2) as percentage
FROM city c INNER JOIN country co ON c.country = co.code
GROUP BY ROLLUP(c.country, c.province, c.name), co.name, co.population
HAVING c.country is NOT NULL
ORDER BY co.name ASC, c.province ASC NULLS FIRST, c.name ASC NULLS FIRST LIMIT 3 OFFSET 37;</v>
      </c>
      <c r="E121" s="7" t="str">
        <f>test2!E121</f>
        <v>3, [('American Samoa', 'All provinces', 'All cities', None), ('American Samoa', 'American Samoa', 'All cities', None), ('American Samoa', 'American Samoa', 'Pago Pago', None)]</v>
      </c>
      <c r="F121" s="7" t="str">
        <f>test2!F121</f>
        <v>SELECT co.name AS country, 
    coalesce(c.province, 'All provinces') AS province,
    coalesce(c.name, 'All cities') AS city,
    round((sum(c.population)/co.population) * 100, 2) as percentage
FROM city c INNER JOIN country co ON c.country = co.code
GROUP BY ROLLUP(c.country, c.province, c.name), co.name, co.population
HAVING c.country is NOT NULL
ORDER BY co.name ASC, c.province ASC NULLS FIRST, c.name ASC NULLS FIRST LIMIT 3 offset 3756;</v>
      </c>
      <c r="G121" s="7" t="str">
        <f>test2!G121</f>
        <v>3, [('Russia', 'Magadanskaya', 'Magadan', Decimal('0.07')), ('Russia', 'Magadanskaya', 'Okhotsk', Decimal('0.00')), ('Russia', 'Mariy-El', 'All cities', Decimal('0.18'))]</v>
      </c>
      <c r="H121" s="7" t="str">
        <f>test2!H121</f>
        <v xml:space="preserve">Correct output; </v>
      </c>
      <c r="I121" s="7">
        <f t="shared" si="3"/>
        <v>0</v>
      </c>
      <c r="J121" s="7">
        <f>test2!I121</f>
        <v>0</v>
      </c>
      <c r="K121" s="7">
        <f t="shared" si="4"/>
        <v>0</v>
      </c>
      <c r="L121" s="7">
        <f t="shared" si="5"/>
        <v>3</v>
      </c>
    </row>
  </sheetData>
  <mergeCells count="2">
    <mergeCell ref="O1:P1"/>
    <mergeCell ref="O17:P17"/>
  </mergeCells>
  <pageMargins left="0.7" right="0.7" top="0.75" bottom="0.75" header="0.3" footer="0.3"/>
  <pageSetup paperSize="9"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9C1093-2149-4A50-B4EE-031C56EF899C}">
  <dimension ref="A1:O121"/>
  <sheetViews>
    <sheetView workbookViewId="0">
      <selection sqref="A1:XFD1"/>
    </sheetView>
  </sheetViews>
  <sheetFormatPr defaultRowHeight="15" x14ac:dyDescent="0.25"/>
  <cols>
    <col min="1" max="1" width="12" customWidth="1"/>
    <col min="2" max="2" width="91.42578125" customWidth="1"/>
    <col min="6" max="6" width="25.7109375" customWidth="1"/>
    <col min="14" max="14" width="20" customWidth="1"/>
  </cols>
  <sheetData>
    <row r="1" spans="1:15" s="3" customFormat="1" x14ac:dyDescent="0.25">
      <c r="A1" s="7" t="s">
        <v>0</v>
      </c>
      <c r="B1" s="7" t="s">
        <v>11</v>
      </c>
      <c r="C1" s="7" t="s">
        <v>5</v>
      </c>
      <c r="D1" s="7" t="s">
        <v>1449</v>
      </c>
      <c r="E1" s="7" t="s">
        <v>1448</v>
      </c>
      <c r="F1" s="7" t="s">
        <v>12</v>
      </c>
      <c r="G1" s="7" t="s">
        <v>5</v>
      </c>
      <c r="H1" s="7" t="s">
        <v>1449</v>
      </c>
      <c r="I1" s="7" t="s">
        <v>1448</v>
      </c>
      <c r="J1" s="7" t="s">
        <v>1428</v>
      </c>
      <c r="N1" s="9" t="s">
        <v>1420</v>
      </c>
      <c r="O1" s="9"/>
    </row>
    <row r="2" spans="1:15" x14ac:dyDescent="0.25">
      <c r="A2" s="2" t="s">
        <v>17</v>
      </c>
      <c r="B2" s="2" t="s">
        <v>28</v>
      </c>
      <c r="C2" s="2" t="s">
        <v>1441</v>
      </c>
      <c r="E2" s="2">
        <f>IF(LEFT(C2,5)="No an",$O$6,IF(LEFT(C2,5)="Wrong",$O$5,IF(LEFT(C2,5)="Tiny ",$O$4,IF(LEFT(C2,5)="Good;",$O$3,"??"))))</f>
        <v>-1.5</v>
      </c>
      <c r="F2" s="2" t="s">
        <v>29</v>
      </c>
      <c r="G2" s="2" t="s">
        <v>1442</v>
      </c>
      <c r="H2" s="2"/>
      <c r="I2" s="2">
        <f>IF(LEFT(G2,5)="No an",$O$12,IF(LEFT(G2,5)="Wrong",$O$11,IF(LEFT(G2,5)="Good;",$O$10,"??")))</f>
        <v>0</v>
      </c>
      <c r="J2">
        <f>5+E2+I2</f>
        <v>3.5</v>
      </c>
      <c r="N2" s="5" t="s">
        <v>1445</v>
      </c>
      <c r="O2" s="6"/>
    </row>
    <row r="3" spans="1:15" x14ac:dyDescent="0.25">
      <c r="A3" s="2" t="s">
        <v>34</v>
      </c>
      <c r="B3" s="2" t="s">
        <v>44</v>
      </c>
      <c r="C3" s="2" t="s">
        <v>1439</v>
      </c>
      <c r="D3" s="2"/>
      <c r="E3" s="2">
        <f t="shared" ref="E3:E66" si="0">IF(LEFT(C3,5)="No an",$O$6,IF(LEFT(C3,5)="Wrong",$O$5,IF(LEFT(C3,5)="Tiny ",$O$4,IF(LEFT(C3,5)="Good;",$O$3,"??"))))</f>
        <v>-0.5</v>
      </c>
      <c r="F3" s="2" t="s">
        <v>45</v>
      </c>
      <c r="G3" s="2" t="s">
        <v>1442</v>
      </c>
      <c r="H3" s="2"/>
      <c r="I3" s="2">
        <f t="shared" ref="I3:I66" si="1">IF(LEFT(G3,5)="No an",$O$12,IF(LEFT(G3,5)="Wrong",$O$11,IF(LEFT(G3,5)="Good;",$O$10,"??")))</f>
        <v>0</v>
      </c>
      <c r="J3">
        <f t="shared" ref="J3:J66" si="2">5+E3+I3</f>
        <v>4.5</v>
      </c>
      <c r="N3" s="4" t="s">
        <v>1444</v>
      </c>
      <c r="O3" s="4">
        <v>0</v>
      </c>
    </row>
    <row r="4" spans="1:15" x14ac:dyDescent="0.25">
      <c r="A4" s="2" t="s">
        <v>50</v>
      </c>
      <c r="B4" s="2" t="s">
        <v>58</v>
      </c>
      <c r="C4" s="2" t="s">
        <v>1441</v>
      </c>
      <c r="D4" s="2"/>
      <c r="E4" s="2">
        <f t="shared" si="0"/>
        <v>-1.5</v>
      </c>
      <c r="F4" s="2" t="s">
        <v>59</v>
      </c>
      <c r="G4" s="2" t="s">
        <v>1442</v>
      </c>
      <c r="H4" s="2"/>
      <c r="I4" s="2">
        <f t="shared" si="1"/>
        <v>0</v>
      </c>
      <c r="J4">
        <f t="shared" si="2"/>
        <v>3.5</v>
      </c>
      <c r="N4" s="4" t="s">
        <v>1439</v>
      </c>
      <c r="O4" s="4">
        <v>-0.5</v>
      </c>
    </row>
    <row r="5" spans="1:15" x14ac:dyDescent="0.25">
      <c r="A5" s="2" t="s">
        <v>63</v>
      </c>
      <c r="B5" s="2" t="s">
        <v>71</v>
      </c>
      <c r="C5" s="2" t="s">
        <v>1439</v>
      </c>
      <c r="D5" s="2"/>
      <c r="E5" s="2">
        <f t="shared" si="0"/>
        <v>-0.5</v>
      </c>
      <c r="F5" s="2" t="s">
        <v>72</v>
      </c>
      <c r="G5" s="2" t="s">
        <v>1441</v>
      </c>
      <c r="H5" s="2"/>
      <c r="I5" s="2">
        <f t="shared" si="1"/>
        <v>-1</v>
      </c>
      <c r="J5">
        <f t="shared" si="2"/>
        <v>3.5</v>
      </c>
      <c r="N5" s="4" t="s">
        <v>1414</v>
      </c>
      <c r="O5" s="4">
        <v>-1.5</v>
      </c>
    </row>
    <row r="6" spans="1:15" x14ac:dyDescent="0.25">
      <c r="A6" s="2" t="s">
        <v>76</v>
      </c>
      <c r="B6" s="2" t="s">
        <v>85</v>
      </c>
      <c r="C6" s="2" t="s">
        <v>1439</v>
      </c>
      <c r="D6" s="2"/>
      <c r="E6" s="2">
        <f t="shared" si="0"/>
        <v>-0.5</v>
      </c>
      <c r="F6" s="2" t="s">
        <v>86</v>
      </c>
      <c r="G6" s="2" t="s">
        <v>1442</v>
      </c>
      <c r="H6" s="2"/>
      <c r="I6" s="2">
        <f t="shared" si="1"/>
        <v>0</v>
      </c>
      <c r="J6">
        <f t="shared" si="2"/>
        <v>4.5</v>
      </c>
      <c r="N6" s="4" t="s">
        <v>1437</v>
      </c>
      <c r="O6" s="4">
        <v>-3</v>
      </c>
    </row>
    <row r="7" spans="1:15" x14ac:dyDescent="0.25">
      <c r="A7" s="2" t="s">
        <v>90</v>
      </c>
      <c r="B7" s="2" t="s">
        <v>99</v>
      </c>
      <c r="C7" s="2" t="s">
        <v>1441</v>
      </c>
      <c r="D7" s="2"/>
      <c r="E7" s="2">
        <f t="shared" si="0"/>
        <v>-1.5</v>
      </c>
      <c r="F7" s="2" t="s">
        <v>100</v>
      </c>
      <c r="G7" s="2" t="s">
        <v>1441</v>
      </c>
      <c r="H7" s="2"/>
      <c r="I7" s="2">
        <f t="shared" si="1"/>
        <v>-1</v>
      </c>
      <c r="J7">
        <f t="shared" si="2"/>
        <v>2.5</v>
      </c>
    </row>
    <row r="8" spans="1:15" x14ac:dyDescent="0.25">
      <c r="A8" s="2" t="s">
        <v>104</v>
      </c>
      <c r="B8" s="2" t="s">
        <v>114</v>
      </c>
      <c r="C8" s="2" t="s">
        <v>1441</v>
      </c>
      <c r="D8" s="2"/>
      <c r="E8" s="2">
        <f t="shared" si="0"/>
        <v>-1.5</v>
      </c>
      <c r="F8" s="2" t="s">
        <v>115</v>
      </c>
      <c r="G8" s="2" t="s">
        <v>1441</v>
      </c>
      <c r="H8" s="2"/>
      <c r="I8" s="2">
        <f t="shared" si="1"/>
        <v>-1</v>
      </c>
      <c r="J8">
        <f t="shared" si="2"/>
        <v>2.5</v>
      </c>
      <c r="N8" s="9" t="s">
        <v>1446</v>
      </c>
      <c r="O8" s="9"/>
    </row>
    <row r="9" spans="1:15" x14ac:dyDescent="0.25">
      <c r="A9" s="2" t="s">
        <v>119</v>
      </c>
      <c r="B9" s="2" t="s">
        <v>127</v>
      </c>
      <c r="C9" s="2" t="s">
        <v>1439</v>
      </c>
      <c r="D9" s="2"/>
      <c r="E9" s="2">
        <f t="shared" si="0"/>
        <v>-0.5</v>
      </c>
      <c r="F9" s="2" t="s">
        <v>128</v>
      </c>
      <c r="G9" s="2" t="s">
        <v>1443</v>
      </c>
      <c r="H9" s="2"/>
      <c r="I9" s="2">
        <f t="shared" si="1"/>
        <v>0</v>
      </c>
      <c r="J9">
        <f t="shared" si="2"/>
        <v>4.5</v>
      </c>
      <c r="N9" s="5" t="s">
        <v>1447</v>
      </c>
      <c r="O9" s="6"/>
    </row>
    <row r="10" spans="1:15" x14ac:dyDescent="0.25">
      <c r="A10" s="2" t="s">
        <v>132</v>
      </c>
      <c r="B10" s="2" t="s">
        <v>139</v>
      </c>
      <c r="C10" s="2" t="s">
        <v>1441</v>
      </c>
      <c r="D10" s="2"/>
      <c r="E10" s="2">
        <f t="shared" si="0"/>
        <v>-1.5</v>
      </c>
      <c r="F10" s="2" t="s">
        <v>140</v>
      </c>
      <c r="G10" s="2" t="s">
        <v>1443</v>
      </c>
      <c r="H10" s="2"/>
      <c r="I10" s="2">
        <f t="shared" si="1"/>
        <v>0</v>
      </c>
      <c r="J10">
        <f t="shared" si="2"/>
        <v>3.5</v>
      </c>
      <c r="N10" s="4" t="s">
        <v>1444</v>
      </c>
      <c r="O10" s="4">
        <v>0</v>
      </c>
    </row>
    <row r="11" spans="1:15" x14ac:dyDescent="0.25">
      <c r="A11" s="2" t="s">
        <v>144</v>
      </c>
      <c r="B11" s="2" t="s">
        <v>153</v>
      </c>
      <c r="C11" s="2" t="s">
        <v>1439</v>
      </c>
      <c r="D11" s="2"/>
      <c r="E11" s="2">
        <f t="shared" si="0"/>
        <v>-0.5</v>
      </c>
      <c r="F11" s="2" t="s">
        <v>154</v>
      </c>
      <c r="G11" s="2" t="s">
        <v>1442</v>
      </c>
      <c r="H11" s="2"/>
      <c r="I11" s="2">
        <f t="shared" si="1"/>
        <v>0</v>
      </c>
      <c r="J11">
        <f t="shared" si="2"/>
        <v>4.5</v>
      </c>
      <c r="N11" s="4" t="s">
        <v>1414</v>
      </c>
      <c r="O11" s="4">
        <v>-1</v>
      </c>
    </row>
    <row r="12" spans="1:15" x14ac:dyDescent="0.25">
      <c r="A12" s="2" t="s">
        <v>158</v>
      </c>
      <c r="B12" s="2" t="s">
        <v>165</v>
      </c>
      <c r="C12" s="2" t="s">
        <v>1439</v>
      </c>
      <c r="D12" s="2"/>
      <c r="E12" s="2">
        <f t="shared" si="0"/>
        <v>-0.5</v>
      </c>
      <c r="F12" s="2" t="s">
        <v>166</v>
      </c>
      <c r="G12" s="2" t="s">
        <v>1442</v>
      </c>
      <c r="H12" s="2"/>
      <c r="I12" s="2">
        <f t="shared" si="1"/>
        <v>0</v>
      </c>
      <c r="J12">
        <f t="shared" si="2"/>
        <v>4.5</v>
      </c>
      <c r="N12" s="4" t="s">
        <v>1437</v>
      </c>
      <c r="O12" s="4">
        <v>-2</v>
      </c>
    </row>
    <row r="13" spans="1:15" x14ac:dyDescent="0.25">
      <c r="A13" s="2" t="s">
        <v>170</v>
      </c>
      <c r="B13" s="2" t="s">
        <v>179</v>
      </c>
      <c r="C13" s="2" t="s">
        <v>1441</v>
      </c>
      <c r="D13" s="2"/>
      <c r="E13" s="2">
        <f t="shared" si="0"/>
        <v>-1.5</v>
      </c>
      <c r="F13" s="2" t="s">
        <v>180</v>
      </c>
      <c r="G13" s="2" t="s">
        <v>1442</v>
      </c>
      <c r="H13" s="2"/>
      <c r="I13" s="2">
        <f t="shared" si="1"/>
        <v>0</v>
      </c>
      <c r="J13">
        <f t="shared" si="2"/>
        <v>3.5</v>
      </c>
    </row>
    <row r="14" spans="1:15" x14ac:dyDescent="0.25">
      <c r="A14" s="2" t="s">
        <v>184</v>
      </c>
      <c r="B14" s="2" t="s">
        <v>193</v>
      </c>
      <c r="C14" s="2" t="s">
        <v>1439</v>
      </c>
      <c r="D14" s="2"/>
      <c r="E14" s="2">
        <f t="shared" si="0"/>
        <v>-0.5</v>
      </c>
      <c r="F14" s="2" t="s">
        <v>194</v>
      </c>
      <c r="G14" s="2" t="s">
        <v>1442</v>
      </c>
      <c r="H14" s="2"/>
      <c r="I14" s="2">
        <f t="shared" si="1"/>
        <v>0</v>
      </c>
      <c r="J14">
        <f t="shared" si="2"/>
        <v>4.5</v>
      </c>
    </row>
    <row r="15" spans="1:15" x14ac:dyDescent="0.25">
      <c r="A15" s="2" t="s">
        <v>199</v>
      </c>
      <c r="B15" s="2" t="s">
        <v>208</v>
      </c>
      <c r="C15" s="2" t="s">
        <v>1438</v>
      </c>
      <c r="D15" s="2"/>
      <c r="E15" s="2">
        <f t="shared" si="0"/>
        <v>-3</v>
      </c>
      <c r="F15" s="2" t="s">
        <v>209</v>
      </c>
      <c r="G15" s="2" t="s">
        <v>1438</v>
      </c>
      <c r="H15" s="2"/>
      <c r="I15" s="2">
        <f t="shared" si="1"/>
        <v>-2</v>
      </c>
      <c r="J15">
        <f t="shared" si="2"/>
        <v>0</v>
      </c>
      <c r="N15" s="10" t="s">
        <v>1430</v>
      </c>
      <c r="O15" s="10"/>
    </row>
    <row r="16" spans="1:15" x14ac:dyDescent="0.25">
      <c r="A16" s="2" t="s">
        <v>213</v>
      </c>
      <c r="B16" s="2" t="s">
        <v>218</v>
      </c>
      <c r="C16" s="2" t="s">
        <v>1441</v>
      </c>
      <c r="D16" s="2"/>
      <c r="E16" s="2">
        <f t="shared" si="0"/>
        <v>-1.5</v>
      </c>
      <c r="F16" s="2" t="s">
        <v>219</v>
      </c>
      <c r="G16" s="2" t="s">
        <v>1442</v>
      </c>
      <c r="H16" s="2"/>
      <c r="I16" s="2">
        <f t="shared" si="1"/>
        <v>0</v>
      </c>
      <c r="J16">
        <f t="shared" si="2"/>
        <v>3.5</v>
      </c>
      <c r="N16" s="4" t="s">
        <v>1429</v>
      </c>
      <c r="O16" s="4">
        <f>AVERAGE(J2:J120)</f>
        <v>3.0630252100840338</v>
      </c>
    </row>
    <row r="17" spans="1:15" x14ac:dyDescent="0.25">
      <c r="A17" s="2" t="s">
        <v>222</v>
      </c>
      <c r="B17" s="2" t="s">
        <v>230</v>
      </c>
      <c r="C17" s="2" t="s">
        <v>1441</v>
      </c>
      <c r="D17" s="2"/>
      <c r="E17" s="2">
        <f t="shared" si="0"/>
        <v>-1.5</v>
      </c>
      <c r="F17" s="2" t="s">
        <v>231</v>
      </c>
      <c r="G17" s="2" t="s">
        <v>1442</v>
      </c>
      <c r="H17" s="2"/>
      <c r="I17" s="2">
        <f t="shared" si="1"/>
        <v>0</v>
      </c>
      <c r="J17">
        <f t="shared" si="2"/>
        <v>3.5</v>
      </c>
      <c r="N17" s="4" t="s">
        <v>1431</v>
      </c>
      <c r="O17" s="4">
        <f>QUARTILE(J2:J120,0)</f>
        <v>0</v>
      </c>
    </row>
    <row r="18" spans="1:15" x14ac:dyDescent="0.25">
      <c r="A18" s="2" t="s">
        <v>235</v>
      </c>
      <c r="B18" s="2" t="s">
        <v>244</v>
      </c>
      <c r="C18" s="2" t="s">
        <v>1438</v>
      </c>
      <c r="D18" s="2"/>
      <c r="E18" s="2">
        <f t="shared" si="0"/>
        <v>-3</v>
      </c>
      <c r="F18" s="2" t="s">
        <v>245</v>
      </c>
      <c r="G18" s="2" t="s">
        <v>1442</v>
      </c>
      <c r="H18" s="2"/>
      <c r="I18" s="2">
        <f t="shared" si="1"/>
        <v>0</v>
      </c>
      <c r="J18">
        <f t="shared" si="2"/>
        <v>2</v>
      </c>
      <c r="N18" s="8" t="s">
        <v>1434</v>
      </c>
      <c r="O18" s="4">
        <f>QUARTILE(J2:J120,1)</f>
        <v>2.5</v>
      </c>
    </row>
    <row r="19" spans="1:15" x14ac:dyDescent="0.25">
      <c r="A19" s="2" t="s">
        <v>249</v>
      </c>
      <c r="B19" s="2" t="s">
        <v>257</v>
      </c>
      <c r="C19" s="2" t="s">
        <v>1439</v>
      </c>
      <c r="D19" s="2"/>
      <c r="E19" s="2">
        <f t="shared" si="0"/>
        <v>-0.5</v>
      </c>
      <c r="F19" s="2" t="s">
        <v>258</v>
      </c>
      <c r="G19" s="2" t="s">
        <v>1442</v>
      </c>
      <c r="H19" s="2"/>
      <c r="I19" s="2">
        <f t="shared" si="1"/>
        <v>0</v>
      </c>
      <c r="J19">
        <f t="shared" si="2"/>
        <v>4.5</v>
      </c>
      <c r="N19" s="4" t="s">
        <v>1433</v>
      </c>
      <c r="O19" s="4">
        <f>QUARTILE(J2:J120,2)</f>
        <v>3.5</v>
      </c>
    </row>
    <row r="20" spans="1:15" x14ac:dyDescent="0.25">
      <c r="A20" s="2" t="s">
        <v>262</v>
      </c>
      <c r="B20" s="2" t="s">
        <v>269</v>
      </c>
      <c r="C20" s="2" t="s">
        <v>1441</v>
      </c>
      <c r="D20" s="2"/>
      <c r="E20" s="2">
        <f t="shared" si="0"/>
        <v>-1.5</v>
      </c>
      <c r="F20" s="2" t="s">
        <v>270</v>
      </c>
      <c r="G20" s="2" t="s">
        <v>1442</v>
      </c>
      <c r="H20" s="2"/>
      <c r="I20" s="2">
        <f t="shared" si="1"/>
        <v>0</v>
      </c>
      <c r="J20">
        <f t="shared" si="2"/>
        <v>3.5</v>
      </c>
      <c r="N20" s="8" t="s">
        <v>1435</v>
      </c>
      <c r="O20" s="4">
        <f>QUARTILE(J2:J120,3)</f>
        <v>3.5</v>
      </c>
    </row>
    <row r="21" spans="1:15" x14ac:dyDescent="0.25">
      <c r="A21" s="2" t="s">
        <v>274</v>
      </c>
      <c r="B21" s="2" t="s">
        <v>283</v>
      </c>
      <c r="C21" s="2" t="s">
        <v>1441</v>
      </c>
      <c r="D21" s="2"/>
      <c r="E21" s="2">
        <f t="shared" si="0"/>
        <v>-1.5</v>
      </c>
      <c r="F21" s="2" t="s">
        <v>284</v>
      </c>
      <c r="G21" s="2" t="s">
        <v>1441</v>
      </c>
      <c r="H21" s="2"/>
      <c r="I21" s="2">
        <f t="shared" si="1"/>
        <v>-1</v>
      </c>
      <c r="J21">
        <f t="shared" si="2"/>
        <v>2.5</v>
      </c>
      <c r="N21" s="4" t="s">
        <v>1432</v>
      </c>
      <c r="O21" s="4">
        <f>QUARTILE(J2:J120,4)</f>
        <v>5</v>
      </c>
    </row>
    <row r="22" spans="1:15" x14ac:dyDescent="0.25">
      <c r="A22" s="2" t="s">
        <v>289</v>
      </c>
      <c r="B22" s="2" t="s">
        <v>297</v>
      </c>
      <c r="C22" s="2" t="s">
        <v>1441</v>
      </c>
      <c r="D22" s="2"/>
      <c r="E22" s="2">
        <f t="shared" si="0"/>
        <v>-1.5</v>
      </c>
      <c r="F22" s="2" t="s">
        <v>298</v>
      </c>
      <c r="G22" s="2" t="s">
        <v>1441</v>
      </c>
      <c r="H22" s="2"/>
      <c r="I22" s="2">
        <f t="shared" si="1"/>
        <v>-1</v>
      </c>
      <c r="J22">
        <f t="shared" si="2"/>
        <v>2.5</v>
      </c>
    </row>
    <row r="23" spans="1:15" x14ac:dyDescent="0.25">
      <c r="A23" s="2" t="s">
        <v>301</v>
      </c>
      <c r="B23" s="2" t="s">
        <v>307</v>
      </c>
      <c r="C23" s="2" t="s">
        <v>1441</v>
      </c>
      <c r="D23" s="2" t="s">
        <v>1440</v>
      </c>
      <c r="E23" s="2">
        <f t="shared" si="0"/>
        <v>-1.5</v>
      </c>
      <c r="F23" s="2" t="s">
        <v>308</v>
      </c>
      <c r="G23" s="2" t="s">
        <v>1441</v>
      </c>
      <c r="H23" s="2" t="s">
        <v>1440</v>
      </c>
      <c r="I23" s="2">
        <f t="shared" si="1"/>
        <v>-1</v>
      </c>
      <c r="J23">
        <f t="shared" si="2"/>
        <v>2.5</v>
      </c>
    </row>
    <row r="24" spans="1:15" x14ac:dyDescent="0.25">
      <c r="A24" s="2" t="s">
        <v>312</v>
      </c>
      <c r="B24" s="2" t="s">
        <v>320</v>
      </c>
      <c r="C24" s="2" t="s">
        <v>1441</v>
      </c>
      <c r="D24" s="2"/>
      <c r="E24" s="2">
        <f t="shared" si="0"/>
        <v>-1.5</v>
      </c>
      <c r="F24" s="2" t="s">
        <v>321</v>
      </c>
      <c r="G24" s="2" t="s">
        <v>1441</v>
      </c>
      <c r="H24" s="2"/>
      <c r="I24" s="2">
        <f t="shared" si="1"/>
        <v>-1</v>
      </c>
      <c r="J24">
        <f t="shared" si="2"/>
        <v>2.5</v>
      </c>
    </row>
    <row r="25" spans="1:15" x14ac:dyDescent="0.25">
      <c r="A25" s="2" t="s">
        <v>326</v>
      </c>
      <c r="B25" s="2" t="s">
        <v>333</v>
      </c>
      <c r="C25" s="2" t="s">
        <v>1439</v>
      </c>
      <c r="D25" s="2"/>
      <c r="E25" s="2">
        <f t="shared" si="0"/>
        <v>-0.5</v>
      </c>
      <c r="F25" s="2" t="s">
        <v>334</v>
      </c>
      <c r="G25" s="2" t="s">
        <v>1441</v>
      </c>
      <c r="H25" s="2"/>
      <c r="I25" s="2">
        <f t="shared" si="1"/>
        <v>-1</v>
      </c>
      <c r="J25">
        <f t="shared" si="2"/>
        <v>3.5</v>
      </c>
    </row>
    <row r="26" spans="1:15" x14ac:dyDescent="0.25">
      <c r="A26" s="2" t="s">
        <v>336</v>
      </c>
      <c r="B26" s="2" t="s">
        <v>342</v>
      </c>
      <c r="C26" s="2" t="s">
        <v>1439</v>
      </c>
      <c r="D26" s="2"/>
      <c r="E26" s="2">
        <f t="shared" si="0"/>
        <v>-0.5</v>
      </c>
      <c r="F26" s="2" t="s">
        <v>343</v>
      </c>
      <c r="G26" s="2" t="s">
        <v>1441</v>
      </c>
      <c r="H26" s="2"/>
      <c r="I26" s="2">
        <f t="shared" si="1"/>
        <v>-1</v>
      </c>
      <c r="J26">
        <f t="shared" si="2"/>
        <v>3.5</v>
      </c>
    </row>
    <row r="27" spans="1:15" x14ac:dyDescent="0.25">
      <c r="A27" s="2" t="s">
        <v>346</v>
      </c>
      <c r="B27" s="2" t="s">
        <v>352</v>
      </c>
      <c r="C27" s="2" t="s">
        <v>1441</v>
      </c>
      <c r="D27" s="2"/>
      <c r="E27" s="2">
        <f t="shared" si="0"/>
        <v>-1.5</v>
      </c>
      <c r="F27" s="2" t="s">
        <v>209</v>
      </c>
      <c r="G27" s="2" t="s">
        <v>1438</v>
      </c>
      <c r="H27" s="2"/>
      <c r="I27" s="2">
        <f t="shared" si="1"/>
        <v>-2</v>
      </c>
      <c r="J27">
        <f t="shared" si="2"/>
        <v>1.5</v>
      </c>
    </row>
    <row r="28" spans="1:15" x14ac:dyDescent="0.25">
      <c r="A28" s="2" t="s">
        <v>356</v>
      </c>
      <c r="B28" s="2" t="s">
        <v>208</v>
      </c>
      <c r="C28" s="2" t="s">
        <v>1438</v>
      </c>
      <c r="D28" s="2"/>
      <c r="E28" s="2">
        <f t="shared" si="0"/>
        <v>-3</v>
      </c>
      <c r="F28" s="2" t="s">
        <v>209</v>
      </c>
      <c r="G28" s="2" t="s">
        <v>1438</v>
      </c>
      <c r="H28" s="2"/>
      <c r="I28" s="2">
        <f t="shared" si="1"/>
        <v>-2</v>
      </c>
      <c r="J28">
        <f t="shared" si="2"/>
        <v>0</v>
      </c>
    </row>
    <row r="29" spans="1:15" x14ac:dyDescent="0.25">
      <c r="A29" s="2" t="s">
        <v>368</v>
      </c>
      <c r="B29" s="2" t="s">
        <v>377</v>
      </c>
      <c r="C29" s="2" t="s">
        <v>1441</v>
      </c>
      <c r="D29" s="2"/>
      <c r="E29" s="2">
        <f t="shared" si="0"/>
        <v>-1.5</v>
      </c>
      <c r="F29" s="2" t="s">
        <v>378</v>
      </c>
      <c r="G29" s="2" t="s">
        <v>1441</v>
      </c>
      <c r="H29" s="2"/>
      <c r="I29" s="2">
        <f t="shared" si="1"/>
        <v>-1</v>
      </c>
      <c r="J29">
        <f t="shared" si="2"/>
        <v>2.5</v>
      </c>
    </row>
    <row r="30" spans="1:15" x14ac:dyDescent="0.25">
      <c r="A30" s="2" t="s">
        <v>382</v>
      </c>
      <c r="B30" s="2" t="s">
        <v>388</v>
      </c>
      <c r="C30" s="2" t="s">
        <v>1441</v>
      </c>
      <c r="D30" s="2"/>
      <c r="E30" s="2">
        <f t="shared" si="0"/>
        <v>-1.5</v>
      </c>
      <c r="F30" s="2" t="s">
        <v>389</v>
      </c>
      <c r="G30" s="2" t="s">
        <v>1441</v>
      </c>
      <c r="H30" s="2"/>
      <c r="I30" s="2">
        <f t="shared" si="1"/>
        <v>-1</v>
      </c>
      <c r="J30">
        <f t="shared" si="2"/>
        <v>2.5</v>
      </c>
    </row>
    <row r="31" spans="1:15" x14ac:dyDescent="0.25">
      <c r="A31" s="2" t="s">
        <v>393</v>
      </c>
      <c r="B31" s="2" t="s">
        <v>399</v>
      </c>
      <c r="C31" s="2" t="s">
        <v>1441</v>
      </c>
      <c r="D31" s="2"/>
      <c r="E31" s="2">
        <f t="shared" si="0"/>
        <v>-1.5</v>
      </c>
      <c r="F31" s="2" t="s">
        <v>400</v>
      </c>
      <c r="G31" s="2" t="s">
        <v>1442</v>
      </c>
      <c r="H31" s="2"/>
      <c r="I31" s="2">
        <f t="shared" si="1"/>
        <v>0</v>
      </c>
      <c r="J31">
        <f t="shared" si="2"/>
        <v>3.5</v>
      </c>
    </row>
    <row r="32" spans="1:15" x14ac:dyDescent="0.25">
      <c r="A32" s="2" t="s">
        <v>403</v>
      </c>
      <c r="B32" s="2" t="s">
        <v>409</v>
      </c>
      <c r="C32" s="2" t="s">
        <v>1441</v>
      </c>
      <c r="D32" s="2"/>
      <c r="E32" s="2">
        <f t="shared" si="0"/>
        <v>-1.5</v>
      </c>
      <c r="F32" s="2" t="s">
        <v>410</v>
      </c>
      <c r="G32" s="2" t="s">
        <v>1442</v>
      </c>
      <c r="H32" s="2"/>
      <c r="I32" s="2">
        <f t="shared" si="1"/>
        <v>0</v>
      </c>
      <c r="J32">
        <f t="shared" si="2"/>
        <v>3.5</v>
      </c>
    </row>
    <row r="33" spans="1:10" x14ac:dyDescent="0.25">
      <c r="A33" s="2" t="s">
        <v>413</v>
      </c>
      <c r="B33" s="2" t="s">
        <v>420</v>
      </c>
      <c r="C33" s="2" t="s">
        <v>1441</v>
      </c>
      <c r="D33" s="2"/>
      <c r="E33" s="2">
        <f t="shared" si="0"/>
        <v>-1.5</v>
      </c>
      <c r="F33" s="2" t="s">
        <v>421</v>
      </c>
      <c r="G33" s="2" t="s">
        <v>1441</v>
      </c>
      <c r="H33" s="2"/>
      <c r="I33" s="2">
        <f t="shared" si="1"/>
        <v>-1</v>
      </c>
      <c r="J33">
        <f t="shared" si="2"/>
        <v>2.5</v>
      </c>
    </row>
    <row r="34" spans="1:10" x14ac:dyDescent="0.25">
      <c r="A34" s="2" t="s">
        <v>424</v>
      </c>
      <c r="B34" s="2" t="s">
        <v>431</v>
      </c>
      <c r="C34" s="2" t="s">
        <v>1441</v>
      </c>
      <c r="D34" s="2"/>
      <c r="E34" s="2">
        <f t="shared" si="0"/>
        <v>-1.5</v>
      </c>
      <c r="F34" s="2" t="s">
        <v>432</v>
      </c>
      <c r="G34" s="2" t="s">
        <v>1443</v>
      </c>
      <c r="H34" s="2"/>
      <c r="I34" s="2">
        <f t="shared" si="1"/>
        <v>0</v>
      </c>
      <c r="J34">
        <f t="shared" si="2"/>
        <v>3.5</v>
      </c>
    </row>
    <row r="35" spans="1:10" x14ac:dyDescent="0.25">
      <c r="A35" s="2" t="s">
        <v>435</v>
      </c>
      <c r="B35" s="2" t="s">
        <v>442</v>
      </c>
      <c r="C35" s="2" t="s">
        <v>1441</v>
      </c>
      <c r="D35" s="2"/>
      <c r="E35" s="2">
        <f t="shared" si="0"/>
        <v>-1.5</v>
      </c>
      <c r="F35" s="2" t="s">
        <v>443</v>
      </c>
      <c r="G35" s="2" t="s">
        <v>1441</v>
      </c>
      <c r="H35" s="2"/>
      <c r="I35" s="2">
        <f t="shared" si="1"/>
        <v>-1</v>
      </c>
      <c r="J35">
        <f t="shared" si="2"/>
        <v>2.5</v>
      </c>
    </row>
    <row r="36" spans="1:10" x14ac:dyDescent="0.25">
      <c r="A36" s="2" t="s">
        <v>445</v>
      </c>
      <c r="B36" s="2" t="s">
        <v>452</v>
      </c>
      <c r="C36" s="2" t="s">
        <v>1441</v>
      </c>
      <c r="D36" s="2"/>
      <c r="E36" s="2">
        <f t="shared" si="0"/>
        <v>-1.5</v>
      </c>
      <c r="F36" s="2" t="s">
        <v>453</v>
      </c>
      <c r="G36" s="2" t="s">
        <v>1441</v>
      </c>
      <c r="H36" s="2"/>
      <c r="I36" s="2">
        <f t="shared" si="1"/>
        <v>-1</v>
      </c>
      <c r="J36">
        <f t="shared" si="2"/>
        <v>2.5</v>
      </c>
    </row>
    <row r="37" spans="1:10" x14ac:dyDescent="0.25">
      <c r="A37" s="2" t="s">
        <v>457</v>
      </c>
      <c r="B37" s="2" t="s">
        <v>208</v>
      </c>
      <c r="C37" s="2" t="s">
        <v>1438</v>
      </c>
      <c r="D37" s="2"/>
      <c r="E37" s="2">
        <f t="shared" si="0"/>
        <v>-3</v>
      </c>
      <c r="F37" s="2" t="s">
        <v>465</v>
      </c>
      <c r="G37" s="2" t="s">
        <v>1441</v>
      </c>
      <c r="H37" s="2"/>
      <c r="I37" s="2">
        <f t="shared" si="1"/>
        <v>-1</v>
      </c>
      <c r="J37">
        <f t="shared" si="2"/>
        <v>1</v>
      </c>
    </row>
    <row r="38" spans="1:10" x14ac:dyDescent="0.25">
      <c r="A38" s="2" t="s">
        <v>468</v>
      </c>
      <c r="B38" s="2" t="s">
        <v>476</v>
      </c>
      <c r="C38" s="2" t="s">
        <v>1441</v>
      </c>
      <c r="D38" s="2"/>
      <c r="E38" s="2">
        <f t="shared" si="0"/>
        <v>-1.5</v>
      </c>
      <c r="F38" s="2" t="s">
        <v>477</v>
      </c>
      <c r="G38" s="2" t="s">
        <v>1441</v>
      </c>
      <c r="H38" s="2"/>
      <c r="I38" s="2">
        <f t="shared" si="1"/>
        <v>-1</v>
      </c>
      <c r="J38">
        <f t="shared" si="2"/>
        <v>2.5</v>
      </c>
    </row>
    <row r="39" spans="1:10" x14ac:dyDescent="0.25">
      <c r="A39" s="2" t="s">
        <v>481</v>
      </c>
      <c r="B39" s="2" t="s">
        <v>488</v>
      </c>
      <c r="C39" s="2" t="s">
        <v>1439</v>
      </c>
      <c r="D39" s="2"/>
      <c r="E39" s="2">
        <f t="shared" si="0"/>
        <v>-0.5</v>
      </c>
      <c r="F39" s="2" t="s">
        <v>489</v>
      </c>
      <c r="G39" s="2" t="s">
        <v>1442</v>
      </c>
      <c r="H39" s="2"/>
      <c r="I39" s="2">
        <f t="shared" si="1"/>
        <v>0</v>
      </c>
      <c r="J39">
        <f t="shared" si="2"/>
        <v>4.5</v>
      </c>
    </row>
    <row r="40" spans="1:10" x14ac:dyDescent="0.25">
      <c r="A40" s="2" t="s">
        <v>492</v>
      </c>
      <c r="B40" s="2" t="s">
        <v>497</v>
      </c>
      <c r="C40" s="2" t="s">
        <v>1441</v>
      </c>
      <c r="D40" s="2"/>
      <c r="E40" s="2">
        <f t="shared" si="0"/>
        <v>-1.5</v>
      </c>
      <c r="F40" s="2" t="s">
        <v>498</v>
      </c>
      <c r="G40" s="2" t="s">
        <v>1441</v>
      </c>
      <c r="H40" s="2"/>
      <c r="I40" s="2">
        <f t="shared" si="1"/>
        <v>-1</v>
      </c>
      <c r="J40">
        <f t="shared" si="2"/>
        <v>2.5</v>
      </c>
    </row>
    <row r="41" spans="1:10" x14ac:dyDescent="0.25">
      <c r="A41" s="2" t="s">
        <v>501</v>
      </c>
      <c r="B41" s="2" t="s">
        <v>511</v>
      </c>
      <c r="C41" s="2" t="s">
        <v>1439</v>
      </c>
      <c r="D41" s="2"/>
      <c r="E41" s="2">
        <f t="shared" si="0"/>
        <v>-0.5</v>
      </c>
      <c r="F41" s="2" t="s">
        <v>512</v>
      </c>
      <c r="G41" s="2" t="s">
        <v>1441</v>
      </c>
      <c r="H41" s="2"/>
      <c r="I41" s="2">
        <f t="shared" si="1"/>
        <v>-1</v>
      </c>
      <c r="J41">
        <f t="shared" si="2"/>
        <v>3.5</v>
      </c>
    </row>
    <row r="42" spans="1:10" x14ac:dyDescent="0.25">
      <c r="A42" s="2" t="s">
        <v>515</v>
      </c>
      <c r="B42" s="2" t="s">
        <v>521</v>
      </c>
      <c r="C42" s="2" t="s">
        <v>1438</v>
      </c>
      <c r="D42" s="2"/>
      <c r="E42" s="2">
        <f t="shared" si="0"/>
        <v>-3</v>
      </c>
      <c r="F42" s="2" t="s">
        <v>209</v>
      </c>
      <c r="G42" s="2" t="s">
        <v>1438</v>
      </c>
      <c r="H42" s="2"/>
      <c r="I42" s="2">
        <f t="shared" si="1"/>
        <v>-2</v>
      </c>
      <c r="J42">
        <f t="shared" si="2"/>
        <v>0</v>
      </c>
    </row>
    <row r="43" spans="1:10" x14ac:dyDescent="0.25">
      <c r="A43" s="2" t="s">
        <v>526</v>
      </c>
      <c r="B43" s="2" t="s">
        <v>533</v>
      </c>
      <c r="C43" s="2" t="s">
        <v>1441</v>
      </c>
      <c r="D43" s="2"/>
      <c r="E43" s="2">
        <f t="shared" si="0"/>
        <v>-1.5</v>
      </c>
      <c r="F43" s="2" t="s">
        <v>534</v>
      </c>
      <c r="G43" s="2" t="s">
        <v>1442</v>
      </c>
      <c r="H43" s="2"/>
      <c r="I43" s="2">
        <f t="shared" si="1"/>
        <v>0</v>
      </c>
      <c r="J43">
        <f t="shared" si="2"/>
        <v>3.5</v>
      </c>
    </row>
    <row r="44" spans="1:10" x14ac:dyDescent="0.25">
      <c r="A44" s="2" t="s">
        <v>537</v>
      </c>
      <c r="B44" s="2" t="s">
        <v>541</v>
      </c>
      <c r="C44" s="2" t="s">
        <v>1441</v>
      </c>
      <c r="D44" s="2"/>
      <c r="E44" s="2">
        <f t="shared" si="0"/>
        <v>-1.5</v>
      </c>
      <c r="F44" s="2" t="s">
        <v>542</v>
      </c>
      <c r="G44" s="2" t="s">
        <v>1441</v>
      </c>
      <c r="H44" s="2"/>
      <c r="I44" s="2">
        <f t="shared" si="1"/>
        <v>-1</v>
      </c>
      <c r="J44">
        <f t="shared" si="2"/>
        <v>2.5</v>
      </c>
    </row>
    <row r="45" spans="1:10" x14ac:dyDescent="0.25">
      <c r="A45" s="2" t="s">
        <v>547</v>
      </c>
      <c r="B45" s="2" t="s">
        <v>555</v>
      </c>
      <c r="C45" s="2" t="s">
        <v>1441</v>
      </c>
      <c r="D45" s="2"/>
      <c r="E45" s="2">
        <f t="shared" si="0"/>
        <v>-1.5</v>
      </c>
      <c r="F45" s="2" t="s">
        <v>557</v>
      </c>
      <c r="G45" s="2" t="s">
        <v>1443</v>
      </c>
      <c r="H45" s="2"/>
      <c r="I45" s="2">
        <f t="shared" si="1"/>
        <v>0</v>
      </c>
      <c r="J45">
        <f t="shared" si="2"/>
        <v>3.5</v>
      </c>
    </row>
    <row r="46" spans="1:10" x14ac:dyDescent="0.25">
      <c r="A46" s="2" t="s">
        <v>559</v>
      </c>
      <c r="B46" s="2" t="s">
        <v>565</v>
      </c>
      <c r="C46" s="2" t="s">
        <v>1439</v>
      </c>
      <c r="D46" s="2"/>
      <c r="E46" s="2">
        <f t="shared" si="0"/>
        <v>-0.5</v>
      </c>
      <c r="F46" s="2" t="s">
        <v>566</v>
      </c>
      <c r="G46" s="2" t="s">
        <v>1443</v>
      </c>
      <c r="H46" s="2"/>
      <c r="I46" s="2">
        <f t="shared" si="1"/>
        <v>0</v>
      </c>
      <c r="J46">
        <f t="shared" si="2"/>
        <v>4.5</v>
      </c>
    </row>
    <row r="47" spans="1:10" x14ac:dyDescent="0.25">
      <c r="A47" s="2" t="s">
        <v>571</v>
      </c>
      <c r="B47" s="2" t="s">
        <v>579</v>
      </c>
      <c r="C47" s="2" t="s">
        <v>1441</v>
      </c>
      <c r="D47" s="2"/>
      <c r="E47" s="2">
        <f t="shared" si="0"/>
        <v>-1.5</v>
      </c>
      <c r="F47" s="2" t="s">
        <v>580</v>
      </c>
      <c r="G47" s="2" t="s">
        <v>1441</v>
      </c>
      <c r="H47" s="2"/>
      <c r="I47" s="2">
        <f t="shared" si="1"/>
        <v>-1</v>
      </c>
      <c r="J47">
        <f t="shared" si="2"/>
        <v>2.5</v>
      </c>
    </row>
    <row r="48" spans="1:10" x14ac:dyDescent="0.25">
      <c r="A48" s="2" t="s">
        <v>583</v>
      </c>
      <c r="B48" s="2" t="s">
        <v>589</v>
      </c>
      <c r="C48" s="2" t="s">
        <v>1439</v>
      </c>
      <c r="D48" s="2"/>
      <c r="E48" s="2">
        <f t="shared" si="0"/>
        <v>-0.5</v>
      </c>
      <c r="F48" s="2" t="s">
        <v>590</v>
      </c>
      <c r="G48" s="2" t="s">
        <v>1441</v>
      </c>
      <c r="H48" s="2"/>
      <c r="I48" s="2">
        <f t="shared" si="1"/>
        <v>-1</v>
      </c>
      <c r="J48">
        <f t="shared" si="2"/>
        <v>3.5</v>
      </c>
    </row>
    <row r="49" spans="1:10" x14ac:dyDescent="0.25">
      <c r="A49" s="2" t="s">
        <v>593</v>
      </c>
      <c r="B49" s="2" t="s">
        <v>597</v>
      </c>
      <c r="C49" s="2" t="s">
        <v>1441</v>
      </c>
      <c r="D49" s="2"/>
      <c r="E49" s="2">
        <f t="shared" si="0"/>
        <v>-1.5</v>
      </c>
      <c r="F49" s="2" t="s">
        <v>598</v>
      </c>
      <c r="G49" s="2" t="s">
        <v>1443</v>
      </c>
      <c r="H49" s="2"/>
      <c r="I49" s="2">
        <f t="shared" si="1"/>
        <v>0</v>
      </c>
      <c r="J49">
        <f t="shared" si="2"/>
        <v>3.5</v>
      </c>
    </row>
    <row r="50" spans="1:10" x14ac:dyDescent="0.25">
      <c r="A50" s="2" t="s">
        <v>603</v>
      </c>
      <c r="B50" s="2" t="s">
        <v>612</v>
      </c>
      <c r="C50" s="2" t="s">
        <v>1441</v>
      </c>
      <c r="D50" s="2"/>
      <c r="E50" s="2">
        <f t="shared" si="0"/>
        <v>-1.5</v>
      </c>
      <c r="F50" s="2" t="s">
        <v>613</v>
      </c>
      <c r="G50" s="2" t="s">
        <v>1443</v>
      </c>
      <c r="H50" s="2"/>
      <c r="I50" s="2">
        <f t="shared" si="1"/>
        <v>0</v>
      </c>
      <c r="J50">
        <f t="shared" si="2"/>
        <v>3.5</v>
      </c>
    </row>
    <row r="51" spans="1:10" x14ac:dyDescent="0.25">
      <c r="A51" s="2" t="s">
        <v>616</v>
      </c>
      <c r="B51" s="2" t="s">
        <v>624</v>
      </c>
      <c r="C51" s="2" t="s">
        <v>1441</v>
      </c>
      <c r="D51" s="2"/>
      <c r="E51" s="2">
        <f t="shared" si="0"/>
        <v>-1.5</v>
      </c>
      <c r="F51" s="2" t="s">
        <v>625</v>
      </c>
      <c r="G51" s="2" t="s">
        <v>1441</v>
      </c>
      <c r="H51" s="2"/>
      <c r="I51" s="2">
        <f t="shared" si="1"/>
        <v>-1</v>
      </c>
      <c r="J51">
        <f t="shared" si="2"/>
        <v>2.5</v>
      </c>
    </row>
    <row r="52" spans="1:10" x14ac:dyDescent="0.25">
      <c r="A52" s="2" t="s">
        <v>629</v>
      </c>
      <c r="B52" s="2" t="s">
        <v>638</v>
      </c>
      <c r="C52" s="2" t="s">
        <v>1441</v>
      </c>
      <c r="D52" s="2"/>
      <c r="E52" s="2">
        <f t="shared" si="0"/>
        <v>-1.5</v>
      </c>
      <c r="F52" s="2" t="s">
        <v>639</v>
      </c>
      <c r="G52" s="2" t="s">
        <v>1441</v>
      </c>
      <c r="H52" s="2"/>
      <c r="I52" s="2">
        <f t="shared" si="1"/>
        <v>-1</v>
      </c>
      <c r="J52">
        <f t="shared" si="2"/>
        <v>2.5</v>
      </c>
    </row>
    <row r="53" spans="1:10" x14ac:dyDescent="0.25">
      <c r="A53" s="2" t="s">
        <v>642</v>
      </c>
      <c r="B53" s="2" t="s">
        <v>644</v>
      </c>
      <c r="C53" s="2" t="s">
        <v>1441</v>
      </c>
      <c r="D53" s="2"/>
      <c r="E53" s="2">
        <f t="shared" si="0"/>
        <v>-1.5</v>
      </c>
      <c r="F53" s="2" t="s">
        <v>645</v>
      </c>
      <c r="G53" s="2" t="s">
        <v>1441</v>
      </c>
      <c r="H53" s="2"/>
      <c r="I53" s="2">
        <f t="shared" si="1"/>
        <v>-1</v>
      </c>
      <c r="J53">
        <f t="shared" si="2"/>
        <v>2.5</v>
      </c>
    </row>
    <row r="54" spans="1:10" x14ac:dyDescent="0.25">
      <c r="A54" s="2" t="s">
        <v>649</v>
      </c>
      <c r="B54" s="2" t="s">
        <v>656</v>
      </c>
      <c r="C54" s="2" t="s">
        <v>1439</v>
      </c>
      <c r="D54" s="2"/>
      <c r="E54" s="2">
        <f t="shared" si="0"/>
        <v>-0.5</v>
      </c>
      <c r="F54" s="2" t="s">
        <v>657</v>
      </c>
      <c r="G54" s="2" t="s">
        <v>1441</v>
      </c>
      <c r="H54" s="2"/>
      <c r="I54" s="2">
        <f t="shared" si="1"/>
        <v>-1</v>
      </c>
      <c r="J54">
        <f t="shared" si="2"/>
        <v>3.5</v>
      </c>
    </row>
    <row r="55" spans="1:10" x14ac:dyDescent="0.25">
      <c r="A55" s="2" t="s">
        <v>661</v>
      </c>
      <c r="B55" s="2" t="s">
        <v>667</v>
      </c>
      <c r="C55" s="2" t="s">
        <v>1439</v>
      </c>
      <c r="D55" s="2"/>
      <c r="E55" s="2">
        <f t="shared" si="0"/>
        <v>-0.5</v>
      </c>
      <c r="F55" s="2" t="s">
        <v>668</v>
      </c>
      <c r="G55" s="2" t="s">
        <v>1441</v>
      </c>
      <c r="H55" s="2"/>
      <c r="I55" s="2">
        <f t="shared" si="1"/>
        <v>-1</v>
      </c>
      <c r="J55">
        <f t="shared" si="2"/>
        <v>3.5</v>
      </c>
    </row>
    <row r="56" spans="1:10" x14ac:dyDescent="0.25">
      <c r="A56" s="2" t="s">
        <v>671</v>
      </c>
      <c r="B56" s="2" t="s">
        <v>677</v>
      </c>
      <c r="C56" s="2" t="s">
        <v>1441</v>
      </c>
      <c r="D56" s="2"/>
      <c r="E56" s="2">
        <f t="shared" si="0"/>
        <v>-1.5</v>
      </c>
      <c r="F56" s="2" t="s">
        <v>678</v>
      </c>
      <c r="G56" s="2" t="s">
        <v>1441</v>
      </c>
      <c r="H56" s="2"/>
      <c r="I56" s="2">
        <f t="shared" si="1"/>
        <v>-1</v>
      </c>
      <c r="J56">
        <f t="shared" si="2"/>
        <v>2.5</v>
      </c>
    </row>
    <row r="57" spans="1:10" x14ac:dyDescent="0.25">
      <c r="A57" s="2" t="s">
        <v>682</v>
      </c>
      <c r="B57" s="2" t="s">
        <v>689</v>
      </c>
      <c r="C57" s="2" t="s">
        <v>1441</v>
      </c>
      <c r="D57" s="2"/>
      <c r="E57" s="2">
        <f t="shared" si="0"/>
        <v>-1.5</v>
      </c>
      <c r="F57" s="2" t="s">
        <v>690</v>
      </c>
      <c r="G57" s="2" t="s">
        <v>1441</v>
      </c>
      <c r="H57" s="2"/>
      <c r="I57" s="2">
        <f t="shared" si="1"/>
        <v>-1</v>
      </c>
      <c r="J57">
        <f t="shared" si="2"/>
        <v>2.5</v>
      </c>
    </row>
    <row r="58" spans="1:10" x14ac:dyDescent="0.25">
      <c r="A58" s="2" t="s">
        <v>694</v>
      </c>
      <c r="B58" s="2" t="s">
        <v>700</v>
      </c>
      <c r="C58" s="2" t="s">
        <v>1441</v>
      </c>
      <c r="D58" s="2"/>
      <c r="E58" s="2">
        <f t="shared" si="0"/>
        <v>-1.5</v>
      </c>
      <c r="F58" s="2" t="s">
        <v>701</v>
      </c>
      <c r="G58" s="2" t="s">
        <v>1442</v>
      </c>
      <c r="H58" s="2"/>
      <c r="I58" s="2">
        <f t="shared" si="1"/>
        <v>0</v>
      </c>
      <c r="J58">
        <f t="shared" si="2"/>
        <v>3.5</v>
      </c>
    </row>
    <row r="59" spans="1:10" x14ac:dyDescent="0.25">
      <c r="A59" s="2" t="s">
        <v>704</v>
      </c>
      <c r="B59" s="2" t="s">
        <v>712</v>
      </c>
      <c r="C59" s="2" t="s">
        <v>1439</v>
      </c>
      <c r="D59" s="2"/>
      <c r="E59" s="2">
        <f t="shared" si="0"/>
        <v>-0.5</v>
      </c>
      <c r="F59" s="2" t="s">
        <v>86</v>
      </c>
      <c r="G59" s="2" t="s">
        <v>1442</v>
      </c>
      <c r="H59" s="2"/>
      <c r="I59" s="2">
        <f t="shared" si="1"/>
        <v>0</v>
      </c>
      <c r="J59">
        <f t="shared" si="2"/>
        <v>4.5</v>
      </c>
    </row>
    <row r="60" spans="1:10" x14ac:dyDescent="0.25">
      <c r="A60" s="2" t="s">
        <v>714</v>
      </c>
      <c r="B60" s="2" t="s">
        <v>723</v>
      </c>
      <c r="C60" s="2" t="s">
        <v>1441</v>
      </c>
      <c r="D60" s="2"/>
      <c r="E60" s="2">
        <f t="shared" si="0"/>
        <v>-1.5</v>
      </c>
      <c r="F60" s="2" t="s">
        <v>724</v>
      </c>
      <c r="G60" s="2" t="s">
        <v>1441</v>
      </c>
      <c r="H60" s="2"/>
      <c r="I60" s="2">
        <f t="shared" si="1"/>
        <v>-1</v>
      </c>
      <c r="J60">
        <f t="shared" si="2"/>
        <v>2.5</v>
      </c>
    </row>
    <row r="61" spans="1:10" x14ac:dyDescent="0.25">
      <c r="A61" s="2" t="s">
        <v>729</v>
      </c>
      <c r="B61" s="2" t="s">
        <v>736</v>
      </c>
      <c r="C61" s="2" t="s">
        <v>1439</v>
      </c>
      <c r="D61" s="2"/>
      <c r="E61" s="2">
        <f t="shared" si="0"/>
        <v>-0.5</v>
      </c>
      <c r="F61" s="2" t="s">
        <v>737</v>
      </c>
      <c r="G61" s="2" t="s">
        <v>1442</v>
      </c>
      <c r="H61" s="2"/>
      <c r="I61" s="2">
        <f t="shared" si="1"/>
        <v>0</v>
      </c>
      <c r="J61">
        <f t="shared" si="2"/>
        <v>4.5</v>
      </c>
    </row>
    <row r="62" spans="1:10" x14ac:dyDescent="0.25">
      <c r="A62" s="2" t="s">
        <v>740</v>
      </c>
      <c r="B62" s="2" t="s">
        <v>749</v>
      </c>
      <c r="C62" s="2" t="s">
        <v>1441</v>
      </c>
      <c r="D62" s="2"/>
      <c r="E62" s="2">
        <f t="shared" si="0"/>
        <v>-1.5</v>
      </c>
      <c r="F62" s="2" t="s">
        <v>750</v>
      </c>
      <c r="G62" s="2" t="s">
        <v>1441</v>
      </c>
      <c r="H62" s="2"/>
      <c r="I62" s="2">
        <f t="shared" si="1"/>
        <v>-1</v>
      </c>
      <c r="J62">
        <f t="shared" si="2"/>
        <v>2.5</v>
      </c>
    </row>
    <row r="63" spans="1:10" x14ac:dyDescent="0.25">
      <c r="A63" s="2" t="s">
        <v>754</v>
      </c>
      <c r="B63" s="2" t="s">
        <v>764</v>
      </c>
      <c r="C63" s="2" t="s">
        <v>1441</v>
      </c>
      <c r="D63" s="2"/>
      <c r="E63" s="2">
        <f t="shared" si="0"/>
        <v>-1.5</v>
      </c>
      <c r="F63" s="2" t="s">
        <v>86</v>
      </c>
      <c r="G63" s="2" t="s">
        <v>1442</v>
      </c>
      <c r="H63" s="2"/>
      <c r="I63" s="2">
        <f t="shared" si="1"/>
        <v>0</v>
      </c>
      <c r="J63">
        <f t="shared" si="2"/>
        <v>3.5</v>
      </c>
    </row>
    <row r="64" spans="1:10" x14ac:dyDescent="0.25">
      <c r="A64" s="2" t="s">
        <v>769</v>
      </c>
      <c r="B64" s="2" t="s">
        <v>775</v>
      </c>
      <c r="C64" s="2" t="s">
        <v>1439</v>
      </c>
      <c r="D64" s="2"/>
      <c r="E64" s="2">
        <f t="shared" si="0"/>
        <v>-0.5</v>
      </c>
      <c r="F64" s="2" t="s">
        <v>776</v>
      </c>
      <c r="G64" s="2" t="s">
        <v>1443</v>
      </c>
      <c r="H64" s="2"/>
      <c r="I64" s="2">
        <f t="shared" si="1"/>
        <v>0</v>
      </c>
      <c r="J64">
        <f t="shared" si="2"/>
        <v>4.5</v>
      </c>
    </row>
    <row r="65" spans="1:10" x14ac:dyDescent="0.25">
      <c r="A65" s="2" t="s">
        <v>780</v>
      </c>
      <c r="B65" s="2" t="s">
        <v>787</v>
      </c>
      <c r="C65" s="2" t="s">
        <v>1441</v>
      </c>
      <c r="D65" s="2"/>
      <c r="E65" s="2">
        <f t="shared" si="0"/>
        <v>-1.5</v>
      </c>
      <c r="F65" s="2" t="s">
        <v>788</v>
      </c>
      <c r="G65" s="2" t="s">
        <v>1441</v>
      </c>
      <c r="H65" s="2"/>
      <c r="I65" s="2">
        <f t="shared" si="1"/>
        <v>-1</v>
      </c>
      <c r="J65">
        <f t="shared" si="2"/>
        <v>2.5</v>
      </c>
    </row>
    <row r="66" spans="1:10" x14ac:dyDescent="0.25">
      <c r="A66" s="2" t="s">
        <v>791</v>
      </c>
      <c r="B66" s="2" t="s">
        <v>799</v>
      </c>
      <c r="C66" s="2" t="s">
        <v>1439</v>
      </c>
      <c r="D66" s="2"/>
      <c r="E66" s="2">
        <f t="shared" si="0"/>
        <v>-0.5</v>
      </c>
      <c r="F66" s="2" t="s">
        <v>800</v>
      </c>
      <c r="G66" s="2" t="s">
        <v>1441</v>
      </c>
      <c r="H66" s="2"/>
      <c r="I66" s="2">
        <f t="shared" si="1"/>
        <v>-1</v>
      </c>
      <c r="J66">
        <f t="shared" si="2"/>
        <v>3.5</v>
      </c>
    </row>
    <row r="67" spans="1:10" x14ac:dyDescent="0.25">
      <c r="A67" s="2" t="s">
        <v>804</v>
      </c>
      <c r="B67" s="2" t="s">
        <v>810</v>
      </c>
      <c r="C67" s="2" t="s">
        <v>1439</v>
      </c>
      <c r="D67" s="2"/>
      <c r="E67" s="2">
        <f t="shared" ref="E67:E121" si="3">IF(LEFT(C67,5)="No an",$O$6,IF(LEFT(C67,5)="Wrong",$O$5,IF(LEFT(C67,5)="Tiny ",$O$4,IF(LEFT(C67,5)="Good;",$O$3,"??"))))</f>
        <v>-0.5</v>
      </c>
      <c r="F67" s="2" t="s">
        <v>811</v>
      </c>
      <c r="G67" s="2" t="s">
        <v>1442</v>
      </c>
      <c r="H67" s="2"/>
      <c r="I67" s="2">
        <f t="shared" ref="I67:I121" si="4">IF(LEFT(G67,5)="No an",$O$12,IF(LEFT(G67,5)="Wrong",$O$11,IF(LEFT(G67,5)="Good;",$O$10,"??")))</f>
        <v>0</v>
      </c>
      <c r="J67">
        <f t="shared" ref="J67:J121" si="5">5+E67+I67</f>
        <v>4.5</v>
      </c>
    </row>
    <row r="68" spans="1:10" x14ac:dyDescent="0.25">
      <c r="A68" s="2" t="s">
        <v>814</v>
      </c>
      <c r="B68" s="2" t="s">
        <v>822</v>
      </c>
      <c r="C68" s="2" t="s">
        <v>1441</v>
      </c>
      <c r="D68" s="2"/>
      <c r="E68" s="2">
        <f t="shared" si="3"/>
        <v>-1.5</v>
      </c>
      <c r="F68" s="2" t="s">
        <v>270</v>
      </c>
      <c r="G68" s="2" t="s">
        <v>1442</v>
      </c>
      <c r="H68" s="2"/>
      <c r="I68" s="2">
        <f t="shared" si="4"/>
        <v>0</v>
      </c>
      <c r="J68">
        <f t="shared" si="5"/>
        <v>3.5</v>
      </c>
    </row>
    <row r="69" spans="1:10" x14ac:dyDescent="0.25">
      <c r="A69" s="2" t="s">
        <v>826</v>
      </c>
      <c r="B69" s="2" t="s">
        <v>834</v>
      </c>
      <c r="C69" s="2" t="s">
        <v>1441</v>
      </c>
      <c r="D69" s="2"/>
      <c r="E69" s="2">
        <f t="shared" si="3"/>
        <v>-1.5</v>
      </c>
      <c r="F69" s="2" t="s">
        <v>835</v>
      </c>
      <c r="G69" s="2" t="s">
        <v>1442</v>
      </c>
      <c r="H69" s="2"/>
      <c r="I69" s="2">
        <f t="shared" si="4"/>
        <v>0</v>
      </c>
      <c r="J69">
        <f t="shared" si="5"/>
        <v>3.5</v>
      </c>
    </row>
    <row r="70" spans="1:10" x14ac:dyDescent="0.25">
      <c r="A70" s="2" t="s">
        <v>839</v>
      </c>
      <c r="B70" s="2" t="s">
        <v>848</v>
      </c>
      <c r="C70" s="2" t="s">
        <v>1441</v>
      </c>
      <c r="D70" s="2"/>
      <c r="E70" s="2">
        <f t="shared" si="3"/>
        <v>-1.5</v>
      </c>
      <c r="F70" s="2" t="s">
        <v>849</v>
      </c>
      <c r="G70" s="2" t="s">
        <v>1442</v>
      </c>
      <c r="H70" s="2"/>
      <c r="I70" s="2">
        <f t="shared" si="4"/>
        <v>0</v>
      </c>
      <c r="J70">
        <f t="shared" si="5"/>
        <v>3.5</v>
      </c>
    </row>
    <row r="71" spans="1:10" x14ac:dyDescent="0.25">
      <c r="A71" s="2" t="s">
        <v>853</v>
      </c>
      <c r="B71" s="2" t="s">
        <v>860</v>
      </c>
      <c r="C71" s="2" t="s">
        <v>1441</v>
      </c>
      <c r="D71" s="2"/>
      <c r="E71" s="2">
        <f t="shared" si="3"/>
        <v>-1.5</v>
      </c>
      <c r="F71" s="2" t="s">
        <v>861</v>
      </c>
      <c r="G71" s="2" t="s">
        <v>1441</v>
      </c>
      <c r="H71" s="2"/>
      <c r="I71" s="2">
        <f t="shared" si="4"/>
        <v>-1</v>
      </c>
      <c r="J71">
        <f t="shared" si="5"/>
        <v>2.5</v>
      </c>
    </row>
    <row r="72" spans="1:10" x14ac:dyDescent="0.25">
      <c r="A72" s="2" t="s">
        <v>865</v>
      </c>
      <c r="B72" s="2" t="s">
        <v>872</v>
      </c>
      <c r="C72" s="2" t="s">
        <v>1441</v>
      </c>
      <c r="D72" s="2"/>
      <c r="E72" s="2">
        <f t="shared" si="3"/>
        <v>-1.5</v>
      </c>
      <c r="F72" s="2" t="s">
        <v>209</v>
      </c>
      <c r="G72" s="2" t="s">
        <v>1438</v>
      </c>
      <c r="H72" s="2"/>
      <c r="I72" s="2">
        <f t="shared" si="4"/>
        <v>-2</v>
      </c>
      <c r="J72">
        <f t="shared" si="5"/>
        <v>1.5</v>
      </c>
    </row>
    <row r="73" spans="1:10" x14ac:dyDescent="0.25">
      <c r="A73" s="2" t="s">
        <v>876</v>
      </c>
      <c r="B73" s="2" t="s">
        <v>882</v>
      </c>
      <c r="C73" s="2" t="s">
        <v>1441</v>
      </c>
      <c r="D73" s="2"/>
      <c r="E73" s="2">
        <f t="shared" si="3"/>
        <v>-1.5</v>
      </c>
      <c r="F73" s="2" t="s">
        <v>883</v>
      </c>
      <c r="G73" s="2" t="s">
        <v>1442</v>
      </c>
      <c r="H73" s="2"/>
      <c r="I73" s="2">
        <f t="shared" si="4"/>
        <v>0</v>
      </c>
      <c r="J73">
        <f t="shared" si="5"/>
        <v>3.5</v>
      </c>
    </row>
    <row r="74" spans="1:10" x14ac:dyDescent="0.25">
      <c r="A74" s="2" t="s">
        <v>887</v>
      </c>
      <c r="B74" s="2" t="s">
        <v>893</v>
      </c>
      <c r="C74" s="2" t="s">
        <v>1441</v>
      </c>
      <c r="D74" s="2"/>
      <c r="E74" s="2">
        <f t="shared" si="3"/>
        <v>-1.5</v>
      </c>
      <c r="F74" s="2" t="s">
        <v>894</v>
      </c>
      <c r="G74" s="2" t="s">
        <v>1441</v>
      </c>
      <c r="H74" s="2"/>
      <c r="I74" s="2">
        <f t="shared" si="4"/>
        <v>-1</v>
      </c>
      <c r="J74">
        <f t="shared" si="5"/>
        <v>2.5</v>
      </c>
    </row>
    <row r="75" spans="1:10" x14ac:dyDescent="0.25">
      <c r="A75" s="2" t="s">
        <v>898</v>
      </c>
      <c r="B75" s="2" t="s">
        <v>903</v>
      </c>
      <c r="C75" s="2" t="s">
        <v>1442</v>
      </c>
      <c r="D75" s="2"/>
      <c r="E75" s="2">
        <f t="shared" si="3"/>
        <v>0</v>
      </c>
      <c r="F75" s="2" t="s">
        <v>489</v>
      </c>
      <c r="G75" s="2" t="s">
        <v>1442</v>
      </c>
      <c r="H75" s="2"/>
      <c r="I75" s="2">
        <f t="shared" si="4"/>
        <v>0</v>
      </c>
      <c r="J75">
        <f t="shared" si="5"/>
        <v>5</v>
      </c>
    </row>
    <row r="76" spans="1:10" x14ac:dyDescent="0.25">
      <c r="A76" s="2" t="s">
        <v>905</v>
      </c>
      <c r="B76" s="2" t="s">
        <v>910</v>
      </c>
      <c r="C76" s="2" t="s">
        <v>1439</v>
      </c>
      <c r="D76" s="2"/>
      <c r="E76" s="2">
        <f t="shared" si="3"/>
        <v>-0.5</v>
      </c>
      <c r="F76" s="2" t="s">
        <v>911</v>
      </c>
      <c r="G76" s="2" t="s">
        <v>1441</v>
      </c>
      <c r="H76" s="2"/>
      <c r="I76" s="2">
        <f t="shared" si="4"/>
        <v>-1</v>
      </c>
      <c r="J76">
        <f t="shared" si="5"/>
        <v>3.5</v>
      </c>
    </row>
    <row r="77" spans="1:10" x14ac:dyDescent="0.25">
      <c r="A77" s="2" t="s">
        <v>914</v>
      </c>
      <c r="B77" s="2" t="s">
        <v>922</v>
      </c>
      <c r="C77" s="2" t="s">
        <v>1441</v>
      </c>
      <c r="D77" s="2"/>
      <c r="E77" s="2">
        <f t="shared" si="3"/>
        <v>-1.5</v>
      </c>
      <c r="F77" s="2" t="s">
        <v>923</v>
      </c>
      <c r="G77" s="2" t="s">
        <v>1441</v>
      </c>
      <c r="H77" s="2"/>
      <c r="I77" s="2">
        <f t="shared" si="4"/>
        <v>-1</v>
      </c>
      <c r="J77">
        <f t="shared" si="5"/>
        <v>2.5</v>
      </c>
    </row>
    <row r="78" spans="1:10" x14ac:dyDescent="0.25">
      <c r="A78" s="2" t="s">
        <v>925</v>
      </c>
      <c r="B78" s="2" t="s">
        <v>933</v>
      </c>
      <c r="C78" s="2" t="s">
        <v>1439</v>
      </c>
      <c r="D78" s="2"/>
      <c r="E78" s="2">
        <f t="shared" si="3"/>
        <v>-0.5</v>
      </c>
      <c r="F78" s="2" t="s">
        <v>934</v>
      </c>
      <c r="G78" s="2" t="s">
        <v>1442</v>
      </c>
      <c r="H78" s="2"/>
      <c r="I78" s="2">
        <f t="shared" si="4"/>
        <v>0</v>
      </c>
      <c r="J78">
        <f t="shared" si="5"/>
        <v>4.5</v>
      </c>
    </row>
    <row r="79" spans="1:10" x14ac:dyDescent="0.25">
      <c r="A79" s="2" t="s">
        <v>938</v>
      </c>
      <c r="B79" s="2" t="s">
        <v>945</v>
      </c>
      <c r="C79" s="2" t="s">
        <v>1439</v>
      </c>
      <c r="D79" s="2"/>
      <c r="E79" s="2">
        <f t="shared" si="3"/>
        <v>-0.5</v>
      </c>
      <c r="F79" s="2" t="s">
        <v>946</v>
      </c>
      <c r="G79" s="2" t="s">
        <v>1441</v>
      </c>
      <c r="H79" s="2"/>
      <c r="I79" s="2">
        <f t="shared" si="4"/>
        <v>-1</v>
      </c>
      <c r="J79">
        <f t="shared" si="5"/>
        <v>3.5</v>
      </c>
    </row>
    <row r="80" spans="1:10" x14ac:dyDescent="0.25">
      <c r="A80" s="2" t="s">
        <v>950</v>
      </c>
      <c r="B80" s="2" t="s">
        <v>958</v>
      </c>
      <c r="C80" s="2" t="s">
        <v>1441</v>
      </c>
      <c r="D80" s="2"/>
      <c r="E80" s="2">
        <f t="shared" si="3"/>
        <v>-1.5</v>
      </c>
      <c r="F80" s="2" t="s">
        <v>959</v>
      </c>
      <c r="G80" s="2" t="s">
        <v>1441</v>
      </c>
      <c r="H80" s="2"/>
      <c r="I80" s="2">
        <f t="shared" si="4"/>
        <v>-1</v>
      </c>
      <c r="J80">
        <f t="shared" si="5"/>
        <v>2.5</v>
      </c>
    </row>
    <row r="81" spans="1:10" x14ac:dyDescent="0.25">
      <c r="A81" s="2" t="s">
        <v>964</v>
      </c>
      <c r="B81" s="2" t="s">
        <v>969</v>
      </c>
      <c r="C81" s="2" t="s">
        <v>1441</v>
      </c>
      <c r="D81" s="2"/>
      <c r="E81" s="2">
        <f t="shared" si="3"/>
        <v>-1.5</v>
      </c>
      <c r="F81" s="2" t="s">
        <v>970</v>
      </c>
      <c r="G81" s="2" t="s">
        <v>1441</v>
      </c>
      <c r="H81" s="2"/>
      <c r="I81" s="2">
        <f t="shared" si="4"/>
        <v>-1</v>
      </c>
      <c r="J81">
        <f t="shared" si="5"/>
        <v>2.5</v>
      </c>
    </row>
    <row r="82" spans="1:10" x14ac:dyDescent="0.25">
      <c r="A82" s="2" t="s">
        <v>974</v>
      </c>
      <c r="B82" s="2" t="s">
        <v>982</v>
      </c>
      <c r="C82" s="2" t="s">
        <v>1441</v>
      </c>
      <c r="D82" s="2"/>
      <c r="E82" s="2">
        <f t="shared" si="3"/>
        <v>-1.5</v>
      </c>
      <c r="F82" s="2" t="s">
        <v>983</v>
      </c>
      <c r="G82" s="2" t="s">
        <v>1442</v>
      </c>
      <c r="H82" s="2"/>
      <c r="I82" s="2">
        <f t="shared" si="4"/>
        <v>0</v>
      </c>
      <c r="J82">
        <f t="shared" si="5"/>
        <v>3.5</v>
      </c>
    </row>
    <row r="83" spans="1:10" x14ac:dyDescent="0.25">
      <c r="A83" s="2" t="s">
        <v>988</v>
      </c>
      <c r="B83" s="2" t="s">
        <v>998</v>
      </c>
      <c r="C83" s="2" t="s">
        <v>1441</v>
      </c>
      <c r="D83" s="2"/>
      <c r="E83" s="2">
        <f t="shared" si="3"/>
        <v>-1.5</v>
      </c>
      <c r="F83" s="2" t="s">
        <v>999</v>
      </c>
      <c r="G83" s="2" t="s">
        <v>1441</v>
      </c>
      <c r="H83" s="2"/>
      <c r="I83" s="2">
        <f t="shared" si="4"/>
        <v>-1</v>
      </c>
      <c r="J83">
        <f t="shared" si="5"/>
        <v>2.5</v>
      </c>
    </row>
    <row r="84" spans="1:10" x14ac:dyDescent="0.25">
      <c r="A84" s="2" t="s">
        <v>1002</v>
      </c>
      <c r="B84" s="2" t="s">
        <v>1007</v>
      </c>
      <c r="C84" s="2" t="s">
        <v>1441</v>
      </c>
      <c r="D84" s="2"/>
      <c r="E84" s="2">
        <f t="shared" si="3"/>
        <v>-1.5</v>
      </c>
      <c r="F84" s="2" t="s">
        <v>1008</v>
      </c>
      <c r="G84" s="2" t="s">
        <v>1441</v>
      </c>
      <c r="H84" s="2"/>
      <c r="I84" s="2">
        <f t="shared" si="4"/>
        <v>-1</v>
      </c>
      <c r="J84">
        <f t="shared" si="5"/>
        <v>2.5</v>
      </c>
    </row>
    <row r="85" spans="1:10" x14ac:dyDescent="0.25">
      <c r="A85" s="2" t="s">
        <v>1011</v>
      </c>
      <c r="B85" s="2" t="s">
        <v>1019</v>
      </c>
      <c r="C85" s="2" t="s">
        <v>1441</v>
      </c>
      <c r="D85" s="2"/>
      <c r="E85" s="2">
        <f t="shared" si="3"/>
        <v>-1.5</v>
      </c>
      <c r="F85" s="2" t="s">
        <v>1020</v>
      </c>
      <c r="G85" s="2" t="s">
        <v>1442</v>
      </c>
      <c r="H85" s="2"/>
      <c r="I85" s="2">
        <f t="shared" si="4"/>
        <v>0</v>
      </c>
      <c r="J85">
        <f t="shared" si="5"/>
        <v>3.5</v>
      </c>
    </row>
    <row r="86" spans="1:10" x14ac:dyDescent="0.25">
      <c r="A86" s="2" t="s">
        <v>1025</v>
      </c>
      <c r="B86" s="2" t="s">
        <v>1031</v>
      </c>
      <c r="C86" s="2" t="s">
        <v>1441</v>
      </c>
      <c r="D86" s="2"/>
      <c r="E86" s="2">
        <f t="shared" si="3"/>
        <v>-1.5</v>
      </c>
      <c r="F86" s="2" t="s">
        <v>1032</v>
      </c>
      <c r="G86" s="2" t="s">
        <v>1441</v>
      </c>
      <c r="H86" s="2"/>
      <c r="I86" s="2">
        <f t="shared" si="4"/>
        <v>-1</v>
      </c>
      <c r="J86">
        <f t="shared" si="5"/>
        <v>2.5</v>
      </c>
    </row>
    <row r="87" spans="1:10" x14ac:dyDescent="0.25">
      <c r="A87" s="2" t="s">
        <v>1034</v>
      </c>
      <c r="B87" s="2" t="s">
        <v>1042</v>
      </c>
      <c r="C87" s="2" t="s">
        <v>1441</v>
      </c>
      <c r="D87" s="2"/>
      <c r="E87" s="2">
        <f t="shared" si="3"/>
        <v>-1.5</v>
      </c>
      <c r="F87" s="2" t="s">
        <v>894</v>
      </c>
      <c r="G87" s="2" t="s">
        <v>1441</v>
      </c>
      <c r="H87" s="2"/>
      <c r="I87" s="2">
        <f t="shared" si="4"/>
        <v>-1</v>
      </c>
      <c r="J87">
        <f t="shared" si="5"/>
        <v>2.5</v>
      </c>
    </row>
    <row r="88" spans="1:10" x14ac:dyDescent="0.25">
      <c r="A88" s="2" t="s">
        <v>1046</v>
      </c>
      <c r="B88" s="2" t="s">
        <v>1055</v>
      </c>
      <c r="C88" s="2" t="s">
        <v>1442</v>
      </c>
      <c r="D88" s="2"/>
      <c r="E88" s="2">
        <f t="shared" si="3"/>
        <v>0</v>
      </c>
      <c r="F88" s="2" t="s">
        <v>1056</v>
      </c>
      <c r="G88" s="2" t="s">
        <v>1441</v>
      </c>
      <c r="H88" s="2"/>
      <c r="I88" s="2">
        <f t="shared" si="4"/>
        <v>-1</v>
      </c>
      <c r="J88">
        <f t="shared" si="5"/>
        <v>4</v>
      </c>
    </row>
    <row r="89" spans="1:10" x14ac:dyDescent="0.25">
      <c r="A89" s="2" t="s">
        <v>1058</v>
      </c>
      <c r="B89" s="2" t="s">
        <v>1065</v>
      </c>
      <c r="C89" s="2" t="s">
        <v>1441</v>
      </c>
      <c r="D89" s="2"/>
      <c r="E89" s="2">
        <f t="shared" si="3"/>
        <v>-1.5</v>
      </c>
      <c r="F89" s="2" t="s">
        <v>1066</v>
      </c>
      <c r="G89" s="2" t="s">
        <v>1442</v>
      </c>
      <c r="H89" s="2"/>
      <c r="I89" s="2">
        <f t="shared" si="4"/>
        <v>0</v>
      </c>
      <c r="J89">
        <f t="shared" si="5"/>
        <v>3.5</v>
      </c>
    </row>
    <row r="90" spans="1:10" x14ac:dyDescent="0.25">
      <c r="A90" s="2" t="s">
        <v>1070</v>
      </c>
      <c r="B90" s="2" t="s">
        <v>1080</v>
      </c>
      <c r="C90" s="2" t="s">
        <v>1442</v>
      </c>
      <c r="D90" s="2"/>
      <c r="E90" s="2">
        <f t="shared" si="3"/>
        <v>0</v>
      </c>
      <c r="F90" s="2" t="s">
        <v>983</v>
      </c>
      <c r="G90" s="2" t="s">
        <v>1442</v>
      </c>
      <c r="H90" s="2"/>
      <c r="I90" s="2">
        <f t="shared" si="4"/>
        <v>0</v>
      </c>
      <c r="J90">
        <f t="shared" si="5"/>
        <v>5</v>
      </c>
    </row>
    <row r="91" spans="1:10" x14ac:dyDescent="0.25">
      <c r="A91" s="2" t="s">
        <v>1084</v>
      </c>
      <c r="B91" s="2" t="s">
        <v>208</v>
      </c>
      <c r="C91" s="2" t="s">
        <v>1438</v>
      </c>
      <c r="D91" s="2"/>
      <c r="E91" s="2">
        <f t="shared" si="3"/>
        <v>-3</v>
      </c>
      <c r="F91" s="2" t="s">
        <v>209</v>
      </c>
      <c r="G91" s="2" t="s">
        <v>1438</v>
      </c>
      <c r="H91" s="2"/>
      <c r="I91" s="2">
        <f t="shared" si="4"/>
        <v>-2</v>
      </c>
      <c r="J91">
        <f t="shared" si="5"/>
        <v>0</v>
      </c>
    </row>
    <row r="92" spans="1:10" x14ac:dyDescent="0.25">
      <c r="A92" s="2" t="s">
        <v>1089</v>
      </c>
      <c r="B92" s="2" t="s">
        <v>1095</v>
      </c>
      <c r="C92" s="2" t="s">
        <v>1441</v>
      </c>
      <c r="D92" s="2"/>
      <c r="E92" s="2">
        <f t="shared" si="3"/>
        <v>-1.5</v>
      </c>
      <c r="F92" s="2" t="s">
        <v>154</v>
      </c>
      <c r="G92" s="2" t="s">
        <v>1442</v>
      </c>
      <c r="H92" s="2"/>
      <c r="I92" s="2">
        <f t="shared" si="4"/>
        <v>0</v>
      </c>
      <c r="J92">
        <f t="shared" si="5"/>
        <v>3.5</v>
      </c>
    </row>
    <row r="93" spans="1:10" x14ac:dyDescent="0.25">
      <c r="A93" s="2" t="s">
        <v>1099</v>
      </c>
      <c r="B93" s="2" t="s">
        <v>1107</v>
      </c>
      <c r="C93" s="2" t="s">
        <v>1441</v>
      </c>
      <c r="D93" s="2"/>
      <c r="E93" s="2">
        <f t="shared" si="3"/>
        <v>-1.5</v>
      </c>
      <c r="F93" s="2" t="s">
        <v>1108</v>
      </c>
      <c r="G93" s="2" t="s">
        <v>1442</v>
      </c>
      <c r="H93" s="2"/>
      <c r="I93" s="2">
        <f t="shared" si="4"/>
        <v>0</v>
      </c>
      <c r="J93">
        <f t="shared" si="5"/>
        <v>3.5</v>
      </c>
    </row>
    <row r="94" spans="1:10" x14ac:dyDescent="0.25">
      <c r="A94" s="2" t="s">
        <v>1112</v>
      </c>
      <c r="B94" s="2" t="s">
        <v>1121</v>
      </c>
      <c r="C94" s="2" t="s">
        <v>1441</v>
      </c>
      <c r="D94" s="2"/>
      <c r="E94" s="2">
        <f t="shared" si="3"/>
        <v>-1.5</v>
      </c>
      <c r="F94" s="2" t="s">
        <v>1122</v>
      </c>
      <c r="G94" s="2" t="s">
        <v>1441</v>
      </c>
      <c r="H94" s="2"/>
      <c r="I94" s="2">
        <f t="shared" si="4"/>
        <v>-1</v>
      </c>
      <c r="J94">
        <f t="shared" si="5"/>
        <v>2.5</v>
      </c>
    </row>
    <row r="95" spans="1:10" x14ac:dyDescent="0.25">
      <c r="A95" s="2" t="s">
        <v>1126</v>
      </c>
      <c r="B95" s="2" t="s">
        <v>1133</v>
      </c>
      <c r="C95" s="2" t="s">
        <v>1439</v>
      </c>
      <c r="D95" s="2" t="s">
        <v>1440</v>
      </c>
      <c r="E95" s="2">
        <f t="shared" si="3"/>
        <v>-0.5</v>
      </c>
      <c r="F95" s="2" t="s">
        <v>1134</v>
      </c>
      <c r="G95" s="2" t="s">
        <v>1442</v>
      </c>
      <c r="H95" s="2"/>
      <c r="I95" s="2">
        <f t="shared" si="4"/>
        <v>0</v>
      </c>
      <c r="J95">
        <f t="shared" si="5"/>
        <v>4.5</v>
      </c>
    </row>
    <row r="96" spans="1:10" x14ac:dyDescent="0.25">
      <c r="A96" s="2" t="s">
        <v>1137</v>
      </c>
      <c r="B96" s="2" t="s">
        <v>208</v>
      </c>
      <c r="C96" s="2" t="s">
        <v>1438</v>
      </c>
      <c r="D96" s="2"/>
      <c r="E96" s="2">
        <f t="shared" si="3"/>
        <v>-3</v>
      </c>
      <c r="F96" s="2" t="s">
        <v>209</v>
      </c>
      <c r="G96" s="2" t="s">
        <v>1438</v>
      </c>
      <c r="H96" s="2"/>
      <c r="I96" s="2">
        <f t="shared" si="4"/>
        <v>-2</v>
      </c>
      <c r="J96">
        <f t="shared" si="5"/>
        <v>0</v>
      </c>
    </row>
    <row r="97" spans="1:10" x14ac:dyDescent="0.25">
      <c r="A97" s="2" t="s">
        <v>1141</v>
      </c>
      <c r="B97" s="2" t="s">
        <v>1147</v>
      </c>
      <c r="C97" s="2" t="s">
        <v>1441</v>
      </c>
      <c r="D97" s="2"/>
      <c r="E97" s="2">
        <f t="shared" si="3"/>
        <v>-1.5</v>
      </c>
      <c r="F97" s="2" t="s">
        <v>1148</v>
      </c>
      <c r="G97" s="2" t="s">
        <v>1441</v>
      </c>
      <c r="H97" s="2"/>
      <c r="I97" s="2">
        <f t="shared" si="4"/>
        <v>-1</v>
      </c>
      <c r="J97">
        <f t="shared" si="5"/>
        <v>2.5</v>
      </c>
    </row>
    <row r="98" spans="1:10" x14ac:dyDescent="0.25">
      <c r="A98" s="2" t="s">
        <v>1151</v>
      </c>
      <c r="B98" s="2" t="s">
        <v>1159</v>
      </c>
      <c r="C98" s="2" t="s">
        <v>1441</v>
      </c>
      <c r="D98" s="2"/>
      <c r="E98" s="2">
        <f t="shared" si="3"/>
        <v>-1.5</v>
      </c>
      <c r="F98" s="2" t="s">
        <v>1160</v>
      </c>
      <c r="G98" s="2" t="s">
        <v>1441</v>
      </c>
      <c r="H98" s="2"/>
      <c r="I98" s="2">
        <f t="shared" si="4"/>
        <v>-1</v>
      </c>
      <c r="J98">
        <f t="shared" si="5"/>
        <v>2.5</v>
      </c>
    </row>
    <row r="99" spans="1:10" x14ac:dyDescent="0.25">
      <c r="A99" s="2" t="s">
        <v>1163</v>
      </c>
      <c r="B99" s="2" t="s">
        <v>1169</v>
      </c>
      <c r="C99" s="2" t="s">
        <v>1439</v>
      </c>
      <c r="D99" s="2"/>
      <c r="E99" s="2">
        <f t="shared" si="3"/>
        <v>-0.5</v>
      </c>
      <c r="F99" s="2" t="s">
        <v>1170</v>
      </c>
      <c r="G99" s="2" t="s">
        <v>1442</v>
      </c>
      <c r="H99" s="2"/>
      <c r="I99" s="2">
        <f t="shared" si="4"/>
        <v>0</v>
      </c>
      <c r="J99">
        <f t="shared" si="5"/>
        <v>4.5</v>
      </c>
    </row>
    <row r="100" spans="1:10" x14ac:dyDescent="0.25">
      <c r="A100" s="2" t="s">
        <v>1172</v>
      </c>
      <c r="B100" s="2" t="s">
        <v>1179</v>
      </c>
      <c r="C100" s="2" t="s">
        <v>1441</v>
      </c>
      <c r="D100" s="2"/>
      <c r="E100" s="2">
        <f t="shared" si="3"/>
        <v>-1.5</v>
      </c>
      <c r="F100" s="2" t="s">
        <v>1180</v>
      </c>
      <c r="G100" s="2" t="s">
        <v>1441</v>
      </c>
      <c r="H100" s="2"/>
      <c r="I100" s="2">
        <f t="shared" si="4"/>
        <v>-1</v>
      </c>
      <c r="J100">
        <f t="shared" si="5"/>
        <v>2.5</v>
      </c>
    </row>
    <row r="101" spans="1:10" x14ac:dyDescent="0.25">
      <c r="A101" s="2" t="s">
        <v>1184</v>
      </c>
      <c r="B101" s="2" t="s">
        <v>1194</v>
      </c>
      <c r="C101" s="2" t="s">
        <v>1441</v>
      </c>
      <c r="D101" s="2"/>
      <c r="E101" s="2">
        <f t="shared" si="3"/>
        <v>-1.5</v>
      </c>
      <c r="F101" s="2" t="s">
        <v>1195</v>
      </c>
      <c r="G101" s="2" t="s">
        <v>1441</v>
      </c>
      <c r="H101" s="2"/>
      <c r="I101" s="2">
        <f t="shared" si="4"/>
        <v>-1</v>
      </c>
      <c r="J101">
        <f t="shared" si="5"/>
        <v>2.5</v>
      </c>
    </row>
    <row r="102" spans="1:10" x14ac:dyDescent="0.25">
      <c r="A102" s="2" t="s">
        <v>1198</v>
      </c>
      <c r="B102" s="2" t="s">
        <v>1206</v>
      </c>
      <c r="C102" s="2" t="s">
        <v>1441</v>
      </c>
      <c r="D102" s="2"/>
      <c r="E102" s="2">
        <f t="shared" si="3"/>
        <v>-1.5</v>
      </c>
      <c r="F102" s="2" t="s">
        <v>1207</v>
      </c>
      <c r="G102" s="2" t="s">
        <v>1442</v>
      </c>
      <c r="H102" s="2"/>
      <c r="I102" s="2">
        <f t="shared" si="4"/>
        <v>0</v>
      </c>
      <c r="J102">
        <f t="shared" si="5"/>
        <v>3.5</v>
      </c>
    </row>
    <row r="103" spans="1:10" x14ac:dyDescent="0.25">
      <c r="A103" s="2" t="s">
        <v>1210</v>
      </c>
      <c r="B103" s="2" t="s">
        <v>1213</v>
      </c>
      <c r="C103" s="2" t="s">
        <v>1441</v>
      </c>
      <c r="D103" s="2"/>
      <c r="E103" s="2">
        <f t="shared" si="3"/>
        <v>-1.5</v>
      </c>
      <c r="F103" s="2" t="s">
        <v>1214</v>
      </c>
      <c r="G103" s="2" t="s">
        <v>1441</v>
      </c>
      <c r="H103" s="2"/>
      <c r="I103" s="2">
        <f t="shared" si="4"/>
        <v>-1</v>
      </c>
      <c r="J103">
        <f t="shared" si="5"/>
        <v>2.5</v>
      </c>
    </row>
    <row r="104" spans="1:10" x14ac:dyDescent="0.25">
      <c r="A104" s="2" t="s">
        <v>1217</v>
      </c>
      <c r="B104" s="2" t="s">
        <v>1222</v>
      </c>
      <c r="C104" s="2" t="s">
        <v>1439</v>
      </c>
      <c r="D104" s="2"/>
      <c r="E104" s="2">
        <f t="shared" si="3"/>
        <v>-0.5</v>
      </c>
      <c r="F104" s="2" t="s">
        <v>1223</v>
      </c>
      <c r="G104" s="2" t="s">
        <v>1441</v>
      </c>
      <c r="H104" s="2"/>
      <c r="I104" s="2">
        <f t="shared" si="4"/>
        <v>-1</v>
      </c>
      <c r="J104">
        <f t="shared" si="5"/>
        <v>3.5</v>
      </c>
    </row>
    <row r="105" spans="1:10" x14ac:dyDescent="0.25">
      <c r="A105" s="2" t="s">
        <v>1226</v>
      </c>
      <c r="B105" s="2" t="s">
        <v>1228</v>
      </c>
      <c r="C105" s="2" t="s">
        <v>1441</v>
      </c>
      <c r="D105" s="2"/>
      <c r="E105" s="2">
        <f t="shared" si="3"/>
        <v>-1.5</v>
      </c>
      <c r="F105" s="2" t="s">
        <v>1229</v>
      </c>
      <c r="G105" s="2" t="s">
        <v>1442</v>
      </c>
      <c r="H105" s="2"/>
      <c r="I105" s="2">
        <f t="shared" si="4"/>
        <v>0</v>
      </c>
      <c r="J105">
        <f t="shared" si="5"/>
        <v>3.5</v>
      </c>
    </row>
    <row r="106" spans="1:10" x14ac:dyDescent="0.25">
      <c r="A106" s="2" t="s">
        <v>1232</v>
      </c>
      <c r="B106" s="2" t="s">
        <v>1240</v>
      </c>
      <c r="C106" s="2" t="s">
        <v>1439</v>
      </c>
      <c r="D106" s="2"/>
      <c r="E106" s="2">
        <f t="shared" si="3"/>
        <v>-0.5</v>
      </c>
      <c r="F106" s="2" t="s">
        <v>1241</v>
      </c>
      <c r="G106" s="2" t="s">
        <v>1441</v>
      </c>
      <c r="H106" s="2"/>
      <c r="I106" s="2">
        <f t="shared" si="4"/>
        <v>-1</v>
      </c>
      <c r="J106">
        <f t="shared" si="5"/>
        <v>3.5</v>
      </c>
    </row>
    <row r="107" spans="1:10" x14ac:dyDescent="0.25">
      <c r="A107" s="2" t="s">
        <v>1244</v>
      </c>
      <c r="B107" s="2" t="s">
        <v>208</v>
      </c>
      <c r="C107" s="2" t="s">
        <v>1438</v>
      </c>
      <c r="D107" s="2"/>
      <c r="E107" s="2">
        <f t="shared" si="3"/>
        <v>-3</v>
      </c>
      <c r="F107" s="2" t="s">
        <v>209</v>
      </c>
      <c r="G107" s="2" t="s">
        <v>1438</v>
      </c>
      <c r="H107" s="2"/>
      <c r="I107" s="2">
        <f t="shared" si="4"/>
        <v>-2</v>
      </c>
      <c r="J107">
        <f t="shared" si="5"/>
        <v>0</v>
      </c>
    </row>
    <row r="108" spans="1:10" x14ac:dyDescent="0.25">
      <c r="A108" s="2" t="s">
        <v>1255</v>
      </c>
      <c r="B108" s="2" t="s">
        <v>1261</v>
      </c>
      <c r="C108" s="2" t="s">
        <v>1441</v>
      </c>
      <c r="D108" s="2"/>
      <c r="E108" s="2">
        <f t="shared" si="3"/>
        <v>-1.5</v>
      </c>
      <c r="F108" s="2" t="s">
        <v>1262</v>
      </c>
      <c r="G108" s="2" t="s">
        <v>1443</v>
      </c>
      <c r="H108" s="2"/>
      <c r="I108" s="2">
        <f t="shared" si="4"/>
        <v>0</v>
      </c>
      <c r="J108">
        <f t="shared" si="5"/>
        <v>3.5</v>
      </c>
    </row>
    <row r="109" spans="1:10" x14ac:dyDescent="0.25">
      <c r="A109" s="2" t="s">
        <v>1265</v>
      </c>
      <c r="B109" s="2" t="s">
        <v>1274</v>
      </c>
      <c r="C109" s="2" t="s">
        <v>1441</v>
      </c>
      <c r="D109" s="2"/>
      <c r="E109" s="2">
        <f t="shared" si="3"/>
        <v>-1.5</v>
      </c>
      <c r="F109" s="2" t="s">
        <v>1275</v>
      </c>
      <c r="G109" s="2" t="s">
        <v>1441</v>
      </c>
      <c r="H109" s="2"/>
      <c r="I109" s="2">
        <f t="shared" si="4"/>
        <v>-1</v>
      </c>
      <c r="J109">
        <f t="shared" si="5"/>
        <v>2.5</v>
      </c>
    </row>
    <row r="110" spans="1:10" x14ac:dyDescent="0.25">
      <c r="A110" s="2" t="s">
        <v>1279</v>
      </c>
      <c r="B110" s="2" t="s">
        <v>1287</v>
      </c>
      <c r="C110" s="2" t="s">
        <v>1441</v>
      </c>
      <c r="D110" s="2"/>
      <c r="E110" s="2">
        <f t="shared" si="3"/>
        <v>-1.5</v>
      </c>
      <c r="F110" s="2" t="s">
        <v>1288</v>
      </c>
      <c r="G110" s="2" t="s">
        <v>1441</v>
      </c>
      <c r="H110" s="2"/>
      <c r="I110" s="2">
        <f t="shared" si="4"/>
        <v>-1</v>
      </c>
      <c r="J110">
        <f t="shared" si="5"/>
        <v>2.5</v>
      </c>
    </row>
    <row r="111" spans="1:10" x14ac:dyDescent="0.25">
      <c r="A111" s="2" t="s">
        <v>1291</v>
      </c>
      <c r="B111" s="2" t="s">
        <v>1293</v>
      </c>
      <c r="C111" s="2" t="s">
        <v>1441</v>
      </c>
      <c r="D111" s="2"/>
      <c r="E111" s="2">
        <f t="shared" si="3"/>
        <v>-1.5</v>
      </c>
      <c r="F111" s="2" t="s">
        <v>1294</v>
      </c>
      <c r="G111" s="2" t="s">
        <v>1441</v>
      </c>
      <c r="H111" s="2"/>
      <c r="I111" s="2">
        <f t="shared" si="4"/>
        <v>-1</v>
      </c>
      <c r="J111">
        <f t="shared" si="5"/>
        <v>2.5</v>
      </c>
    </row>
    <row r="112" spans="1:10" x14ac:dyDescent="0.25">
      <c r="A112" s="2" t="s">
        <v>1297</v>
      </c>
      <c r="B112" s="2" t="s">
        <v>1302</v>
      </c>
      <c r="C112" s="2" t="s">
        <v>1439</v>
      </c>
      <c r="D112" s="2"/>
      <c r="E112" s="2">
        <f t="shared" si="3"/>
        <v>-0.5</v>
      </c>
      <c r="F112" s="2" t="s">
        <v>1303</v>
      </c>
      <c r="G112" s="2" t="s">
        <v>1441</v>
      </c>
      <c r="H112" s="2"/>
      <c r="I112" s="2">
        <f t="shared" si="4"/>
        <v>-1</v>
      </c>
      <c r="J112">
        <f t="shared" si="5"/>
        <v>3.5</v>
      </c>
    </row>
    <row r="113" spans="1:10" x14ac:dyDescent="0.25">
      <c r="A113" s="2" t="s">
        <v>1305</v>
      </c>
      <c r="B113" s="2" t="s">
        <v>1311</v>
      </c>
      <c r="C113" s="2" t="s">
        <v>1441</v>
      </c>
      <c r="D113" s="2"/>
      <c r="E113" s="2">
        <f t="shared" si="3"/>
        <v>-1.5</v>
      </c>
      <c r="F113" s="2" t="s">
        <v>209</v>
      </c>
      <c r="G113" s="2" t="s">
        <v>1438</v>
      </c>
      <c r="H113" s="2"/>
      <c r="I113" s="2">
        <f t="shared" si="4"/>
        <v>-2</v>
      </c>
      <c r="J113">
        <f t="shared" si="5"/>
        <v>1.5</v>
      </c>
    </row>
    <row r="114" spans="1:10" x14ac:dyDescent="0.25">
      <c r="A114" s="2" t="s">
        <v>1316</v>
      </c>
      <c r="B114" s="2" t="s">
        <v>1322</v>
      </c>
      <c r="C114" s="2" t="s">
        <v>1441</v>
      </c>
      <c r="D114" s="2"/>
      <c r="E114" s="2">
        <f t="shared" si="3"/>
        <v>-1.5</v>
      </c>
      <c r="F114" s="2" t="s">
        <v>1323</v>
      </c>
      <c r="G114" s="2" t="s">
        <v>1441</v>
      </c>
      <c r="H114" s="2"/>
      <c r="I114" s="2">
        <f t="shared" si="4"/>
        <v>-1</v>
      </c>
      <c r="J114">
        <f t="shared" si="5"/>
        <v>2.5</v>
      </c>
    </row>
    <row r="115" spans="1:10" x14ac:dyDescent="0.25">
      <c r="A115" s="2" t="s">
        <v>1328</v>
      </c>
      <c r="B115" s="2" t="s">
        <v>1335</v>
      </c>
      <c r="C115" s="2" t="s">
        <v>1442</v>
      </c>
      <c r="D115" s="2"/>
      <c r="E115" s="2">
        <f t="shared" si="3"/>
        <v>0</v>
      </c>
      <c r="F115" s="2" t="s">
        <v>1336</v>
      </c>
      <c r="G115" s="2" t="s">
        <v>1441</v>
      </c>
      <c r="H115" s="2"/>
      <c r="I115" s="2">
        <f t="shared" si="4"/>
        <v>-1</v>
      </c>
      <c r="J115">
        <f t="shared" si="5"/>
        <v>4</v>
      </c>
    </row>
    <row r="116" spans="1:10" x14ac:dyDescent="0.25">
      <c r="A116" s="2" t="s">
        <v>1338</v>
      </c>
      <c r="B116" s="2" t="s">
        <v>1346</v>
      </c>
      <c r="C116" s="2" t="s">
        <v>1441</v>
      </c>
      <c r="D116" s="2"/>
      <c r="E116" s="2">
        <f t="shared" si="3"/>
        <v>-1.5</v>
      </c>
      <c r="F116" s="2" t="s">
        <v>1347</v>
      </c>
      <c r="G116" s="2" t="s">
        <v>1441</v>
      </c>
      <c r="H116" s="2"/>
      <c r="I116" s="2">
        <f t="shared" si="4"/>
        <v>-1</v>
      </c>
      <c r="J116">
        <f t="shared" si="5"/>
        <v>2.5</v>
      </c>
    </row>
    <row r="117" spans="1:10" x14ac:dyDescent="0.25">
      <c r="A117" s="2" t="s">
        <v>1351</v>
      </c>
      <c r="B117" s="2" t="s">
        <v>1357</v>
      </c>
      <c r="C117" s="2" t="s">
        <v>1441</v>
      </c>
      <c r="D117" s="2"/>
      <c r="E117" s="2">
        <f t="shared" si="3"/>
        <v>-1.5</v>
      </c>
      <c r="F117" s="2" t="s">
        <v>1358</v>
      </c>
      <c r="G117" s="2" t="s">
        <v>1442</v>
      </c>
      <c r="H117" s="2"/>
      <c r="I117" s="2">
        <f t="shared" si="4"/>
        <v>0</v>
      </c>
      <c r="J117">
        <f t="shared" si="5"/>
        <v>3.5</v>
      </c>
    </row>
    <row r="118" spans="1:10" x14ac:dyDescent="0.25">
      <c r="A118" s="2" t="s">
        <v>1361</v>
      </c>
      <c r="B118" s="2" t="s">
        <v>1370</v>
      </c>
      <c r="C118" s="2" t="s">
        <v>1442</v>
      </c>
      <c r="D118" s="2"/>
      <c r="E118" s="2">
        <f t="shared" si="3"/>
        <v>0</v>
      </c>
      <c r="F118" s="2" t="s">
        <v>1371</v>
      </c>
      <c r="G118" s="2" t="s">
        <v>1441</v>
      </c>
      <c r="H118" s="2"/>
      <c r="I118" s="2">
        <f t="shared" si="4"/>
        <v>-1</v>
      </c>
      <c r="J118">
        <f t="shared" si="5"/>
        <v>4</v>
      </c>
    </row>
    <row r="119" spans="1:10" x14ac:dyDescent="0.25">
      <c r="A119" s="2" t="s">
        <v>1375</v>
      </c>
      <c r="B119" s="2" t="s">
        <v>1381</v>
      </c>
      <c r="C119" s="2" t="s">
        <v>1442</v>
      </c>
      <c r="D119" s="2"/>
      <c r="E119" s="2">
        <f t="shared" si="3"/>
        <v>0</v>
      </c>
      <c r="F119" s="2" t="s">
        <v>1382</v>
      </c>
      <c r="G119" s="2" t="s">
        <v>1442</v>
      </c>
      <c r="H119" s="2"/>
      <c r="I119" s="2">
        <f t="shared" si="4"/>
        <v>0</v>
      </c>
      <c r="J119">
        <f t="shared" si="5"/>
        <v>5</v>
      </c>
    </row>
    <row r="120" spans="1:10" x14ac:dyDescent="0.25">
      <c r="A120" s="2" t="s">
        <v>1385</v>
      </c>
      <c r="B120" s="2" t="s">
        <v>1392</v>
      </c>
      <c r="C120" s="2" t="s">
        <v>1441</v>
      </c>
      <c r="D120" s="2"/>
      <c r="E120" s="2">
        <f t="shared" si="3"/>
        <v>-1.5</v>
      </c>
      <c r="F120" s="2" t="s">
        <v>1393</v>
      </c>
      <c r="G120" s="2" t="s">
        <v>1442</v>
      </c>
      <c r="H120" s="2"/>
      <c r="I120" s="2">
        <f t="shared" si="4"/>
        <v>0</v>
      </c>
      <c r="J120">
        <f t="shared" si="5"/>
        <v>3.5</v>
      </c>
    </row>
    <row r="121" spans="1:10" x14ac:dyDescent="0.25">
      <c r="A121" s="2" t="s">
        <v>1397</v>
      </c>
      <c r="B121" s="2" t="s">
        <v>1403</v>
      </c>
      <c r="C121" s="2" t="s">
        <v>1442</v>
      </c>
      <c r="D121" s="2"/>
      <c r="E121" s="2">
        <f t="shared" si="3"/>
        <v>0</v>
      </c>
      <c r="F121" s="2" t="s">
        <v>1404</v>
      </c>
      <c r="G121" s="2" t="s">
        <v>1442</v>
      </c>
      <c r="H121" s="2"/>
      <c r="I121" s="2">
        <f t="shared" si="4"/>
        <v>0</v>
      </c>
      <c r="J121">
        <f t="shared" si="5"/>
        <v>5</v>
      </c>
    </row>
  </sheetData>
  <mergeCells count="3">
    <mergeCell ref="N1:O1"/>
    <mergeCell ref="N15:O15"/>
    <mergeCell ref="N8:O8"/>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8BA21C-35D7-4D55-B8A3-078152C64F9F}">
  <dimension ref="A1:V121"/>
  <sheetViews>
    <sheetView topLeftCell="G1" zoomScaleNormal="100" workbookViewId="0">
      <selection activeCell="G1" sqref="A1:XFD1"/>
    </sheetView>
  </sheetViews>
  <sheetFormatPr defaultRowHeight="15" x14ac:dyDescent="0.25"/>
  <cols>
    <col min="1" max="1" width="13.140625" customWidth="1"/>
    <col min="2" max="2" width="25.85546875" customWidth="1"/>
    <col min="3" max="3" width="21.28515625" customWidth="1"/>
    <col min="6" max="6" width="54.5703125" customWidth="1"/>
    <col min="10" max="10" width="35.28515625" customWidth="1"/>
    <col min="14" max="14" width="87.5703125" style="2" customWidth="1"/>
    <col min="21" max="21" width="20.42578125" customWidth="1"/>
    <col min="22" max="22" width="10.140625" customWidth="1"/>
  </cols>
  <sheetData>
    <row r="1" spans="1:22" s="3" customFormat="1" x14ac:dyDescent="0.25">
      <c r="A1" s="7" t="s">
        <v>0</v>
      </c>
      <c r="B1" s="7" t="s">
        <v>13</v>
      </c>
      <c r="C1" s="7" t="s">
        <v>5</v>
      </c>
      <c r="D1" s="7" t="s">
        <v>6</v>
      </c>
      <c r="E1" s="7" t="s">
        <v>7</v>
      </c>
      <c r="F1" s="7" t="s">
        <v>14</v>
      </c>
      <c r="G1" s="7" t="s">
        <v>5</v>
      </c>
      <c r="H1" s="7" t="s">
        <v>6</v>
      </c>
      <c r="I1" s="7" t="s">
        <v>7</v>
      </c>
      <c r="J1" s="7" t="s">
        <v>15</v>
      </c>
      <c r="K1" s="7" t="s">
        <v>5</v>
      </c>
      <c r="L1" s="7" t="s">
        <v>6</v>
      </c>
      <c r="M1" s="7" t="s">
        <v>7</v>
      </c>
      <c r="N1" s="7" t="s">
        <v>16</v>
      </c>
      <c r="O1" s="7" t="s">
        <v>5</v>
      </c>
      <c r="P1" s="7" t="s">
        <v>6</v>
      </c>
      <c r="Q1" s="7" t="s">
        <v>7</v>
      </c>
      <c r="R1" s="7" t="s">
        <v>1428</v>
      </c>
      <c r="U1" s="9" t="s">
        <v>1446</v>
      </c>
      <c r="V1" s="9"/>
    </row>
    <row r="2" spans="1:22" ht="14.25" customHeight="1" x14ac:dyDescent="0.25">
      <c r="A2" s="2" t="s">
        <v>17</v>
      </c>
      <c r="B2" s="2" t="s">
        <v>30</v>
      </c>
      <c r="C2" s="2" t="s">
        <v>1465</v>
      </c>
      <c r="D2" s="2"/>
      <c r="E2" s="1">
        <f>IF(LEFT(C2,5)="Good;",$V$3,IF(LEFT(C2,5)="Parti", $V$4, IF(LEFT(C2,5)="Wrong", $V$5, IF(LEFT(C2,5)="No an", $V$6, "??"))))</f>
        <v>-0.5</v>
      </c>
      <c r="F2" s="2" t="s">
        <v>31</v>
      </c>
      <c r="G2" s="2" t="s">
        <v>1442</v>
      </c>
      <c r="H2" s="2"/>
      <c r="I2" s="2">
        <f>IF(LEFT(G2,4)="Good",$V$10,IF(LEFT(G2,5)="Parti", $V$11, IF(LEFT(G2,5)="Wrong", $V$12, IF(LEFT(G2,5)="No an", $V$13, "??"))))</f>
        <v>0</v>
      </c>
      <c r="J2" s="2" t="s">
        <v>32</v>
      </c>
      <c r="K2" s="2" t="s">
        <v>1441</v>
      </c>
      <c r="L2" s="2"/>
      <c r="M2" s="2">
        <f>IF(LEFT(K2,4)="Good",$V$17,IF(LEFT(K2,5)="Wrong", $V$18, IF(LEFT(K2,5)="No an", $V$19, "??")))</f>
        <v>-0.5</v>
      </c>
      <c r="N2" s="2" t="s">
        <v>33</v>
      </c>
      <c r="O2" s="2" t="s">
        <v>1458</v>
      </c>
      <c r="P2" s="2"/>
      <c r="Q2" s="2">
        <f>IF(LEFT(O2,4)="Good",$V$23,IF(LEFT(O2,5)="Wrong", $V$24, IF(LEFT(O2,5)="No an", $V$25, "??")))</f>
        <v>-1</v>
      </c>
      <c r="R2">
        <f>2+E2+3+I2+1+M2+2+Q2</f>
        <v>6</v>
      </c>
      <c r="U2" s="5" t="s">
        <v>1459</v>
      </c>
      <c r="V2" s="6"/>
    </row>
    <row r="3" spans="1:22" x14ac:dyDescent="0.25">
      <c r="A3" s="2" t="s">
        <v>34</v>
      </c>
      <c r="B3" s="2" t="s">
        <v>46</v>
      </c>
      <c r="C3" s="2" t="s">
        <v>1465</v>
      </c>
      <c r="D3" s="2"/>
      <c r="E3" s="1">
        <f t="shared" ref="E3:E66" si="0">IF(LEFT(C3,5)="Good;",$V$3,IF(LEFT(C3,5)="Parti", $V$4, IF(LEFT(C3,5)="Wrong", $V$5, IF(LEFT(C3,5)="No an", $V$6, "??"))))</f>
        <v>-0.5</v>
      </c>
      <c r="F3" s="2" t="s">
        <v>47</v>
      </c>
      <c r="G3" s="2" t="s">
        <v>1466</v>
      </c>
      <c r="H3" s="2"/>
      <c r="I3" s="2">
        <f t="shared" ref="I3:I66" si="1">IF(LEFT(G3,4)="Good",$V$10,IF(LEFT(G3,5)="Parti", $V$11, IF(LEFT(G3,5)="Wrong", $V$12, IF(LEFT(G3,5)="No an", $V$13, "??"))))</f>
        <v>-1</v>
      </c>
      <c r="J3" s="2" t="s">
        <v>48</v>
      </c>
      <c r="K3" s="2" t="s">
        <v>1441</v>
      </c>
      <c r="L3" s="2"/>
      <c r="M3" s="2">
        <f t="shared" ref="M3:M66" si="2">IF(LEFT(K3,4)="Good",$V$17,IF(LEFT(K3,5)="Wrong", $V$18, IF(LEFT(K3,5)="No an", $V$19, "??")))</f>
        <v>-0.5</v>
      </c>
      <c r="N3" s="2" t="s">
        <v>49</v>
      </c>
      <c r="O3" s="2" t="s">
        <v>1458</v>
      </c>
      <c r="P3" s="2"/>
      <c r="Q3" s="2">
        <f t="shared" ref="Q3:Q66" si="3">IF(LEFT(O3,4)="Good",$V$23,IF(LEFT(O3,5)="Wrong", $V$24, IF(LEFT(O3,5)="No an", $V$25, "??")))</f>
        <v>-1</v>
      </c>
      <c r="R3">
        <f t="shared" ref="R3:R66" si="4">2+E3+3+I3+1+M3+2+Q3</f>
        <v>5</v>
      </c>
      <c r="U3" s="4" t="s">
        <v>1444</v>
      </c>
      <c r="V3" s="4">
        <v>0</v>
      </c>
    </row>
    <row r="4" spans="1:22" x14ac:dyDescent="0.25">
      <c r="A4" s="2" t="s">
        <v>50</v>
      </c>
      <c r="B4" s="2" t="s">
        <v>60</v>
      </c>
      <c r="C4" s="2" t="s">
        <v>1467</v>
      </c>
      <c r="D4" s="2"/>
      <c r="E4" s="1">
        <f t="shared" si="0"/>
        <v>-0.5</v>
      </c>
      <c r="F4" s="2" t="s">
        <v>61</v>
      </c>
      <c r="G4" s="2" t="s">
        <v>1441</v>
      </c>
      <c r="H4" s="2"/>
      <c r="I4" s="2">
        <f t="shared" si="1"/>
        <v>-2</v>
      </c>
      <c r="J4" s="2" t="s">
        <v>48</v>
      </c>
      <c r="K4" s="2" t="s">
        <v>1441</v>
      </c>
      <c r="L4" s="2"/>
      <c r="M4" s="2">
        <f t="shared" si="2"/>
        <v>-0.5</v>
      </c>
      <c r="N4" s="2" t="s">
        <v>62</v>
      </c>
      <c r="O4" s="2" t="s">
        <v>1458</v>
      </c>
      <c r="P4" s="2"/>
      <c r="Q4" s="2">
        <f t="shared" si="3"/>
        <v>-1</v>
      </c>
      <c r="R4">
        <f t="shared" si="4"/>
        <v>4</v>
      </c>
      <c r="U4" s="4" t="s">
        <v>1460</v>
      </c>
      <c r="V4" s="4">
        <v>-0.5</v>
      </c>
    </row>
    <row r="5" spans="1:22" x14ac:dyDescent="0.25">
      <c r="A5" s="2" t="s">
        <v>63</v>
      </c>
      <c r="B5" s="2" t="s">
        <v>73</v>
      </c>
      <c r="C5" s="2" t="s">
        <v>1442</v>
      </c>
      <c r="D5" s="2"/>
      <c r="E5" s="1">
        <f t="shared" si="0"/>
        <v>0</v>
      </c>
      <c r="F5" s="2" t="s">
        <v>74</v>
      </c>
      <c r="G5" s="2" t="s">
        <v>1466</v>
      </c>
      <c r="H5" s="2"/>
      <c r="I5" s="2">
        <f t="shared" si="1"/>
        <v>-1</v>
      </c>
      <c r="J5" s="2" t="s">
        <v>48</v>
      </c>
      <c r="K5" s="2" t="s">
        <v>1441</v>
      </c>
      <c r="L5" s="2"/>
      <c r="M5" s="2">
        <f t="shared" si="2"/>
        <v>-0.5</v>
      </c>
      <c r="N5" s="2" t="s">
        <v>75</v>
      </c>
      <c r="O5" s="2" t="s">
        <v>1442</v>
      </c>
      <c r="P5" s="2"/>
      <c r="Q5" s="2">
        <f t="shared" si="3"/>
        <v>0</v>
      </c>
      <c r="R5">
        <f t="shared" si="4"/>
        <v>6.5</v>
      </c>
      <c r="U5" s="4" t="s">
        <v>1414</v>
      </c>
      <c r="V5" s="4">
        <v>-1</v>
      </c>
    </row>
    <row r="6" spans="1:22" x14ac:dyDescent="0.25">
      <c r="A6" s="2" t="s">
        <v>76</v>
      </c>
      <c r="B6" s="2" t="s">
        <v>87</v>
      </c>
      <c r="C6" s="2" t="s">
        <v>1442</v>
      </c>
      <c r="D6" s="2"/>
      <c r="E6" s="1">
        <f t="shared" si="0"/>
        <v>0</v>
      </c>
      <c r="F6" s="2" t="s">
        <v>88</v>
      </c>
      <c r="G6" s="2" t="s">
        <v>1442</v>
      </c>
      <c r="H6" s="2"/>
      <c r="I6" s="2">
        <f t="shared" si="1"/>
        <v>0</v>
      </c>
      <c r="J6" s="2" t="s">
        <v>89</v>
      </c>
      <c r="K6" s="2" t="s">
        <v>1444</v>
      </c>
      <c r="L6" s="2"/>
      <c r="M6" s="2">
        <f t="shared" si="2"/>
        <v>0</v>
      </c>
      <c r="N6" s="2" t="s">
        <v>75</v>
      </c>
      <c r="O6" s="2" t="s">
        <v>1442</v>
      </c>
      <c r="P6" s="2"/>
      <c r="Q6" s="2">
        <f t="shared" si="3"/>
        <v>0</v>
      </c>
      <c r="R6">
        <f t="shared" si="4"/>
        <v>8</v>
      </c>
      <c r="U6" s="4" t="s">
        <v>1437</v>
      </c>
      <c r="V6" s="4">
        <v>-2</v>
      </c>
    </row>
    <row r="7" spans="1:22" x14ac:dyDescent="0.25">
      <c r="A7" s="2" t="s">
        <v>90</v>
      </c>
      <c r="B7" s="2" t="s">
        <v>101</v>
      </c>
      <c r="C7" s="2" t="s">
        <v>1442</v>
      </c>
      <c r="D7" s="2"/>
      <c r="E7" s="1">
        <f t="shared" si="0"/>
        <v>0</v>
      </c>
      <c r="F7" s="2" t="s">
        <v>102</v>
      </c>
      <c r="G7" s="2" t="s">
        <v>1466</v>
      </c>
      <c r="H7" s="2"/>
      <c r="I7" s="2">
        <f t="shared" si="1"/>
        <v>-1</v>
      </c>
      <c r="J7" s="2" t="s">
        <v>48</v>
      </c>
      <c r="K7" s="2" t="s">
        <v>1441</v>
      </c>
      <c r="L7" s="2"/>
      <c r="M7" s="2">
        <f t="shared" si="2"/>
        <v>-0.5</v>
      </c>
      <c r="N7" s="2" t="s">
        <v>103</v>
      </c>
      <c r="O7" s="2" t="s">
        <v>1458</v>
      </c>
      <c r="P7" s="2"/>
      <c r="Q7" s="2">
        <f t="shared" si="3"/>
        <v>-1</v>
      </c>
      <c r="R7">
        <f t="shared" si="4"/>
        <v>5.5</v>
      </c>
    </row>
    <row r="8" spans="1:22" x14ac:dyDescent="0.25">
      <c r="A8" s="2" t="s">
        <v>104</v>
      </c>
      <c r="B8" s="2" t="s">
        <v>116</v>
      </c>
      <c r="C8" s="2" t="s">
        <v>1467</v>
      </c>
      <c r="D8" s="2"/>
      <c r="E8" s="1">
        <f t="shared" si="0"/>
        <v>-0.5</v>
      </c>
      <c r="F8" s="2" t="s">
        <v>117</v>
      </c>
      <c r="G8" s="2" t="s">
        <v>1466</v>
      </c>
      <c r="H8" s="2"/>
      <c r="I8" s="2">
        <f t="shared" si="1"/>
        <v>-1</v>
      </c>
      <c r="J8" s="2" t="s">
        <v>32</v>
      </c>
      <c r="K8" s="2" t="s">
        <v>1441</v>
      </c>
      <c r="L8" s="2"/>
      <c r="M8" s="2">
        <f t="shared" si="2"/>
        <v>-0.5</v>
      </c>
      <c r="N8" s="2" t="s">
        <v>118</v>
      </c>
      <c r="O8" s="2" t="s">
        <v>1458</v>
      </c>
      <c r="P8" s="2"/>
      <c r="Q8" s="2">
        <f t="shared" si="3"/>
        <v>-1</v>
      </c>
      <c r="R8">
        <f t="shared" si="4"/>
        <v>5</v>
      </c>
      <c r="U8" s="9" t="s">
        <v>1420</v>
      </c>
      <c r="V8" s="9"/>
    </row>
    <row r="9" spans="1:22" x14ac:dyDescent="0.25">
      <c r="A9" s="2" t="s">
        <v>119</v>
      </c>
      <c r="B9" s="2" t="s">
        <v>129</v>
      </c>
      <c r="C9" s="2" t="s">
        <v>1442</v>
      </c>
      <c r="D9" s="2"/>
      <c r="E9" s="1">
        <f t="shared" si="0"/>
        <v>0</v>
      </c>
      <c r="F9" s="2" t="s">
        <v>130</v>
      </c>
      <c r="G9" s="2" t="s">
        <v>1442</v>
      </c>
      <c r="H9" s="2"/>
      <c r="I9" s="2">
        <f t="shared" si="1"/>
        <v>0</v>
      </c>
      <c r="J9" s="2" t="s">
        <v>131</v>
      </c>
      <c r="K9" s="2" t="s">
        <v>1444</v>
      </c>
      <c r="L9" s="2"/>
      <c r="M9" s="2">
        <f t="shared" si="2"/>
        <v>0</v>
      </c>
      <c r="N9" s="2" t="s">
        <v>75</v>
      </c>
      <c r="O9" s="2" t="s">
        <v>1442</v>
      </c>
      <c r="P9" s="2"/>
      <c r="Q9" s="2">
        <f t="shared" si="3"/>
        <v>0</v>
      </c>
      <c r="R9">
        <f t="shared" si="4"/>
        <v>8</v>
      </c>
      <c r="U9" s="5" t="s">
        <v>1461</v>
      </c>
      <c r="V9" s="6"/>
    </row>
    <row r="10" spans="1:22" x14ac:dyDescent="0.25">
      <c r="A10" s="2" t="s">
        <v>132</v>
      </c>
      <c r="B10" s="2" t="s">
        <v>46</v>
      </c>
      <c r="C10" s="2" t="s">
        <v>1465</v>
      </c>
      <c r="D10" s="2"/>
      <c r="E10" s="1">
        <f t="shared" si="0"/>
        <v>-0.5</v>
      </c>
      <c r="F10" s="2" t="s">
        <v>141</v>
      </c>
      <c r="G10" s="2" t="s">
        <v>1466</v>
      </c>
      <c r="H10" s="2"/>
      <c r="I10" s="2">
        <f t="shared" si="1"/>
        <v>-1</v>
      </c>
      <c r="J10" s="2" t="s">
        <v>142</v>
      </c>
      <c r="K10" s="2" t="s">
        <v>1441</v>
      </c>
      <c r="L10" s="2"/>
      <c r="M10" s="2">
        <f t="shared" si="2"/>
        <v>-0.5</v>
      </c>
      <c r="N10" s="2" t="s">
        <v>143</v>
      </c>
      <c r="O10" s="2" t="s">
        <v>1457</v>
      </c>
      <c r="P10" s="2"/>
      <c r="Q10" s="2">
        <f t="shared" si="3"/>
        <v>-1</v>
      </c>
      <c r="R10">
        <f t="shared" si="4"/>
        <v>5</v>
      </c>
      <c r="U10" s="4" t="s">
        <v>1444</v>
      </c>
      <c r="V10" s="4">
        <v>0</v>
      </c>
    </row>
    <row r="11" spans="1:22" x14ac:dyDescent="0.25">
      <c r="A11" s="2" t="s">
        <v>144</v>
      </c>
      <c r="B11" s="2" t="s">
        <v>46</v>
      </c>
      <c r="C11" s="2" t="s">
        <v>1465</v>
      </c>
      <c r="D11" s="2"/>
      <c r="E11" s="1">
        <f t="shared" si="0"/>
        <v>-0.5</v>
      </c>
      <c r="F11" s="2" t="s">
        <v>155</v>
      </c>
      <c r="G11" s="2" t="s">
        <v>1442</v>
      </c>
      <c r="H11" s="2"/>
      <c r="I11" s="2">
        <f t="shared" si="1"/>
        <v>0</v>
      </c>
      <c r="J11" s="2" t="s">
        <v>156</v>
      </c>
      <c r="K11" s="2" t="s">
        <v>1444</v>
      </c>
      <c r="L11" s="2"/>
      <c r="M11" s="2">
        <f t="shared" si="2"/>
        <v>0</v>
      </c>
      <c r="N11" s="2" t="s">
        <v>157</v>
      </c>
      <c r="O11" s="2" t="s">
        <v>1458</v>
      </c>
      <c r="P11" s="2"/>
      <c r="Q11" s="2">
        <f t="shared" si="3"/>
        <v>-1</v>
      </c>
      <c r="R11">
        <f t="shared" si="4"/>
        <v>6.5</v>
      </c>
      <c r="U11" s="4" t="s">
        <v>1460</v>
      </c>
      <c r="V11" s="4">
        <v>-1</v>
      </c>
    </row>
    <row r="12" spans="1:22" x14ac:dyDescent="0.25">
      <c r="A12" s="2" t="s">
        <v>158</v>
      </c>
      <c r="B12" s="2" t="s">
        <v>167</v>
      </c>
      <c r="C12" s="2" t="s">
        <v>1442</v>
      </c>
      <c r="D12" s="2"/>
      <c r="E12" s="1">
        <f t="shared" si="0"/>
        <v>0</v>
      </c>
      <c r="F12" s="2" t="s">
        <v>168</v>
      </c>
      <c r="G12" s="2" t="s">
        <v>1466</v>
      </c>
      <c r="H12" s="2"/>
      <c r="I12" s="2">
        <f t="shared" si="1"/>
        <v>-1</v>
      </c>
      <c r="J12" s="2" t="s">
        <v>169</v>
      </c>
      <c r="K12" s="2" t="s">
        <v>1441</v>
      </c>
      <c r="L12" s="2"/>
      <c r="M12" s="2">
        <f t="shared" si="2"/>
        <v>-0.5</v>
      </c>
      <c r="N12" s="2" t="s">
        <v>75</v>
      </c>
      <c r="O12" s="2" t="s">
        <v>1458</v>
      </c>
      <c r="P12" s="2"/>
      <c r="Q12" s="2">
        <f t="shared" si="3"/>
        <v>-1</v>
      </c>
      <c r="R12">
        <f t="shared" si="4"/>
        <v>5.5</v>
      </c>
      <c r="U12" s="4" t="s">
        <v>1414</v>
      </c>
      <c r="V12" s="4">
        <v>-2</v>
      </c>
    </row>
    <row r="13" spans="1:22" x14ac:dyDescent="0.25">
      <c r="A13" s="2" t="s">
        <v>170</v>
      </c>
      <c r="B13" s="2" t="s">
        <v>181</v>
      </c>
      <c r="C13" s="2" t="s">
        <v>1442</v>
      </c>
      <c r="D13" s="2"/>
      <c r="E13" s="1">
        <f t="shared" si="0"/>
        <v>0</v>
      </c>
      <c r="F13" s="2" t="s">
        <v>182</v>
      </c>
      <c r="G13" s="2" t="s">
        <v>1466</v>
      </c>
      <c r="H13" s="2"/>
      <c r="I13" s="2">
        <f t="shared" si="1"/>
        <v>-1</v>
      </c>
      <c r="J13" s="2" t="s">
        <v>183</v>
      </c>
      <c r="K13" s="2" t="s">
        <v>1441</v>
      </c>
      <c r="L13" s="2"/>
      <c r="M13" s="2">
        <f t="shared" si="2"/>
        <v>-0.5</v>
      </c>
      <c r="N13" s="2" t="s">
        <v>33</v>
      </c>
      <c r="O13" s="2" t="s">
        <v>1458</v>
      </c>
      <c r="P13" s="2"/>
      <c r="Q13" s="2">
        <f t="shared" si="3"/>
        <v>-1</v>
      </c>
      <c r="R13">
        <f t="shared" si="4"/>
        <v>5.5</v>
      </c>
      <c r="U13" s="4" t="s">
        <v>1437</v>
      </c>
      <c r="V13" s="4">
        <v>-3</v>
      </c>
    </row>
    <row r="14" spans="1:22" x14ac:dyDescent="0.25">
      <c r="A14" s="2" t="s">
        <v>184</v>
      </c>
      <c r="B14" s="2" t="s">
        <v>195</v>
      </c>
      <c r="C14" s="2" t="s">
        <v>1442</v>
      </c>
      <c r="D14" s="2"/>
      <c r="E14" s="1">
        <f t="shared" si="0"/>
        <v>0</v>
      </c>
      <c r="F14" s="2" t="s">
        <v>196</v>
      </c>
      <c r="G14" s="2" t="s">
        <v>1442</v>
      </c>
      <c r="H14" s="2"/>
      <c r="I14" s="2">
        <f t="shared" si="1"/>
        <v>0</v>
      </c>
      <c r="J14" s="2" t="s">
        <v>197</v>
      </c>
      <c r="K14" s="2" t="s">
        <v>1444</v>
      </c>
      <c r="L14" s="2"/>
      <c r="M14" s="2">
        <f t="shared" si="2"/>
        <v>0</v>
      </c>
      <c r="N14" s="2" t="s">
        <v>198</v>
      </c>
      <c r="O14" s="2" t="s">
        <v>1442</v>
      </c>
      <c r="P14" s="2"/>
      <c r="Q14" s="2">
        <f t="shared" si="3"/>
        <v>0</v>
      </c>
      <c r="R14">
        <f t="shared" si="4"/>
        <v>8</v>
      </c>
    </row>
    <row r="15" spans="1:22" x14ac:dyDescent="0.25">
      <c r="A15" s="2" t="s">
        <v>199</v>
      </c>
      <c r="B15" s="2" t="s">
        <v>210</v>
      </c>
      <c r="C15" s="2" t="s">
        <v>1465</v>
      </c>
      <c r="D15" s="2"/>
      <c r="E15" s="1">
        <f t="shared" si="0"/>
        <v>-0.5</v>
      </c>
      <c r="F15" s="2" t="s">
        <v>211</v>
      </c>
      <c r="G15" s="2" t="s">
        <v>1466</v>
      </c>
      <c r="H15" s="2"/>
      <c r="I15" s="2">
        <f t="shared" si="1"/>
        <v>-1</v>
      </c>
      <c r="J15" s="2" t="s">
        <v>212</v>
      </c>
      <c r="K15" s="2" t="s">
        <v>1441</v>
      </c>
      <c r="L15" s="2"/>
      <c r="M15" s="2">
        <f t="shared" si="2"/>
        <v>-0.5</v>
      </c>
      <c r="N15" s="2" t="s">
        <v>75</v>
      </c>
      <c r="O15" s="2" t="s">
        <v>1442</v>
      </c>
      <c r="P15" s="2"/>
      <c r="Q15" s="2">
        <f t="shared" si="3"/>
        <v>0</v>
      </c>
      <c r="R15">
        <f t="shared" si="4"/>
        <v>6</v>
      </c>
      <c r="U15" s="9" t="s">
        <v>1462</v>
      </c>
      <c r="V15" s="9"/>
    </row>
    <row r="16" spans="1:22" x14ac:dyDescent="0.25">
      <c r="A16" s="2" t="s">
        <v>213</v>
      </c>
      <c r="B16" s="2" t="s">
        <v>101</v>
      </c>
      <c r="C16" s="2" t="s">
        <v>1442</v>
      </c>
      <c r="D16" s="2"/>
      <c r="E16" s="1">
        <f t="shared" si="0"/>
        <v>0</v>
      </c>
      <c r="F16" s="2" t="s">
        <v>220</v>
      </c>
      <c r="G16" s="2" t="s">
        <v>1466</v>
      </c>
      <c r="H16" s="2"/>
      <c r="I16" s="2">
        <f t="shared" si="1"/>
        <v>-1</v>
      </c>
      <c r="J16" s="2" t="s">
        <v>221</v>
      </c>
      <c r="K16" s="2" t="s">
        <v>1441</v>
      </c>
      <c r="L16" s="2"/>
      <c r="M16" s="2">
        <f t="shared" si="2"/>
        <v>-0.5</v>
      </c>
      <c r="N16" s="2" t="s">
        <v>157</v>
      </c>
      <c r="O16" s="2" t="s">
        <v>1458</v>
      </c>
      <c r="P16" s="2"/>
      <c r="Q16" s="2">
        <f t="shared" si="3"/>
        <v>-1</v>
      </c>
      <c r="R16">
        <f t="shared" si="4"/>
        <v>5.5</v>
      </c>
      <c r="U16" s="5" t="s">
        <v>1463</v>
      </c>
      <c r="V16" s="6"/>
    </row>
    <row r="17" spans="1:22" x14ac:dyDescent="0.25">
      <c r="A17" s="2" t="s">
        <v>222</v>
      </c>
      <c r="B17" s="2" t="s">
        <v>232</v>
      </c>
      <c r="C17" s="2" t="s">
        <v>1442</v>
      </c>
      <c r="D17" s="2"/>
      <c r="E17" s="1">
        <f t="shared" si="0"/>
        <v>0</v>
      </c>
      <c r="F17" s="2" t="s">
        <v>233</v>
      </c>
      <c r="G17" s="2" t="s">
        <v>1466</v>
      </c>
      <c r="H17" s="2"/>
      <c r="I17" s="2">
        <f t="shared" si="1"/>
        <v>-1</v>
      </c>
      <c r="J17" s="2" t="s">
        <v>234</v>
      </c>
      <c r="K17" s="2" t="s">
        <v>1441</v>
      </c>
      <c r="L17" s="2"/>
      <c r="M17" s="2">
        <f t="shared" si="2"/>
        <v>-0.5</v>
      </c>
      <c r="N17" s="2" t="s">
        <v>33</v>
      </c>
      <c r="O17" s="2" t="s">
        <v>1458</v>
      </c>
      <c r="P17" s="2"/>
      <c r="Q17" s="2">
        <f t="shared" si="3"/>
        <v>-1</v>
      </c>
      <c r="R17">
        <f t="shared" si="4"/>
        <v>5.5</v>
      </c>
      <c r="U17" s="4" t="s">
        <v>1444</v>
      </c>
      <c r="V17" s="4">
        <v>0</v>
      </c>
    </row>
    <row r="18" spans="1:22" x14ac:dyDescent="0.25">
      <c r="A18" s="2" t="s">
        <v>235</v>
      </c>
      <c r="B18" s="2" t="s">
        <v>246</v>
      </c>
      <c r="C18" s="2" t="s">
        <v>1441</v>
      </c>
      <c r="D18" s="2"/>
      <c r="E18" s="1">
        <f t="shared" si="0"/>
        <v>-1</v>
      </c>
      <c r="F18" s="2" t="s">
        <v>247</v>
      </c>
      <c r="G18" s="2" t="s">
        <v>1466</v>
      </c>
      <c r="H18" s="2"/>
      <c r="I18" s="2">
        <f t="shared" si="1"/>
        <v>-1</v>
      </c>
      <c r="J18" s="2" t="s">
        <v>248</v>
      </c>
      <c r="K18" s="2" t="s">
        <v>1438</v>
      </c>
      <c r="L18" s="2"/>
      <c r="M18" s="2">
        <f t="shared" si="2"/>
        <v>-1</v>
      </c>
      <c r="N18" s="2" t="s">
        <v>75</v>
      </c>
      <c r="O18" s="2" t="s">
        <v>1442</v>
      </c>
      <c r="P18" s="2"/>
      <c r="Q18" s="2">
        <f t="shared" si="3"/>
        <v>0</v>
      </c>
      <c r="R18">
        <f t="shared" si="4"/>
        <v>5</v>
      </c>
      <c r="U18" s="4" t="s">
        <v>1414</v>
      </c>
      <c r="V18" s="4">
        <v>-0.5</v>
      </c>
    </row>
    <row r="19" spans="1:22" x14ac:dyDescent="0.25">
      <c r="A19" s="2" t="s">
        <v>249</v>
      </c>
      <c r="B19" s="2" t="s">
        <v>259</v>
      </c>
      <c r="C19" s="2" t="s">
        <v>1442</v>
      </c>
      <c r="D19" s="2"/>
      <c r="E19" s="1">
        <f t="shared" si="0"/>
        <v>0</v>
      </c>
      <c r="F19" s="2" t="s">
        <v>260</v>
      </c>
      <c r="G19" s="2" t="s">
        <v>1466</v>
      </c>
      <c r="H19" s="2"/>
      <c r="I19" s="2">
        <f t="shared" si="1"/>
        <v>-1</v>
      </c>
      <c r="J19" s="2" t="s">
        <v>261</v>
      </c>
      <c r="K19" s="2" t="s">
        <v>1441</v>
      </c>
      <c r="L19" s="2"/>
      <c r="M19" s="2">
        <f t="shared" si="2"/>
        <v>-0.5</v>
      </c>
      <c r="N19" s="2" t="s">
        <v>33</v>
      </c>
      <c r="O19" s="2" t="s">
        <v>1458</v>
      </c>
      <c r="P19" s="2"/>
      <c r="Q19" s="2">
        <f t="shared" si="3"/>
        <v>-1</v>
      </c>
      <c r="R19">
        <f t="shared" si="4"/>
        <v>5.5</v>
      </c>
      <c r="U19" s="4" t="s">
        <v>1437</v>
      </c>
      <c r="V19" s="4">
        <v>-1</v>
      </c>
    </row>
    <row r="20" spans="1:22" x14ac:dyDescent="0.25">
      <c r="A20" s="2" t="s">
        <v>262</v>
      </c>
      <c r="B20" s="2" t="s">
        <v>30</v>
      </c>
      <c r="C20" s="2" t="s">
        <v>1465</v>
      </c>
      <c r="D20" s="2"/>
      <c r="E20" s="1">
        <f t="shared" si="0"/>
        <v>-0.5</v>
      </c>
      <c r="F20" s="2" t="s">
        <v>271</v>
      </c>
      <c r="G20" s="2" t="s">
        <v>1442</v>
      </c>
      <c r="H20" s="2"/>
      <c r="I20" s="2">
        <f t="shared" si="1"/>
        <v>0</v>
      </c>
      <c r="J20" s="2" t="s">
        <v>272</v>
      </c>
      <c r="K20" s="2" t="s">
        <v>1441</v>
      </c>
      <c r="L20" s="2"/>
      <c r="M20" s="2">
        <f t="shared" si="2"/>
        <v>-0.5</v>
      </c>
      <c r="N20" s="2" t="s">
        <v>273</v>
      </c>
      <c r="O20" s="2" t="s">
        <v>1458</v>
      </c>
      <c r="P20" s="2"/>
      <c r="Q20" s="2">
        <f t="shared" si="3"/>
        <v>-1</v>
      </c>
      <c r="R20">
        <f t="shared" si="4"/>
        <v>6</v>
      </c>
    </row>
    <row r="21" spans="1:22" x14ac:dyDescent="0.25">
      <c r="A21" s="2" t="s">
        <v>274</v>
      </c>
      <c r="B21" s="2" t="s">
        <v>285</v>
      </c>
      <c r="C21" s="2" t="s">
        <v>1442</v>
      </c>
      <c r="D21" s="2"/>
      <c r="E21" s="1">
        <f t="shared" si="0"/>
        <v>0</v>
      </c>
      <c r="F21" s="2" t="s">
        <v>286</v>
      </c>
      <c r="G21" s="2" t="s">
        <v>1442</v>
      </c>
      <c r="H21" s="2"/>
      <c r="I21" s="2">
        <f t="shared" si="1"/>
        <v>0</v>
      </c>
      <c r="J21" s="2" t="s">
        <v>287</v>
      </c>
      <c r="K21" s="2" t="s">
        <v>1441</v>
      </c>
      <c r="L21" s="2"/>
      <c r="M21" s="2">
        <f t="shared" si="2"/>
        <v>-0.5</v>
      </c>
      <c r="N21" s="2" t="s">
        <v>288</v>
      </c>
      <c r="O21" s="2" t="s">
        <v>1458</v>
      </c>
      <c r="P21" s="2"/>
      <c r="Q21" s="2">
        <f t="shared" si="3"/>
        <v>-1</v>
      </c>
      <c r="R21">
        <f t="shared" si="4"/>
        <v>6.5</v>
      </c>
      <c r="U21" s="9" t="s">
        <v>1446</v>
      </c>
      <c r="V21" s="9"/>
    </row>
    <row r="22" spans="1:22" x14ac:dyDescent="0.25">
      <c r="A22" s="2" t="s">
        <v>289</v>
      </c>
      <c r="B22" s="2" t="s">
        <v>210</v>
      </c>
      <c r="C22" s="2" t="s">
        <v>1465</v>
      </c>
      <c r="D22" s="2"/>
      <c r="E22" s="1">
        <f t="shared" si="0"/>
        <v>-0.5</v>
      </c>
      <c r="F22" s="2" t="s">
        <v>299</v>
      </c>
      <c r="G22" s="2" t="s">
        <v>1442</v>
      </c>
      <c r="H22" s="2"/>
      <c r="I22" s="2">
        <f t="shared" si="1"/>
        <v>0</v>
      </c>
      <c r="J22" s="2" t="s">
        <v>300</v>
      </c>
      <c r="K22" s="2" t="s">
        <v>1441</v>
      </c>
      <c r="L22" s="2"/>
      <c r="M22" s="2">
        <f t="shared" si="2"/>
        <v>-0.5</v>
      </c>
      <c r="N22" s="2" t="s">
        <v>75</v>
      </c>
      <c r="O22" s="2" t="s">
        <v>1442</v>
      </c>
      <c r="P22" s="2"/>
      <c r="Q22" s="2">
        <f t="shared" si="3"/>
        <v>0</v>
      </c>
      <c r="R22">
        <f t="shared" si="4"/>
        <v>7</v>
      </c>
      <c r="U22" s="5" t="s">
        <v>1464</v>
      </c>
      <c r="V22" s="6"/>
    </row>
    <row r="23" spans="1:22" x14ac:dyDescent="0.25">
      <c r="A23" s="2" t="s">
        <v>301</v>
      </c>
      <c r="B23" s="2" t="s">
        <v>309</v>
      </c>
      <c r="C23" s="2" t="s">
        <v>1441</v>
      </c>
      <c r="D23" s="2"/>
      <c r="E23" s="1">
        <f t="shared" si="0"/>
        <v>-1</v>
      </c>
      <c r="F23" s="2" t="s">
        <v>310</v>
      </c>
      <c r="G23" s="2" t="s">
        <v>1441</v>
      </c>
      <c r="H23" s="2" t="s">
        <v>1440</v>
      </c>
      <c r="I23" s="2">
        <f t="shared" si="1"/>
        <v>-2</v>
      </c>
      <c r="J23" s="2" t="s">
        <v>311</v>
      </c>
      <c r="K23" s="2" t="s">
        <v>1441</v>
      </c>
      <c r="L23" s="2"/>
      <c r="M23" s="2">
        <f t="shared" si="2"/>
        <v>-0.5</v>
      </c>
      <c r="N23" s="2" t="s">
        <v>33</v>
      </c>
      <c r="O23" s="2" t="s">
        <v>1458</v>
      </c>
      <c r="P23" s="2"/>
      <c r="Q23" s="2">
        <f t="shared" si="3"/>
        <v>-1</v>
      </c>
      <c r="R23">
        <f t="shared" si="4"/>
        <v>3.5</v>
      </c>
      <c r="U23" s="4" t="s">
        <v>1444</v>
      </c>
      <c r="V23" s="4">
        <v>0</v>
      </c>
    </row>
    <row r="24" spans="1:22" x14ac:dyDescent="0.25">
      <c r="A24" s="2" t="s">
        <v>312</v>
      </c>
      <c r="B24" s="2" t="s">
        <v>322</v>
      </c>
      <c r="C24" s="2" t="s">
        <v>1442</v>
      </c>
      <c r="D24" s="2"/>
      <c r="E24" s="1">
        <f t="shared" si="0"/>
        <v>0</v>
      </c>
      <c r="F24" s="2" t="s">
        <v>323</v>
      </c>
      <c r="G24" s="2" t="s">
        <v>1441</v>
      </c>
      <c r="H24" s="2"/>
      <c r="I24" s="2">
        <f t="shared" si="1"/>
        <v>-2</v>
      </c>
      <c r="J24" s="2" t="s">
        <v>324</v>
      </c>
      <c r="K24" s="2" t="s">
        <v>1441</v>
      </c>
      <c r="L24" s="2"/>
      <c r="M24" s="2">
        <f t="shared" si="2"/>
        <v>-0.5</v>
      </c>
      <c r="N24" s="2" t="s">
        <v>325</v>
      </c>
      <c r="O24" s="2" t="s">
        <v>1442</v>
      </c>
      <c r="P24" s="2"/>
      <c r="Q24" s="2">
        <f t="shared" si="3"/>
        <v>0</v>
      </c>
      <c r="R24">
        <f t="shared" si="4"/>
        <v>5.5</v>
      </c>
      <c r="U24" s="4" t="s">
        <v>1414</v>
      </c>
      <c r="V24" s="4">
        <v>-1</v>
      </c>
    </row>
    <row r="25" spans="1:22" x14ac:dyDescent="0.25">
      <c r="A25" s="2" t="s">
        <v>326</v>
      </c>
      <c r="B25" s="2" t="s">
        <v>46</v>
      </c>
      <c r="C25" s="2" t="s">
        <v>1465</v>
      </c>
      <c r="D25" s="2"/>
      <c r="E25" s="1">
        <f t="shared" si="0"/>
        <v>-0.5</v>
      </c>
      <c r="F25" s="2" t="s">
        <v>335</v>
      </c>
      <c r="G25" s="2" t="s">
        <v>1441</v>
      </c>
      <c r="H25" s="2"/>
      <c r="I25" s="2">
        <f t="shared" si="1"/>
        <v>-2</v>
      </c>
      <c r="J25" s="2" t="s">
        <v>48</v>
      </c>
      <c r="K25" s="2" t="s">
        <v>1441</v>
      </c>
      <c r="L25" s="2"/>
      <c r="M25" s="2">
        <f t="shared" si="2"/>
        <v>-0.5</v>
      </c>
      <c r="N25" s="2" t="s">
        <v>33</v>
      </c>
      <c r="O25" s="2" t="s">
        <v>1458</v>
      </c>
      <c r="P25" s="2"/>
      <c r="Q25" s="2">
        <f t="shared" si="3"/>
        <v>-1</v>
      </c>
      <c r="R25">
        <f t="shared" si="4"/>
        <v>4</v>
      </c>
      <c r="U25" s="4" t="s">
        <v>1437</v>
      </c>
      <c r="V25" s="4">
        <v>-2</v>
      </c>
    </row>
    <row r="26" spans="1:22" x14ac:dyDescent="0.25">
      <c r="A26" s="2" t="s">
        <v>336</v>
      </c>
      <c r="B26" s="2" t="s">
        <v>101</v>
      </c>
      <c r="C26" s="2" t="s">
        <v>1442</v>
      </c>
      <c r="D26" s="2"/>
      <c r="E26" s="1">
        <f t="shared" si="0"/>
        <v>0</v>
      </c>
      <c r="F26" s="2" t="s">
        <v>344</v>
      </c>
      <c r="G26" s="2" t="s">
        <v>1442</v>
      </c>
      <c r="H26" s="2"/>
      <c r="I26" s="2">
        <f t="shared" si="1"/>
        <v>0</v>
      </c>
      <c r="J26" s="2" t="s">
        <v>345</v>
      </c>
      <c r="K26" s="2" t="s">
        <v>1444</v>
      </c>
      <c r="L26" s="2"/>
      <c r="M26" s="2">
        <f t="shared" si="2"/>
        <v>0</v>
      </c>
      <c r="N26" s="2" t="s">
        <v>33</v>
      </c>
      <c r="O26" s="2" t="s">
        <v>1458</v>
      </c>
      <c r="P26" s="2"/>
      <c r="Q26" s="2">
        <f t="shared" si="3"/>
        <v>-1</v>
      </c>
      <c r="R26">
        <f t="shared" si="4"/>
        <v>7</v>
      </c>
    </row>
    <row r="27" spans="1:22" x14ac:dyDescent="0.25">
      <c r="A27" s="2" t="s">
        <v>346</v>
      </c>
      <c r="B27" s="2" t="s">
        <v>210</v>
      </c>
      <c r="C27" s="2" t="s">
        <v>1465</v>
      </c>
      <c r="D27" s="2"/>
      <c r="E27" s="1">
        <f t="shared" si="0"/>
        <v>-0.5</v>
      </c>
      <c r="F27" s="2" t="s">
        <v>353</v>
      </c>
      <c r="G27" s="2" t="s">
        <v>1466</v>
      </c>
      <c r="H27" s="2"/>
      <c r="I27" s="2">
        <f t="shared" si="1"/>
        <v>-1</v>
      </c>
      <c r="J27" s="2" t="s">
        <v>354</v>
      </c>
      <c r="K27" s="2" t="s">
        <v>1441</v>
      </c>
      <c r="L27" s="2"/>
      <c r="M27" s="2">
        <f t="shared" si="2"/>
        <v>-0.5</v>
      </c>
      <c r="N27" s="2" t="s">
        <v>355</v>
      </c>
      <c r="O27" s="2" t="s">
        <v>1442</v>
      </c>
      <c r="P27" s="2"/>
      <c r="Q27" s="2">
        <f t="shared" si="3"/>
        <v>0</v>
      </c>
      <c r="R27">
        <f t="shared" si="4"/>
        <v>6</v>
      </c>
      <c r="U27" s="10" t="s">
        <v>1430</v>
      </c>
      <c r="V27" s="10"/>
    </row>
    <row r="28" spans="1:22" x14ac:dyDescent="0.25">
      <c r="A28" s="2" t="s">
        <v>356</v>
      </c>
      <c r="B28" s="2" t="s">
        <v>365</v>
      </c>
      <c r="C28" s="2" t="s">
        <v>1442</v>
      </c>
      <c r="D28" s="2"/>
      <c r="E28" s="1">
        <f t="shared" si="0"/>
        <v>0</v>
      </c>
      <c r="F28" s="2" t="s">
        <v>366</v>
      </c>
      <c r="G28" s="2" t="s">
        <v>1442</v>
      </c>
      <c r="H28" s="2"/>
      <c r="I28" s="2">
        <f t="shared" si="1"/>
        <v>0</v>
      </c>
      <c r="J28" s="2" t="s">
        <v>367</v>
      </c>
      <c r="K28" s="2" t="s">
        <v>1441</v>
      </c>
      <c r="L28" s="2"/>
      <c r="M28" s="2">
        <f t="shared" si="2"/>
        <v>-0.5</v>
      </c>
      <c r="N28" s="2" t="s">
        <v>118</v>
      </c>
      <c r="O28" s="2" t="s">
        <v>1458</v>
      </c>
      <c r="P28" s="2"/>
      <c r="Q28" s="2">
        <f t="shared" si="3"/>
        <v>-1</v>
      </c>
      <c r="R28">
        <f t="shared" si="4"/>
        <v>6.5</v>
      </c>
      <c r="U28" s="4" t="s">
        <v>1429</v>
      </c>
      <c r="V28" s="4">
        <f>AVERAGE(R2:R120)</f>
        <v>5.96218487394958</v>
      </c>
    </row>
    <row r="29" spans="1:22" x14ac:dyDescent="0.25">
      <c r="A29" s="2" t="s">
        <v>368</v>
      </c>
      <c r="B29" s="2" t="s">
        <v>379</v>
      </c>
      <c r="C29" s="2" t="s">
        <v>1442</v>
      </c>
      <c r="D29" s="2"/>
      <c r="E29" s="1">
        <f t="shared" si="0"/>
        <v>0</v>
      </c>
      <c r="F29" s="2" t="s">
        <v>380</v>
      </c>
      <c r="G29" s="2" t="s">
        <v>1442</v>
      </c>
      <c r="H29" s="2"/>
      <c r="I29" s="2">
        <f t="shared" si="1"/>
        <v>0</v>
      </c>
      <c r="J29" s="2" t="s">
        <v>381</v>
      </c>
      <c r="K29" s="2" t="s">
        <v>1444</v>
      </c>
      <c r="L29" s="2"/>
      <c r="M29" s="2">
        <f t="shared" si="2"/>
        <v>0</v>
      </c>
      <c r="N29" s="2" t="s">
        <v>75</v>
      </c>
      <c r="O29" s="2" t="s">
        <v>1442</v>
      </c>
      <c r="P29" s="2"/>
      <c r="Q29" s="2">
        <f t="shared" si="3"/>
        <v>0</v>
      </c>
      <c r="R29">
        <f t="shared" si="4"/>
        <v>8</v>
      </c>
      <c r="U29" s="4" t="s">
        <v>1431</v>
      </c>
      <c r="V29" s="4">
        <f>QUARTILE(R2:R120,0)</f>
        <v>3</v>
      </c>
    </row>
    <row r="30" spans="1:22" x14ac:dyDescent="0.25">
      <c r="A30" s="2" t="s">
        <v>382</v>
      </c>
      <c r="B30" s="2" t="s">
        <v>390</v>
      </c>
      <c r="C30" s="2" t="s">
        <v>1441</v>
      </c>
      <c r="D30" s="2"/>
      <c r="E30" s="1">
        <f t="shared" si="0"/>
        <v>-1</v>
      </c>
      <c r="F30" s="2" t="s">
        <v>391</v>
      </c>
      <c r="G30" s="2" t="s">
        <v>1466</v>
      </c>
      <c r="H30" s="2"/>
      <c r="I30" s="2">
        <f t="shared" si="1"/>
        <v>-1</v>
      </c>
      <c r="J30" s="2" t="s">
        <v>392</v>
      </c>
      <c r="K30" s="2" t="s">
        <v>1441</v>
      </c>
      <c r="L30" s="2"/>
      <c r="M30" s="2">
        <f t="shared" si="2"/>
        <v>-0.5</v>
      </c>
      <c r="N30" s="2" t="s">
        <v>33</v>
      </c>
      <c r="O30" s="2" t="s">
        <v>1458</v>
      </c>
      <c r="P30" s="2"/>
      <c r="Q30" s="2">
        <f t="shared" si="3"/>
        <v>-1</v>
      </c>
      <c r="R30">
        <f t="shared" si="4"/>
        <v>4.5</v>
      </c>
      <c r="U30" s="8" t="s">
        <v>1434</v>
      </c>
      <c r="V30" s="4">
        <f>QUARTILE(R2:R120,1)</f>
        <v>5</v>
      </c>
    </row>
    <row r="31" spans="1:22" x14ac:dyDescent="0.25">
      <c r="A31" s="2" t="s">
        <v>393</v>
      </c>
      <c r="B31" s="2" t="s">
        <v>401</v>
      </c>
      <c r="C31" s="2" t="s">
        <v>1465</v>
      </c>
      <c r="D31" s="2"/>
      <c r="E31" s="1">
        <f t="shared" si="0"/>
        <v>-0.5</v>
      </c>
      <c r="F31" s="2" t="s">
        <v>402</v>
      </c>
      <c r="G31" s="2" t="s">
        <v>1441</v>
      </c>
      <c r="H31" s="2"/>
      <c r="I31" s="2">
        <f t="shared" si="1"/>
        <v>-2</v>
      </c>
      <c r="J31" s="2" t="s">
        <v>48</v>
      </c>
      <c r="K31" s="2" t="s">
        <v>1441</v>
      </c>
      <c r="L31" s="2"/>
      <c r="M31" s="2">
        <f t="shared" si="2"/>
        <v>-0.5</v>
      </c>
      <c r="N31" s="2" t="s">
        <v>75</v>
      </c>
      <c r="O31" s="2" t="s">
        <v>1442</v>
      </c>
      <c r="P31" s="2"/>
      <c r="Q31" s="2">
        <f t="shared" si="3"/>
        <v>0</v>
      </c>
      <c r="R31">
        <f t="shared" si="4"/>
        <v>5</v>
      </c>
      <c r="U31" s="4" t="s">
        <v>1433</v>
      </c>
      <c r="V31" s="4">
        <f>QUARTILE(R2:R120,2)</f>
        <v>6</v>
      </c>
    </row>
    <row r="32" spans="1:22" x14ac:dyDescent="0.25">
      <c r="A32" s="2" t="s">
        <v>403</v>
      </c>
      <c r="B32" s="2" t="s">
        <v>322</v>
      </c>
      <c r="C32" s="2" t="s">
        <v>1442</v>
      </c>
      <c r="D32" s="2"/>
      <c r="E32" s="1">
        <f t="shared" si="0"/>
        <v>0</v>
      </c>
      <c r="F32" s="2" t="s">
        <v>411</v>
      </c>
      <c r="G32" s="2" t="s">
        <v>1466</v>
      </c>
      <c r="H32" s="2"/>
      <c r="I32" s="2">
        <f t="shared" si="1"/>
        <v>-1</v>
      </c>
      <c r="J32" s="2" t="s">
        <v>412</v>
      </c>
      <c r="K32" s="2" t="s">
        <v>1441</v>
      </c>
      <c r="L32" s="2"/>
      <c r="M32" s="2">
        <f t="shared" si="2"/>
        <v>-0.5</v>
      </c>
      <c r="N32" s="2" t="s">
        <v>325</v>
      </c>
      <c r="O32" s="2" t="s">
        <v>1442</v>
      </c>
      <c r="P32" s="2"/>
      <c r="Q32" s="2">
        <f t="shared" si="3"/>
        <v>0</v>
      </c>
      <c r="R32">
        <f t="shared" si="4"/>
        <v>6.5</v>
      </c>
      <c r="U32" s="8" t="s">
        <v>1435</v>
      </c>
      <c r="V32" s="4">
        <f>QUARTILE(R2:R120,3)</f>
        <v>7</v>
      </c>
    </row>
    <row r="33" spans="1:22" x14ac:dyDescent="0.25">
      <c r="A33" s="2" t="s">
        <v>413</v>
      </c>
      <c r="B33" s="2" t="s">
        <v>210</v>
      </c>
      <c r="C33" s="2" t="s">
        <v>1465</v>
      </c>
      <c r="D33" s="2"/>
      <c r="E33" s="1">
        <f t="shared" si="0"/>
        <v>-0.5</v>
      </c>
      <c r="F33" s="2" t="s">
        <v>422</v>
      </c>
      <c r="G33" s="2" t="s">
        <v>1466</v>
      </c>
      <c r="H33" s="2"/>
      <c r="I33" s="2">
        <f t="shared" si="1"/>
        <v>-1</v>
      </c>
      <c r="J33" s="2" t="s">
        <v>423</v>
      </c>
      <c r="K33" s="2" t="s">
        <v>1441</v>
      </c>
      <c r="L33" s="2"/>
      <c r="M33" s="2">
        <f t="shared" si="2"/>
        <v>-0.5</v>
      </c>
      <c r="N33" s="2" t="s">
        <v>325</v>
      </c>
      <c r="O33" s="2" t="s">
        <v>1442</v>
      </c>
      <c r="P33" s="2"/>
      <c r="Q33" s="2">
        <f t="shared" si="3"/>
        <v>0</v>
      </c>
      <c r="R33">
        <f t="shared" si="4"/>
        <v>6</v>
      </c>
      <c r="U33" s="4" t="s">
        <v>1432</v>
      </c>
      <c r="V33" s="4">
        <f>QUARTILE(R2:R120,4)</f>
        <v>8</v>
      </c>
    </row>
    <row r="34" spans="1:22" x14ac:dyDescent="0.25">
      <c r="A34" s="2" t="s">
        <v>424</v>
      </c>
      <c r="B34" s="2" t="s">
        <v>46</v>
      </c>
      <c r="C34" s="2" t="s">
        <v>1465</v>
      </c>
      <c r="D34" s="2"/>
      <c r="E34" s="1">
        <f t="shared" si="0"/>
        <v>-0.5</v>
      </c>
      <c r="F34" s="2" t="s">
        <v>433</v>
      </c>
      <c r="G34" s="2" t="s">
        <v>1441</v>
      </c>
      <c r="H34" s="2"/>
      <c r="I34" s="2">
        <f t="shared" si="1"/>
        <v>-2</v>
      </c>
      <c r="J34" s="2" t="s">
        <v>434</v>
      </c>
      <c r="K34" s="2" t="s">
        <v>1441</v>
      </c>
      <c r="L34" s="2"/>
      <c r="M34" s="2">
        <f t="shared" si="2"/>
        <v>-0.5</v>
      </c>
      <c r="N34" s="2" t="s">
        <v>75</v>
      </c>
      <c r="O34" s="2" t="s">
        <v>1442</v>
      </c>
      <c r="P34" s="2"/>
      <c r="Q34" s="2">
        <f t="shared" si="3"/>
        <v>0</v>
      </c>
      <c r="R34">
        <f t="shared" si="4"/>
        <v>5</v>
      </c>
    </row>
    <row r="35" spans="1:22" x14ac:dyDescent="0.25">
      <c r="A35" s="2" t="s">
        <v>435</v>
      </c>
      <c r="B35" s="2" t="s">
        <v>101</v>
      </c>
      <c r="C35" s="2" t="s">
        <v>1442</v>
      </c>
      <c r="D35" s="2"/>
      <c r="E35" s="1">
        <f t="shared" si="0"/>
        <v>0</v>
      </c>
      <c r="F35" s="2" t="s">
        <v>444</v>
      </c>
      <c r="G35" s="2" t="s">
        <v>1441</v>
      </c>
      <c r="H35" s="2"/>
      <c r="I35" s="2">
        <f t="shared" si="1"/>
        <v>-2</v>
      </c>
      <c r="J35" s="2" t="s">
        <v>48</v>
      </c>
      <c r="K35" s="2" t="s">
        <v>1441</v>
      </c>
      <c r="L35" s="2"/>
      <c r="M35" s="2">
        <f t="shared" si="2"/>
        <v>-0.5</v>
      </c>
      <c r="N35" s="2" t="s">
        <v>33</v>
      </c>
      <c r="O35" s="2" t="s">
        <v>1458</v>
      </c>
      <c r="P35" s="2"/>
      <c r="Q35" s="2">
        <f t="shared" si="3"/>
        <v>-1</v>
      </c>
      <c r="R35">
        <f t="shared" si="4"/>
        <v>4.5</v>
      </c>
    </row>
    <row r="36" spans="1:22" x14ac:dyDescent="0.25">
      <c r="A36" s="2" t="s">
        <v>445</v>
      </c>
      <c r="B36" s="2" t="s">
        <v>454</v>
      </c>
      <c r="C36" s="2" t="s">
        <v>1438</v>
      </c>
      <c r="D36" s="2"/>
      <c r="E36" s="1">
        <f t="shared" si="0"/>
        <v>-2</v>
      </c>
      <c r="F36" s="2" t="s">
        <v>455</v>
      </c>
      <c r="G36" s="2" t="s">
        <v>1441</v>
      </c>
      <c r="H36" s="2"/>
      <c r="I36" s="2">
        <f t="shared" si="1"/>
        <v>-2</v>
      </c>
      <c r="J36" s="2" t="s">
        <v>456</v>
      </c>
      <c r="K36" s="2" t="s">
        <v>1441</v>
      </c>
      <c r="L36" s="2"/>
      <c r="M36" s="2">
        <f t="shared" si="2"/>
        <v>-0.5</v>
      </c>
      <c r="N36" s="2" t="s">
        <v>325</v>
      </c>
      <c r="O36" s="2" t="s">
        <v>1442</v>
      </c>
      <c r="P36" s="2"/>
      <c r="Q36" s="2">
        <f t="shared" si="3"/>
        <v>0</v>
      </c>
      <c r="R36">
        <f t="shared" si="4"/>
        <v>3.5</v>
      </c>
    </row>
    <row r="37" spans="1:22" x14ac:dyDescent="0.25">
      <c r="A37" s="2" t="s">
        <v>457</v>
      </c>
      <c r="B37" s="2" t="s">
        <v>322</v>
      </c>
      <c r="C37" s="2" t="s">
        <v>1442</v>
      </c>
      <c r="D37" s="2"/>
      <c r="E37" s="1">
        <f t="shared" si="0"/>
        <v>0</v>
      </c>
      <c r="F37" s="2" t="s">
        <v>466</v>
      </c>
      <c r="G37" s="2" t="s">
        <v>1441</v>
      </c>
      <c r="H37" s="2"/>
      <c r="I37" s="2">
        <f t="shared" si="1"/>
        <v>-2</v>
      </c>
      <c r="J37" s="2" t="s">
        <v>467</v>
      </c>
      <c r="K37" s="2" t="s">
        <v>1441</v>
      </c>
      <c r="L37" s="2"/>
      <c r="M37" s="2">
        <f t="shared" si="2"/>
        <v>-0.5</v>
      </c>
      <c r="N37" s="2" t="s">
        <v>33</v>
      </c>
      <c r="O37" s="2" t="s">
        <v>1458</v>
      </c>
      <c r="P37" s="2"/>
      <c r="Q37" s="2">
        <f t="shared" si="3"/>
        <v>-1</v>
      </c>
      <c r="R37">
        <f t="shared" si="4"/>
        <v>4.5</v>
      </c>
    </row>
    <row r="38" spans="1:22" x14ac:dyDescent="0.25">
      <c r="A38" s="2" t="s">
        <v>468</v>
      </c>
      <c r="B38" s="2" t="s">
        <v>210</v>
      </c>
      <c r="C38" s="2" t="s">
        <v>1465</v>
      </c>
      <c r="D38" s="2"/>
      <c r="E38" s="1">
        <f t="shared" si="0"/>
        <v>-0.5</v>
      </c>
      <c r="F38" s="2" t="s">
        <v>478</v>
      </c>
      <c r="G38" s="2" t="s">
        <v>1441</v>
      </c>
      <c r="H38" s="2"/>
      <c r="I38" s="2">
        <f t="shared" si="1"/>
        <v>-2</v>
      </c>
      <c r="J38" s="2" t="s">
        <v>479</v>
      </c>
      <c r="K38" s="2" t="s">
        <v>1441</v>
      </c>
      <c r="L38" s="2"/>
      <c r="M38" s="2">
        <f t="shared" si="2"/>
        <v>-0.5</v>
      </c>
      <c r="N38" s="2" t="s">
        <v>480</v>
      </c>
      <c r="O38" s="2" t="s">
        <v>1458</v>
      </c>
      <c r="P38" s="2"/>
      <c r="Q38" s="2">
        <f t="shared" si="3"/>
        <v>-1</v>
      </c>
      <c r="R38">
        <f t="shared" si="4"/>
        <v>4</v>
      </c>
    </row>
    <row r="39" spans="1:22" x14ac:dyDescent="0.25">
      <c r="A39" s="2" t="s">
        <v>481</v>
      </c>
      <c r="B39" s="2" t="s">
        <v>490</v>
      </c>
      <c r="C39" s="2" t="s">
        <v>1441</v>
      </c>
      <c r="D39" s="2"/>
      <c r="E39" s="1">
        <f t="shared" si="0"/>
        <v>-1</v>
      </c>
      <c r="F39" s="2" t="s">
        <v>491</v>
      </c>
      <c r="G39" s="2" t="s">
        <v>1466</v>
      </c>
      <c r="H39" s="2"/>
      <c r="I39" s="2">
        <f t="shared" si="1"/>
        <v>-1</v>
      </c>
      <c r="J39" s="2" t="s">
        <v>48</v>
      </c>
      <c r="K39" s="2" t="s">
        <v>1441</v>
      </c>
      <c r="L39" s="2"/>
      <c r="M39" s="2">
        <f t="shared" si="2"/>
        <v>-0.5</v>
      </c>
      <c r="N39" s="2" t="s">
        <v>325</v>
      </c>
      <c r="O39" s="2" t="s">
        <v>1442</v>
      </c>
      <c r="P39" s="2"/>
      <c r="Q39" s="2">
        <f t="shared" si="3"/>
        <v>0</v>
      </c>
      <c r="R39">
        <f t="shared" si="4"/>
        <v>5.5</v>
      </c>
    </row>
    <row r="40" spans="1:22" x14ac:dyDescent="0.25">
      <c r="A40" s="2" t="s">
        <v>492</v>
      </c>
      <c r="B40" s="2" t="s">
        <v>210</v>
      </c>
      <c r="C40" s="2" t="s">
        <v>1465</v>
      </c>
      <c r="D40" s="2"/>
      <c r="E40" s="1">
        <f t="shared" si="0"/>
        <v>-0.5</v>
      </c>
      <c r="F40" s="2" t="s">
        <v>499</v>
      </c>
      <c r="G40" s="2" t="s">
        <v>1466</v>
      </c>
      <c r="H40" s="2"/>
      <c r="I40" s="2">
        <f t="shared" si="1"/>
        <v>-1</v>
      </c>
      <c r="J40" s="2" t="s">
        <v>500</v>
      </c>
      <c r="K40" s="2" t="s">
        <v>1441</v>
      </c>
      <c r="L40" s="2"/>
      <c r="M40" s="2">
        <f t="shared" si="2"/>
        <v>-0.5</v>
      </c>
      <c r="N40" s="2" t="s">
        <v>33</v>
      </c>
      <c r="O40" s="2" t="s">
        <v>1458</v>
      </c>
      <c r="P40" s="2"/>
      <c r="Q40" s="2">
        <f t="shared" si="3"/>
        <v>-1</v>
      </c>
      <c r="R40">
        <f t="shared" si="4"/>
        <v>5</v>
      </c>
    </row>
    <row r="41" spans="1:22" x14ac:dyDescent="0.25">
      <c r="A41" s="2" t="s">
        <v>501</v>
      </c>
      <c r="B41" s="2" t="s">
        <v>513</v>
      </c>
      <c r="C41" s="2" t="s">
        <v>1442</v>
      </c>
      <c r="D41" s="2"/>
      <c r="E41" s="1">
        <f t="shared" si="0"/>
        <v>0</v>
      </c>
      <c r="F41" s="2" t="s">
        <v>514</v>
      </c>
      <c r="G41" s="2" t="s">
        <v>1466</v>
      </c>
      <c r="H41" s="2"/>
      <c r="I41" s="2">
        <f t="shared" si="1"/>
        <v>-1</v>
      </c>
      <c r="J41" s="2" t="s">
        <v>48</v>
      </c>
      <c r="K41" s="2" t="s">
        <v>1441</v>
      </c>
      <c r="L41" s="2"/>
      <c r="M41" s="2">
        <f t="shared" si="2"/>
        <v>-0.5</v>
      </c>
      <c r="N41" s="2" t="s">
        <v>33</v>
      </c>
      <c r="O41" s="2" t="s">
        <v>1458</v>
      </c>
      <c r="P41" s="2"/>
      <c r="Q41" s="2">
        <f t="shared" si="3"/>
        <v>-1</v>
      </c>
      <c r="R41">
        <f t="shared" si="4"/>
        <v>5.5</v>
      </c>
    </row>
    <row r="42" spans="1:22" x14ac:dyDescent="0.25">
      <c r="A42" s="2" t="s">
        <v>515</v>
      </c>
      <c r="B42" s="2" t="s">
        <v>522</v>
      </c>
      <c r="C42" s="2" t="s">
        <v>1442</v>
      </c>
      <c r="D42" s="2"/>
      <c r="E42" s="1">
        <f t="shared" si="0"/>
        <v>0</v>
      </c>
      <c r="F42" s="2" t="s">
        <v>523</v>
      </c>
      <c r="G42" s="2" t="s">
        <v>1466</v>
      </c>
      <c r="H42" s="2"/>
      <c r="I42" s="2">
        <f t="shared" si="1"/>
        <v>-1</v>
      </c>
      <c r="J42" s="2" t="s">
        <v>524</v>
      </c>
      <c r="K42" s="2" t="s">
        <v>1441</v>
      </c>
      <c r="L42" s="2"/>
      <c r="M42" s="2">
        <f t="shared" si="2"/>
        <v>-0.5</v>
      </c>
      <c r="N42" s="2" t="s">
        <v>525</v>
      </c>
      <c r="O42" s="2" t="s">
        <v>1442</v>
      </c>
      <c r="P42" s="2"/>
      <c r="Q42" s="2">
        <f t="shared" si="3"/>
        <v>0</v>
      </c>
      <c r="R42">
        <f t="shared" si="4"/>
        <v>6.5</v>
      </c>
    </row>
    <row r="43" spans="1:22" x14ac:dyDescent="0.25">
      <c r="A43" s="2" t="s">
        <v>526</v>
      </c>
      <c r="B43" s="2" t="s">
        <v>535</v>
      </c>
      <c r="C43" s="2" t="s">
        <v>1442</v>
      </c>
      <c r="D43" s="2"/>
      <c r="E43" s="1">
        <f t="shared" si="0"/>
        <v>0</v>
      </c>
      <c r="F43" s="2" t="s">
        <v>536</v>
      </c>
      <c r="G43" s="2" t="s">
        <v>1466</v>
      </c>
      <c r="H43" s="2"/>
      <c r="I43" s="2">
        <f t="shared" si="1"/>
        <v>-1</v>
      </c>
      <c r="J43" s="2" t="s">
        <v>48</v>
      </c>
      <c r="K43" s="2" t="s">
        <v>1441</v>
      </c>
      <c r="L43" s="2"/>
      <c r="M43" s="2">
        <f t="shared" si="2"/>
        <v>-0.5</v>
      </c>
      <c r="N43" s="2" t="s">
        <v>75</v>
      </c>
      <c r="O43" s="2" t="s">
        <v>1442</v>
      </c>
      <c r="P43" s="2"/>
      <c r="Q43" s="2">
        <f t="shared" si="3"/>
        <v>0</v>
      </c>
      <c r="R43">
        <f t="shared" si="4"/>
        <v>6.5</v>
      </c>
    </row>
    <row r="44" spans="1:22" x14ac:dyDescent="0.25">
      <c r="A44" s="2" t="s">
        <v>537</v>
      </c>
      <c r="B44" s="2" t="s">
        <v>543</v>
      </c>
      <c r="C44" s="2" t="s">
        <v>1442</v>
      </c>
      <c r="D44" s="2"/>
      <c r="E44" s="1">
        <f t="shared" si="0"/>
        <v>0</v>
      </c>
      <c r="F44" s="2" t="s">
        <v>544</v>
      </c>
      <c r="G44" s="2" t="s">
        <v>1466</v>
      </c>
      <c r="H44" s="2"/>
      <c r="I44" s="2">
        <f t="shared" si="1"/>
        <v>-1</v>
      </c>
      <c r="J44" s="2" t="s">
        <v>545</v>
      </c>
      <c r="K44" s="2" t="s">
        <v>1441</v>
      </c>
      <c r="L44" s="2"/>
      <c r="M44" s="2">
        <f t="shared" si="2"/>
        <v>-0.5</v>
      </c>
      <c r="N44" s="2" t="s">
        <v>546</v>
      </c>
      <c r="O44" s="2" t="s">
        <v>1458</v>
      </c>
      <c r="P44" s="2"/>
      <c r="Q44" s="2">
        <f t="shared" si="3"/>
        <v>-1</v>
      </c>
      <c r="R44">
        <f t="shared" si="4"/>
        <v>5.5</v>
      </c>
    </row>
    <row r="45" spans="1:22" x14ac:dyDescent="0.25">
      <c r="A45" s="2" t="s">
        <v>547</v>
      </c>
      <c r="B45" s="2" t="s">
        <v>322</v>
      </c>
      <c r="C45" s="2" t="s">
        <v>1442</v>
      </c>
      <c r="D45" s="2"/>
      <c r="E45" s="1">
        <f t="shared" si="0"/>
        <v>0</v>
      </c>
      <c r="F45" s="2" t="s">
        <v>558</v>
      </c>
      <c r="G45" s="2" t="s">
        <v>1466</v>
      </c>
      <c r="H45" s="2"/>
      <c r="I45" s="2">
        <f t="shared" si="1"/>
        <v>-1</v>
      </c>
      <c r="J45" s="2" t="s">
        <v>32</v>
      </c>
      <c r="K45" s="2" t="s">
        <v>1441</v>
      </c>
      <c r="L45" s="2"/>
      <c r="M45" s="2">
        <f t="shared" si="2"/>
        <v>-0.5</v>
      </c>
      <c r="N45" s="2" t="s">
        <v>75</v>
      </c>
      <c r="O45" s="2" t="s">
        <v>1442</v>
      </c>
      <c r="P45" s="2"/>
      <c r="Q45" s="2">
        <f t="shared" si="3"/>
        <v>0</v>
      </c>
      <c r="R45">
        <f t="shared" si="4"/>
        <v>6.5</v>
      </c>
    </row>
    <row r="46" spans="1:22" x14ac:dyDescent="0.25">
      <c r="A46" s="2" t="s">
        <v>559</v>
      </c>
      <c r="B46" s="2" t="s">
        <v>567</v>
      </c>
      <c r="C46" s="2" t="s">
        <v>1465</v>
      </c>
      <c r="D46" s="2"/>
      <c r="E46" s="1">
        <f t="shared" si="0"/>
        <v>-0.5</v>
      </c>
      <c r="F46" s="2" t="s">
        <v>568</v>
      </c>
      <c r="G46" s="2" t="s">
        <v>1466</v>
      </c>
      <c r="H46" s="2"/>
      <c r="I46" s="2">
        <f t="shared" si="1"/>
        <v>-1</v>
      </c>
      <c r="J46" s="2" t="s">
        <v>569</v>
      </c>
      <c r="K46" s="2" t="s">
        <v>1441</v>
      </c>
      <c r="L46" s="2"/>
      <c r="M46" s="2">
        <f t="shared" si="2"/>
        <v>-0.5</v>
      </c>
      <c r="N46" s="2" t="s">
        <v>570</v>
      </c>
      <c r="O46" s="2" t="s">
        <v>1458</v>
      </c>
      <c r="P46" s="2"/>
      <c r="Q46" s="2">
        <f t="shared" si="3"/>
        <v>-1</v>
      </c>
      <c r="R46">
        <f t="shared" si="4"/>
        <v>5</v>
      </c>
    </row>
    <row r="47" spans="1:22" x14ac:dyDescent="0.25">
      <c r="A47" s="2" t="s">
        <v>571</v>
      </c>
      <c r="B47" s="2" t="s">
        <v>46</v>
      </c>
      <c r="C47" s="2" t="s">
        <v>1465</v>
      </c>
      <c r="D47" s="2"/>
      <c r="E47" s="1">
        <f t="shared" si="0"/>
        <v>-0.5</v>
      </c>
      <c r="F47" s="2" t="s">
        <v>581</v>
      </c>
      <c r="G47" s="2" t="s">
        <v>1441</v>
      </c>
      <c r="H47" s="2"/>
      <c r="I47" s="2">
        <f t="shared" si="1"/>
        <v>-2</v>
      </c>
      <c r="J47" s="2" t="s">
        <v>48</v>
      </c>
      <c r="K47" s="2" t="s">
        <v>1441</v>
      </c>
      <c r="L47" s="2"/>
      <c r="M47" s="2">
        <f t="shared" si="2"/>
        <v>-0.5</v>
      </c>
      <c r="N47" s="2" t="s">
        <v>582</v>
      </c>
      <c r="O47" s="2" t="s">
        <v>1458</v>
      </c>
      <c r="P47" s="2"/>
      <c r="Q47" s="2">
        <f t="shared" si="3"/>
        <v>-1</v>
      </c>
      <c r="R47">
        <f t="shared" si="4"/>
        <v>4</v>
      </c>
    </row>
    <row r="48" spans="1:22" x14ac:dyDescent="0.25">
      <c r="A48" s="2" t="s">
        <v>583</v>
      </c>
      <c r="B48" s="2" t="s">
        <v>401</v>
      </c>
      <c r="C48" s="2" t="s">
        <v>1465</v>
      </c>
      <c r="D48" s="2"/>
      <c r="E48" s="1">
        <f t="shared" si="0"/>
        <v>-0.5</v>
      </c>
      <c r="F48" s="2" t="s">
        <v>591</v>
      </c>
      <c r="G48" s="2" t="s">
        <v>1466</v>
      </c>
      <c r="H48" s="2"/>
      <c r="I48" s="2">
        <f t="shared" si="1"/>
        <v>-1</v>
      </c>
      <c r="J48" s="2" t="s">
        <v>592</v>
      </c>
      <c r="K48" s="2" t="s">
        <v>1441</v>
      </c>
      <c r="L48" s="2"/>
      <c r="M48" s="2">
        <f t="shared" si="2"/>
        <v>-0.5</v>
      </c>
      <c r="N48" s="2" t="s">
        <v>75</v>
      </c>
      <c r="O48" s="2" t="s">
        <v>1442</v>
      </c>
      <c r="P48" s="2"/>
      <c r="Q48" s="2">
        <f t="shared" si="3"/>
        <v>0</v>
      </c>
      <c r="R48">
        <f t="shared" si="4"/>
        <v>6</v>
      </c>
    </row>
    <row r="49" spans="1:18" x14ac:dyDescent="0.25">
      <c r="A49" s="2" t="s">
        <v>593</v>
      </c>
      <c r="B49" s="2" t="s">
        <v>599</v>
      </c>
      <c r="C49" s="2" t="s">
        <v>1442</v>
      </c>
      <c r="D49" s="2"/>
      <c r="E49" s="1">
        <f t="shared" si="0"/>
        <v>0</v>
      </c>
      <c r="F49" s="2" t="s">
        <v>600</v>
      </c>
      <c r="G49" s="2" t="s">
        <v>1466</v>
      </c>
      <c r="H49" s="2"/>
      <c r="I49" s="2">
        <f t="shared" si="1"/>
        <v>-1</v>
      </c>
      <c r="J49" s="2" t="s">
        <v>601</v>
      </c>
      <c r="K49" s="2" t="s">
        <v>1441</v>
      </c>
      <c r="L49" s="2"/>
      <c r="M49" s="2">
        <f t="shared" si="2"/>
        <v>-0.5</v>
      </c>
      <c r="N49" s="2" t="s">
        <v>602</v>
      </c>
      <c r="O49" s="2" t="s">
        <v>1442</v>
      </c>
      <c r="P49" s="2"/>
      <c r="Q49" s="2">
        <f t="shared" si="3"/>
        <v>0</v>
      </c>
      <c r="R49">
        <f t="shared" si="4"/>
        <v>6.5</v>
      </c>
    </row>
    <row r="50" spans="1:18" x14ac:dyDescent="0.25">
      <c r="A50" s="2" t="s">
        <v>603</v>
      </c>
      <c r="B50" s="2" t="s">
        <v>513</v>
      </c>
      <c r="C50" s="2" t="s">
        <v>1442</v>
      </c>
      <c r="D50" s="2"/>
      <c r="E50" s="1">
        <f t="shared" si="0"/>
        <v>0</v>
      </c>
      <c r="F50" s="2" t="s">
        <v>614</v>
      </c>
      <c r="G50" s="2" t="s">
        <v>1466</v>
      </c>
      <c r="H50" s="2"/>
      <c r="I50" s="2">
        <f t="shared" si="1"/>
        <v>-1</v>
      </c>
      <c r="J50" s="2" t="s">
        <v>615</v>
      </c>
      <c r="K50" s="2" t="s">
        <v>1441</v>
      </c>
      <c r="L50" s="2"/>
      <c r="M50" s="2">
        <f t="shared" si="2"/>
        <v>-0.5</v>
      </c>
      <c r="N50" s="2" t="s">
        <v>33</v>
      </c>
      <c r="O50" s="2" t="s">
        <v>1458</v>
      </c>
      <c r="P50" s="2"/>
      <c r="Q50" s="2">
        <f t="shared" si="3"/>
        <v>-1</v>
      </c>
      <c r="R50">
        <f t="shared" si="4"/>
        <v>5.5</v>
      </c>
    </row>
    <row r="51" spans="1:18" x14ac:dyDescent="0.25">
      <c r="A51" s="2" t="s">
        <v>616</v>
      </c>
      <c r="B51" s="2" t="s">
        <v>30</v>
      </c>
      <c r="C51" s="2" t="s">
        <v>1465</v>
      </c>
      <c r="D51" s="2"/>
      <c r="E51" s="1">
        <f t="shared" si="0"/>
        <v>-0.5</v>
      </c>
      <c r="F51" s="2" t="s">
        <v>626</v>
      </c>
      <c r="G51" s="2" t="s">
        <v>1466</v>
      </c>
      <c r="H51" s="2"/>
      <c r="I51" s="2">
        <f t="shared" si="1"/>
        <v>-1</v>
      </c>
      <c r="J51" s="2" t="s">
        <v>627</v>
      </c>
      <c r="K51" s="2" t="s">
        <v>1441</v>
      </c>
      <c r="L51" s="2"/>
      <c r="M51" s="2">
        <f t="shared" si="2"/>
        <v>-0.5</v>
      </c>
      <c r="N51" s="2" t="s">
        <v>628</v>
      </c>
      <c r="O51" s="2" t="s">
        <v>1442</v>
      </c>
      <c r="P51" s="2"/>
      <c r="Q51" s="2">
        <f t="shared" si="3"/>
        <v>0</v>
      </c>
      <c r="R51">
        <f t="shared" si="4"/>
        <v>6</v>
      </c>
    </row>
    <row r="52" spans="1:18" x14ac:dyDescent="0.25">
      <c r="A52" s="2" t="s">
        <v>629</v>
      </c>
      <c r="B52" s="2" t="s">
        <v>640</v>
      </c>
      <c r="C52" s="2" t="s">
        <v>1442</v>
      </c>
      <c r="D52" s="2"/>
      <c r="E52" s="1">
        <f t="shared" si="0"/>
        <v>0</v>
      </c>
      <c r="F52" s="2" t="s">
        <v>641</v>
      </c>
      <c r="G52" s="2" t="s">
        <v>1466</v>
      </c>
      <c r="H52" s="2"/>
      <c r="I52" s="2">
        <f t="shared" si="1"/>
        <v>-1</v>
      </c>
      <c r="J52" s="2" t="s">
        <v>48</v>
      </c>
      <c r="K52" s="2" t="s">
        <v>1441</v>
      </c>
      <c r="L52" s="2"/>
      <c r="M52" s="2">
        <f t="shared" si="2"/>
        <v>-0.5</v>
      </c>
      <c r="N52" s="2" t="s">
        <v>33</v>
      </c>
      <c r="O52" s="2" t="s">
        <v>1458</v>
      </c>
      <c r="P52" s="2"/>
      <c r="Q52" s="2">
        <f t="shared" si="3"/>
        <v>-1</v>
      </c>
      <c r="R52">
        <f t="shared" si="4"/>
        <v>5.5</v>
      </c>
    </row>
    <row r="53" spans="1:18" x14ac:dyDescent="0.25">
      <c r="A53" s="2" t="s">
        <v>642</v>
      </c>
      <c r="B53" s="2" t="s">
        <v>646</v>
      </c>
      <c r="C53" s="2" t="s">
        <v>1442</v>
      </c>
      <c r="D53" s="2"/>
      <c r="E53" s="1">
        <f t="shared" si="0"/>
        <v>0</v>
      </c>
      <c r="F53" s="2" t="s">
        <v>647</v>
      </c>
      <c r="G53" s="2" t="s">
        <v>1466</v>
      </c>
      <c r="H53" s="2"/>
      <c r="I53" s="2">
        <f t="shared" si="1"/>
        <v>-1</v>
      </c>
      <c r="J53" s="2" t="s">
        <v>648</v>
      </c>
      <c r="K53" s="2" t="s">
        <v>1441</v>
      </c>
      <c r="L53" s="2"/>
      <c r="M53" s="2">
        <f t="shared" si="2"/>
        <v>-0.5</v>
      </c>
      <c r="N53" s="2" t="s">
        <v>33</v>
      </c>
      <c r="O53" s="2" t="s">
        <v>1458</v>
      </c>
      <c r="P53" s="2"/>
      <c r="Q53" s="2">
        <f t="shared" si="3"/>
        <v>-1</v>
      </c>
      <c r="R53">
        <f t="shared" si="4"/>
        <v>5.5</v>
      </c>
    </row>
    <row r="54" spans="1:18" x14ac:dyDescent="0.25">
      <c r="A54" s="2" t="s">
        <v>649</v>
      </c>
      <c r="B54" s="2" t="s">
        <v>658</v>
      </c>
      <c r="C54" s="2" t="s">
        <v>1467</v>
      </c>
      <c r="D54" s="2"/>
      <c r="E54" s="1">
        <f t="shared" si="0"/>
        <v>-0.5</v>
      </c>
      <c r="F54" s="2" t="s">
        <v>659</v>
      </c>
      <c r="G54" s="2" t="s">
        <v>1466</v>
      </c>
      <c r="H54" s="2"/>
      <c r="I54" s="2">
        <f t="shared" si="1"/>
        <v>-1</v>
      </c>
      <c r="J54" s="2" t="s">
        <v>660</v>
      </c>
      <c r="K54" s="2" t="s">
        <v>1441</v>
      </c>
      <c r="L54" s="2"/>
      <c r="M54" s="2">
        <f t="shared" si="2"/>
        <v>-0.5</v>
      </c>
      <c r="N54" s="2" t="s">
        <v>325</v>
      </c>
      <c r="O54" s="2" t="s">
        <v>1442</v>
      </c>
      <c r="P54" s="2"/>
      <c r="Q54" s="2">
        <f t="shared" si="3"/>
        <v>0</v>
      </c>
      <c r="R54">
        <f t="shared" si="4"/>
        <v>6</v>
      </c>
    </row>
    <row r="55" spans="1:18" x14ac:dyDescent="0.25">
      <c r="A55" s="2" t="s">
        <v>661</v>
      </c>
      <c r="B55" s="2" t="s">
        <v>46</v>
      </c>
      <c r="C55" s="2" t="s">
        <v>1465</v>
      </c>
      <c r="D55" s="2"/>
      <c r="E55" s="1">
        <f t="shared" si="0"/>
        <v>-0.5</v>
      </c>
      <c r="F55" s="2" t="s">
        <v>669</v>
      </c>
      <c r="G55" s="2" t="s">
        <v>1442</v>
      </c>
      <c r="H55" s="2"/>
      <c r="I55" s="2">
        <f t="shared" si="1"/>
        <v>0</v>
      </c>
      <c r="J55" s="2" t="s">
        <v>670</v>
      </c>
      <c r="K55" s="2" t="s">
        <v>1444</v>
      </c>
      <c r="L55" s="2"/>
      <c r="M55" s="2">
        <f t="shared" si="2"/>
        <v>0</v>
      </c>
      <c r="N55" s="2" t="s">
        <v>33</v>
      </c>
      <c r="O55" s="2" t="s">
        <v>1458</v>
      </c>
      <c r="P55" s="2"/>
      <c r="Q55" s="2">
        <f t="shared" si="3"/>
        <v>-1</v>
      </c>
      <c r="R55">
        <f t="shared" si="4"/>
        <v>6.5</v>
      </c>
    </row>
    <row r="56" spans="1:18" x14ac:dyDescent="0.25">
      <c r="A56" s="2" t="s">
        <v>671</v>
      </c>
      <c r="B56" s="2" t="s">
        <v>679</v>
      </c>
      <c r="C56" s="2" t="s">
        <v>1442</v>
      </c>
      <c r="D56" s="2"/>
      <c r="E56" s="1">
        <f t="shared" si="0"/>
        <v>0</v>
      </c>
      <c r="F56" s="2" t="s">
        <v>680</v>
      </c>
      <c r="G56" s="2" t="s">
        <v>1466</v>
      </c>
      <c r="H56" s="2"/>
      <c r="I56" s="2">
        <f t="shared" si="1"/>
        <v>-1</v>
      </c>
      <c r="J56" s="2" t="s">
        <v>681</v>
      </c>
      <c r="K56" s="2" t="s">
        <v>1444</v>
      </c>
      <c r="L56" s="2"/>
      <c r="M56" s="2">
        <f t="shared" si="2"/>
        <v>0</v>
      </c>
      <c r="N56" s="2" t="s">
        <v>75</v>
      </c>
      <c r="O56" s="2" t="s">
        <v>1442</v>
      </c>
      <c r="P56" s="2"/>
      <c r="Q56" s="2">
        <f t="shared" si="3"/>
        <v>0</v>
      </c>
      <c r="R56">
        <f t="shared" si="4"/>
        <v>7</v>
      </c>
    </row>
    <row r="57" spans="1:18" x14ac:dyDescent="0.25">
      <c r="A57" s="2" t="s">
        <v>682</v>
      </c>
      <c r="B57" s="2" t="s">
        <v>513</v>
      </c>
      <c r="C57" s="2" t="s">
        <v>1442</v>
      </c>
      <c r="D57" s="2"/>
      <c r="E57" s="1">
        <f t="shared" si="0"/>
        <v>0</v>
      </c>
      <c r="F57" s="2" t="s">
        <v>691</v>
      </c>
      <c r="G57" s="2" t="s">
        <v>1466</v>
      </c>
      <c r="H57" s="2"/>
      <c r="I57" s="2">
        <f t="shared" si="1"/>
        <v>-1</v>
      </c>
      <c r="J57" s="2" t="s">
        <v>692</v>
      </c>
      <c r="K57" s="2" t="s">
        <v>1441</v>
      </c>
      <c r="L57" s="2"/>
      <c r="M57" s="2">
        <f t="shared" si="2"/>
        <v>-0.5</v>
      </c>
      <c r="N57" s="2" t="s">
        <v>693</v>
      </c>
      <c r="O57" s="2" t="s">
        <v>1458</v>
      </c>
      <c r="P57" s="2"/>
      <c r="Q57" s="2">
        <f t="shared" si="3"/>
        <v>-1</v>
      </c>
      <c r="R57">
        <f t="shared" si="4"/>
        <v>5.5</v>
      </c>
    </row>
    <row r="58" spans="1:18" x14ac:dyDescent="0.25">
      <c r="A58" s="2" t="s">
        <v>694</v>
      </c>
      <c r="B58" s="2" t="s">
        <v>702</v>
      </c>
      <c r="C58" s="2" t="s">
        <v>1467</v>
      </c>
      <c r="D58" s="2"/>
      <c r="E58" s="1">
        <f t="shared" si="0"/>
        <v>-0.5</v>
      </c>
      <c r="F58" s="2" t="s">
        <v>703</v>
      </c>
      <c r="G58" s="2" t="s">
        <v>1466</v>
      </c>
      <c r="H58" s="2"/>
      <c r="I58" s="2">
        <f t="shared" si="1"/>
        <v>-1</v>
      </c>
      <c r="J58" s="2" t="s">
        <v>48</v>
      </c>
      <c r="K58" s="2" t="s">
        <v>1441</v>
      </c>
      <c r="L58" s="2"/>
      <c r="M58" s="2">
        <f t="shared" si="2"/>
        <v>-0.5</v>
      </c>
      <c r="N58" s="2" t="s">
        <v>325</v>
      </c>
      <c r="O58" s="2" t="s">
        <v>1442</v>
      </c>
      <c r="P58" s="2"/>
      <c r="Q58" s="2">
        <f t="shared" si="3"/>
        <v>0</v>
      </c>
      <c r="R58">
        <f t="shared" si="4"/>
        <v>6</v>
      </c>
    </row>
    <row r="59" spans="1:18" x14ac:dyDescent="0.25">
      <c r="A59" s="2" t="s">
        <v>704</v>
      </c>
      <c r="B59" s="2" t="s">
        <v>167</v>
      </c>
      <c r="C59" s="2" t="s">
        <v>1442</v>
      </c>
      <c r="D59" s="2"/>
      <c r="E59" s="1">
        <f t="shared" si="0"/>
        <v>0</v>
      </c>
      <c r="F59" s="2" t="s">
        <v>713</v>
      </c>
      <c r="G59" s="2" t="s">
        <v>1442</v>
      </c>
      <c r="H59" s="2"/>
      <c r="I59" s="2">
        <f t="shared" si="1"/>
        <v>0</v>
      </c>
      <c r="J59" s="2" t="s">
        <v>345</v>
      </c>
      <c r="K59" s="2" t="s">
        <v>1444</v>
      </c>
      <c r="L59" s="2"/>
      <c r="M59" s="2">
        <f t="shared" si="2"/>
        <v>0</v>
      </c>
      <c r="N59" s="2" t="s">
        <v>75</v>
      </c>
      <c r="O59" s="2" t="s">
        <v>1442</v>
      </c>
      <c r="P59" s="2"/>
      <c r="Q59" s="2">
        <f t="shared" si="3"/>
        <v>0</v>
      </c>
      <c r="R59">
        <f t="shared" si="4"/>
        <v>8</v>
      </c>
    </row>
    <row r="60" spans="1:18" x14ac:dyDescent="0.25">
      <c r="A60" s="2" t="s">
        <v>714</v>
      </c>
      <c r="B60" s="2" t="s">
        <v>725</v>
      </c>
      <c r="C60" s="2" t="s">
        <v>1442</v>
      </c>
      <c r="D60" s="2"/>
      <c r="E60" s="1">
        <f t="shared" si="0"/>
        <v>0</v>
      </c>
      <c r="F60" s="2" t="s">
        <v>726</v>
      </c>
      <c r="G60" s="2" t="s">
        <v>1441</v>
      </c>
      <c r="H60" s="2"/>
      <c r="I60" s="2">
        <f t="shared" si="1"/>
        <v>-2</v>
      </c>
      <c r="J60" s="2" t="s">
        <v>727</v>
      </c>
      <c r="K60" s="2" t="s">
        <v>1444</v>
      </c>
      <c r="L60" s="2"/>
      <c r="M60" s="2">
        <f t="shared" si="2"/>
        <v>0</v>
      </c>
      <c r="N60" s="2" t="s">
        <v>728</v>
      </c>
      <c r="O60" s="2" t="s">
        <v>1442</v>
      </c>
      <c r="P60" s="2"/>
      <c r="Q60" s="2">
        <f t="shared" si="3"/>
        <v>0</v>
      </c>
      <c r="R60">
        <f t="shared" si="4"/>
        <v>6</v>
      </c>
    </row>
    <row r="61" spans="1:18" x14ac:dyDescent="0.25">
      <c r="A61" s="2" t="s">
        <v>729</v>
      </c>
      <c r="B61" s="2" t="s">
        <v>522</v>
      </c>
      <c r="C61" s="2" t="s">
        <v>1442</v>
      </c>
      <c r="D61" s="2"/>
      <c r="E61" s="1">
        <f t="shared" si="0"/>
        <v>0</v>
      </c>
      <c r="F61" s="2" t="s">
        <v>738</v>
      </c>
      <c r="G61" s="2" t="s">
        <v>1442</v>
      </c>
      <c r="H61" s="2"/>
      <c r="I61" s="2">
        <f t="shared" si="1"/>
        <v>0</v>
      </c>
      <c r="J61" s="2" t="s">
        <v>739</v>
      </c>
      <c r="K61" s="2" t="s">
        <v>1444</v>
      </c>
      <c r="L61" s="2"/>
      <c r="M61" s="2">
        <f t="shared" si="2"/>
        <v>0</v>
      </c>
      <c r="N61" s="2" t="s">
        <v>75</v>
      </c>
      <c r="O61" s="2" t="s">
        <v>1442</v>
      </c>
      <c r="P61" s="2"/>
      <c r="Q61" s="2">
        <f t="shared" si="3"/>
        <v>0</v>
      </c>
      <c r="R61">
        <f t="shared" si="4"/>
        <v>8</v>
      </c>
    </row>
    <row r="62" spans="1:18" x14ac:dyDescent="0.25">
      <c r="A62" s="2" t="s">
        <v>740</v>
      </c>
      <c r="B62" s="2" t="s">
        <v>751</v>
      </c>
      <c r="C62" s="2" t="s">
        <v>1441</v>
      </c>
      <c r="D62" s="2"/>
      <c r="E62" s="1">
        <f t="shared" si="0"/>
        <v>-1</v>
      </c>
      <c r="F62" s="2" t="s">
        <v>752</v>
      </c>
      <c r="G62" s="2" t="s">
        <v>1441</v>
      </c>
      <c r="H62" s="2"/>
      <c r="I62" s="2">
        <f t="shared" si="1"/>
        <v>-2</v>
      </c>
      <c r="J62" s="2" t="s">
        <v>753</v>
      </c>
      <c r="K62" s="2" t="s">
        <v>1441</v>
      </c>
      <c r="L62" s="2"/>
      <c r="M62" s="2">
        <f t="shared" si="2"/>
        <v>-0.5</v>
      </c>
      <c r="N62" s="2" t="s">
        <v>693</v>
      </c>
      <c r="O62" s="2" t="s">
        <v>1458</v>
      </c>
      <c r="P62" s="2"/>
      <c r="Q62" s="2">
        <f t="shared" si="3"/>
        <v>-1</v>
      </c>
      <c r="R62">
        <f t="shared" si="4"/>
        <v>3.5</v>
      </c>
    </row>
    <row r="63" spans="1:18" x14ac:dyDescent="0.25">
      <c r="A63" s="2" t="s">
        <v>754</v>
      </c>
      <c r="B63" s="2" t="s">
        <v>765</v>
      </c>
      <c r="C63" s="2" t="s">
        <v>1441</v>
      </c>
      <c r="D63" s="2"/>
      <c r="E63" s="1">
        <f t="shared" si="0"/>
        <v>-1</v>
      </c>
      <c r="F63" s="2" t="s">
        <v>766</v>
      </c>
      <c r="G63" s="2" t="s">
        <v>1466</v>
      </c>
      <c r="H63" s="2"/>
      <c r="I63" s="2">
        <f t="shared" si="1"/>
        <v>-1</v>
      </c>
      <c r="J63" s="2" t="s">
        <v>767</v>
      </c>
      <c r="K63" s="2" t="s">
        <v>1441</v>
      </c>
      <c r="L63" s="2"/>
      <c r="M63" s="2">
        <f t="shared" si="2"/>
        <v>-0.5</v>
      </c>
      <c r="N63" s="2" t="s">
        <v>768</v>
      </c>
      <c r="O63" s="2" t="s">
        <v>1458</v>
      </c>
      <c r="P63" s="2"/>
      <c r="Q63" s="2">
        <f t="shared" si="3"/>
        <v>-1</v>
      </c>
      <c r="R63">
        <f t="shared" si="4"/>
        <v>4.5</v>
      </c>
    </row>
    <row r="64" spans="1:18" x14ac:dyDescent="0.25">
      <c r="A64" s="2" t="s">
        <v>769</v>
      </c>
      <c r="B64" s="2" t="s">
        <v>167</v>
      </c>
      <c r="C64" s="2" t="s">
        <v>1442</v>
      </c>
      <c r="D64" s="2"/>
      <c r="E64" s="1">
        <f t="shared" si="0"/>
        <v>0</v>
      </c>
      <c r="F64" s="2" t="s">
        <v>777</v>
      </c>
      <c r="G64" s="2" t="s">
        <v>1442</v>
      </c>
      <c r="H64" s="2"/>
      <c r="I64" s="2">
        <f t="shared" si="1"/>
        <v>0</v>
      </c>
      <c r="J64" s="2" t="s">
        <v>778</v>
      </c>
      <c r="K64" s="2" t="s">
        <v>1444</v>
      </c>
      <c r="L64" s="2"/>
      <c r="M64" s="2">
        <f t="shared" si="2"/>
        <v>0</v>
      </c>
      <c r="N64" s="2" t="s">
        <v>779</v>
      </c>
      <c r="O64" s="2" t="s">
        <v>1458</v>
      </c>
      <c r="P64" s="2"/>
      <c r="Q64" s="2">
        <f t="shared" si="3"/>
        <v>-1</v>
      </c>
      <c r="R64">
        <f t="shared" si="4"/>
        <v>7</v>
      </c>
    </row>
    <row r="65" spans="1:18" x14ac:dyDescent="0.25">
      <c r="A65" s="2" t="s">
        <v>780</v>
      </c>
      <c r="B65" s="2" t="s">
        <v>167</v>
      </c>
      <c r="C65" s="2" t="s">
        <v>1442</v>
      </c>
      <c r="D65" s="2"/>
      <c r="E65" s="1">
        <f t="shared" si="0"/>
        <v>0</v>
      </c>
      <c r="F65" s="2" t="s">
        <v>789</v>
      </c>
      <c r="G65" s="2" t="s">
        <v>1466</v>
      </c>
      <c r="H65" s="2"/>
      <c r="I65" s="2">
        <f t="shared" si="1"/>
        <v>-1</v>
      </c>
      <c r="J65" s="2" t="s">
        <v>48</v>
      </c>
      <c r="K65" s="2" t="s">
        <v>1441</v>
      </c>
      <c r="L65" s="2"/>
      <c r="M65" s="2">
        <f t="shared" si="2"/>
        <v>-0.5</v>
      </c>
      <c r="N65" s="2" t="s">
        <v>790</v>
      </c>
      <c r="O65" s="2" t="s">
        <v>1458</v>
      </c>
      <c r="P65" s="2"/>
      <c r="Q65" s="2">
        <f t="shared" si="3"/>
        <v>-1</v>
      </c>
      <c r="R65">
        <f t="shared" si="4"/>
        <v>5.5</v>
      </c>
    </row>
    <row r="66" spans="1:18" x14ac:dyDescent="0.25">
      <c r="A66" s="2" t="s">
        <v>791</v>
      </c>
      <c r="B66" s="2" t="s">
        <v>801</v>
      </c>
      <c r="C66" s="2" t="s">
        <v>1442</v>
      </c>
      <c r="D66" s="2"/>
      <c r="E66" s="1">
        <f t="shared" si="0"/>
        <v>0</v>
      </c>
      <c r="F66" s="2" t="s">
        <v>802</v>
      </c>
      <c r="G66" s="2" t="s">
        <v>1466</v>
      </c>
      <c r="H66" s="2"/>
      <c r="I66" s="2">
        <f t="shared" si="1"/>
        <v>-1</v>
      </c>
      <c r="J66" s="2" t="s">
        <v>803</v>
      </c>
      <c r="K66" s="2" t="s">
        <v>1444</v>
      </c>
      <c r="L66" s="2"/>
      <c r="M66" s="2">
        <f t="shared" si="2"/>
        <v>0</v>
      </c>
      <c r="N66" s="2" t="s">
        <v>75</v>
      </c>
      <c r="O66" s="2" t="s">
        <v>1442</v>
      </c>
      <c r="P66" s="2"/>
      <c r="Q66" s="2">
        <f t="shared" si="3"/>
        <v>0</v>
      </c>
      <c r="R66">
        <f t="shared" si="4"/>
        <v>7</v>
      </c>
    </row>
    <row r="67" spans="1:18" x14ac:dyDescent="0.25">
      <c r="A67" s="2" t="s">
        <v>804</v>
      </c>
      <c r="B67" s="2" t="s">
        <v>210</v>
      </c>
      <c r="C67" s="2" t="s">
        <v>1465</v>
      </c>
      <c r="D67" s="2"/>
      <c r="E67" s="1">
        <f t="shared" ref="E67:E121" si="5">IF(LEFT(C67,5)="Good;",$V$3,IF(LEFT(C67,5)="Parti", $V$4, IF(LEFT(C67,5)="Wrong", $V$5, IF(LEFT(C67,5)="No an", $V$6, "??"))))</f>
        <v>-0.5</v>
      </c>
      <c r="F67" s="2" t="s">
        <v>812</v>
      </c>
      <c r="G67" s="2" t="s">
        <v>1442</v>
      </c>
      <c r="H67" s="2"/>
      <c r="I67" s="2">
        <f t="shared" ref="I67:I121" si="6">IF(LEFT(G67,4)="Good",$V$10,IF(LEFT(G67,5)="Parti", $V$11, IF(LEFT(G67,5)="Wrong", $V$12, IF(LEFT(G67,5)="No an", $V$13, "??"))))</f>
        <v>0</v>
      </c>
      <c r="J67" s="2" t="s">
        <v>813</v>
      </c>
      <c r="K67" s="2" t="s">
        <v>1444</v>
      </c>
      <c r="L67" s="2"/>
      <c r="M67" s="2">
        <f t="shared" ref="M67:M121" si="7">IF(LEFT(K67,4)="Good",$V$17,IF(LEFT(K67,5)="Wrong", $V$18, IF(LEFT(K67,5)="No an", $V$19, "??")))</f>
        <v>0</v>
      </c>
      <c r="N67" s="2" t="s">
        <v>75</v>
      </c>
      <c r="O67" s="2" t="s">
        <v>1442</v>
      </c>
      <c r="P67" s="2"/>
      <c r="Q67" s="2">
        <f t="shared" ref="Q67:Q121" si="8">IF(LEFT(O67,4)="Good",$V$23,IF(LEFT(O67,5)="Wrong", $V$24, IF(LEFT(O67,5)="No an", $V$25, "??")))</f>
        <v>0</v>
      </c>
      <c r="R67">
        <f t="shared" ref="R67:R121" si="9">2+E67+3+I67+1+M67+2+Q67</f>
        <v>7.5</v>
      </c>
    </row>
    <row r="68" spans="1:18" x14ac:dyDescent="0.25">
      <c r="A68" s="2" t="s">
        <v>814</v>
      </c>
      <c r="B68" s="2" t="s">
        <v>210</v>
      </c>
      <c r="C68" s="2" t="s">
        <v>1465</v>
      </c>
      <c r="D68" s="2"/>
      <c r="E68" s="1">
        <f t="shared" si="5"/>
        <v>-0.5</v>
      </c>
      <c r="F68" s="2" t="s">
        <v>823</v>
      </c>
      <c r="G68" s="2" t="s">
        <v>1466</v>
      </c>
      <c r="H68" s="2"/>
      <c r="I68" s="2">
        <f t="shared" si="6"/>
        <v>-1</v>
      </c>
      <c r="J68" s="2" t="s">
        <v>824</v>
      </c>
      <c r="K68" s="2" t="s">
        <v>1441</v>
      </c>
      <c r="L68" s="2"/>
      <c r="M68" s="2">
        <f t="shared" si="7"/>
        <v>-0.5</v>
      </c>
      <c r="N68" s="2" t="s">
        <v>825</v>
      </c>
      <c r="O68" s="2" t="s">
        <v>1458</v>
      </c>
      <c r="P68" s="2"/>
      <c r="Q68" s="2">
        <f t="shared" si="8"/>
        <v>-1</v>
      </c>
      <c r="R68">
        <f t="shared" si="9"/>
        <v>5</v>
      </c>
    </row>
    <row r="69" spans="1:18" x14ac:dyDescent="0.25">
      <c r="A69" s="2" t="s">
        <v>826</v>
      </c>
      <c r="B69" s="2" t="s">
        <v>836</v>
      </c>
      <c r="C69" s="2" t="s">
        <v>1442</v>
      </c>
      <c r="D69" s="2"/>
      <c r="E69" s="1">
        <f t="shared" si="5"/>
        <v>0</v>
      </c>
      <c r="F69" s="2" t="s">
        <v>837</v>
      </c>
      <c r="G69" s="2" t="s">
        <v>1442</v>
      </c>
      <c r="H69" s="2"/>
      <c r="I69" s="2">
        <f t="shared" si="6"/>
        <v>0</v>
      </c>
      <c r="J69" s="2" t="s">
        <v>838</v>
      </c>
      <c r="K69" s="2" t="s">
        <v>1444</v>
      </c>
      <c r="L69" s="2"/>
      <c r="M69" s="2">
        <f t="shared" si="7"/>
        <v>0</v>
      </c>
      <c r="N69" s="2" t="s">
        <v>325</v>
      </c>
      <c r="O69" s="2" t="s">
        <v>1442</v>
      </c>
      <c r="P69" s="2"/>
      <c r="Q69" s="2">
        <f t="shared" si="8"/>
        <v>0</v>
      </c>
      <c r="R69">
        <f t="shared" si="9"/>
        <v>8</v>
      </c>
    </row>
    <row r="70" spans="1:18" x14ac:dyDescent="0.25">
      <c r="A70" s="2" t="s">
        <v>839</v>
      </c>
      <c r="B70" s="2" t="s">
        <v>850</v>
      </c>
      <c r="C70" s="2" t="s">
        <v>1442</v>
      </c>
      <c r="D70" s="2"/>
      <c r="E70" s="1">
        <f t="shared" si="5"/>
        <v>0</v>
      </c>
      <c r="F70" s="2" t="s">
        <v>851</v>
      </c>
      <c r="G70" s="2" t="s">
        <v>1441</v>
      </c>
      <c r="H70" s="2"/>
      <c r="I70" s="2">
        <f t="shared" si="6"/>
        <v>-2</v>
      </c>
      <c r="J70" s="2" t="s">
        <v>852</v>
      </c>
      <c r="K70" s="2" t="s">
        <v>1441</v>
      </c>
      <c r="L70" s="2"/>
      <c r="M70" s="2">
        <f t="shared" si="7"/>
        <v>-0.5</v>
      </c>
      <c r="N70" s="2" t="s">
        <v>325</v>
      </c>
      <c r="O70" s="2" t="s">
        <v>1442</v>
      </c>
      <c r="P70" s="2"/>
      <c r="Q70" s="2">
        <f t="shared" si="8"/>
        <v>0</v>
      </c>
      <c r="R70">
        <f t="shared" si="9"/>
        <v>5.5</v>
      </c>
    </row>
    <row r="71" spans="1:18" x14ac:dyDescent="0.25">
      <c r="A71" s="2" t="s">
        <v>853</v>
      </c>
      <c r="B71" s="2" t="s">
        <v>862</v>
      </c>
      <c r="C71" s="2" t="s">
        <v>1441</v>
      </c>
      <c r="D71" s="2"/>
      <c r="E71" s="1">
        <f t="shared" si="5"/>
        <v>-1</v>
      </c>
      <c r="F71" s="2" t="s">
        <v>863</v>
      </c>
      <c r="G71" s="2" t="s">
        <v>1441</v>
      </c>
      <c r="H71" s="2"/>
      <c r="I71" s="2">
        <f t="shared" si="6"/>
        <v>-2</v>
      </c>
      <c r="J71" s="2" t="s">
        <v>248</v>
      </c>
      <c r="K71" s="2" t="s">
        <v>1438</v>
      </c>
      <c r="L71" s="2"/>
      <c r="M71" s="2">
        <f t="shared" si="7"/>
        <v>-1</v>
      </c>
      <c r="N71" s="2" t="s">
        <v>864</v>
      </c>
      <c r="O71" s="2" t="s">
        <v>1442</v>
      </c>
      <c r="P71" s="2"/>
      <c r="Q71" s="2">
        <f t="shared" si="8"/>
        <v>0</v>
      </c>
      <c r="R71">
        <f t="shared" si="9"/>
        <v>4</v>
      </c>
    </row>
    <row r="72" spans="1:18" x14ac:dyDescent="0.25">
      <c r="A72" s="2" t="s">
        <v>865</v>
      </c>
      <c r="B72" s="2" t="s">
        <v>873</v>
      </c>
      <c r="C72" s="2" t="s">
        <v>1441</v>
      </c>
      <c r="D72" s="2"/>
      <c r="E72" s="1">
        <f t="shared" si="5"/>
        <v>-1</v>
      </c>
      <c r="F72" s="2" t="s">
        <v>874</v>
      </c>
      <c r="G72" s="2" t="s">
        <v>1441</v>
      </c>
      <c r="H72" s="2"/>
      <c r="I72" s="2">
        <f t="shared" si="6"/>
        <v>-2</v>
      </c>
      <c r="J72" s="2" t="s">
        <v>248</v>
      </c>
      <c r="K72" s="2" t="s">
        <v>1438</v>
      </c>
      <c r="L72" s="2"/>
      <c r="M72" s="2">
        <f t="shared" si="7"/>
        <v>-1</v>
      </c>
      <c r="N72" s="2" t="s">
        <v>875</v>
      </c>
      <c r="O72" s="2" t="s">
        <v>1441</v>
      </c>
      <c r="P72" s="2"/>
      <c r="Q72" s="2">
        <f t="shared" si="8"/>
        <v>-1</v>
      </c>
      <c r="R72">
        <f t="shared" si="9"/>
        <v>3</v>
      </c>
    </row>
    <row r="73" spans="1:18" x14ac:dyDescent="0.25">
      <c r="A73" s="2" t="s">
        <v>876</v>
      </c>
      <c r="B73" s="2" t="s">
        <v>884</v>
      </c>
      <c r="C73" s="2" t="s">
        <v>1467</v>
      </c>
      <c r="D73" s="2" t="s">
        <v>556</v>
      </c>
      <c r="E73" s="1">
        <f t="shared" si="5"/>
        <v>-0.5</v>
      </c>
      <c r="F73" s="2" t="s">
        <v>885</v>
      </c>
      <c r="G73" s="2" t="s">
        <v>1466</v>
      </c>
      <c r="H73" s="2"/>
      <c r="I73" s="2">
        <f t="shared" si="6"/>
        <v>-1</v>
      </c>
      <c r="J73" s="2" t="s">
        <v>886</v>
      </c>
      <c r="K73" s="2" t="s">
        <v>1441</v>
      </c>
      <c r="L73" s="2"/>
      <c r="M73" s="2">
        <f t="shared" si="7"/>
        <v>-0.5</v>
      </c>
      <c r="N73" s="2" t="s">
        <v>825</v>
      </c>
      <c r="O73" s="2" t="s">
        <v>1458</v>
      </c>
      <c r="P73" s="2"/>
      <c r="Q73" s="2">
        <f t="shared" si="8"/>
        <v>-1</v>
      </c>
      <c r="R73">
        <f t="shared" si="9"/>
        <v>5</v>
      </c>
    </row>
    <row r="74" spans="1:18" x14ac:dyDescent="0.25">
      <c r="A74" s="2" t="s">
        <v>887</v>
      </c>
      <c r="B74" s="2" t="s">
        <v>895</v>
      </c>
      <c r="C74" s="2" t="s">
        <v>1441</v>
      </c>
      <c r="D74" s="2"/>
      <c r="E74" s="1">
        <f t="shared" si="5"/>
        <v>-1</v>
      </c>
      <c r="F74" s="2" t="s">
        <v>896</v>
      </c>
      <c r="G74" s="2" t="s">
        <v>1441</v>
      </c>
      <c r="H74" s="2"/>
      <c r="I74" s="2">
        <f t="shared" si="6"/>
        <v>-2</v>
      </c>
      <c r="J74" s="2" t="s">
        <v>897</v>
      </c>
      <c r="K74" s="2" t="s">
        <v>1441</v>
      </c>
      <c r="L74" s="2"/>
      <c r="M74" s="2">
        <f t="shared" si="7"/>
        <v>-0.5</v>
      </c>
      <c r="N74" s="2" t="s">
        <v>325</v>
      </c>
      <c r="O74" s="2" t="s">
        <v>1442</v>
      </c>
      <c r="P74" s="2"/>
      <c r="Q74" s="2">
        <f t="shared" si="8"/>
        <v>0</v>
      </c>
      <c r="R74">
        <f t="shared" si="9"/>
        <v>4.5</v>
      </c>
    </row>
    <row r="75" spans="1:18" x14ac:dyDescent="0.25">
      <c r="A75" s="2" t="s">
        <v>898</v>
      </c>
      <c r="B75" s="2" t="s">
        <v>129</v>
      </c>
      <c r="C75" s="2" t="s">
        <v>1442</v>
      </c>
      <c r="D75" s="2"/>
      <c r="E75" s="1">
        <f t="shared" si="5"/>
        <v>0</v>
      </c>
      <c r="F75" s="2" t="s">
        <v>904</v>
      </c>
      <c r="G75" s="2" t="s">
        <v>1442</v>
      </c>
      <c r="H75" s="2"/>
      <c r="I75" s="2">
        <f t="shared" si="6"/>
        <v>0</v>
      </c>
      <c r="J75" s="2" t="s">
        <v>300</v>
      </c>
      <c r="K75" s="2" t="s">
        <v>1441</v>
      </c>
      <c r="L75" s="2"/>
      <c r="M75" s="2">
        <f t="shared" si="7"/>
        <v>-0.5</v>
      </c>
      <c r="N75" s="2" t="s">
        <v>33</v>
      </c>
      <c r="O75" s="2" t="s">
        <v>1458</v>
      </c>
      <c r="P75" s="2"/>
      <c r="Q75" s="2">
        <f t="shared" si="8"/>
        <v>-1</v>
      </c>
      <c r="R75">
        <f t="shared" si="9"/>
        <v>6.5</v>
      </c>
    </row>
    <row r="76" spans="1:18" x14ac:dyDescent="0.25">
      <c r="A76" s="2" t="s">
        <v>905</v>
      </c>
      <c r="B76" s="2" t="s">
        <v>167</v>
      </c>
      <c r="C76" s="2" t="s">
        <v>1442</v>
      </c>
      <c r="D76" s="2"/>
      <c r="E76" s="1">
        <f t="shared" si="5"/>
        <v>0</v>
      </c>
      <c r="F76" s="2" t="s">
        <v>912</v>
      </c>
      <c r="G76" s="2" t="s">
        <v>1466</v>
      </c>
      <c r="H76" s="2"/>
      <c r="I76" s="2">
        <f t="shared" si="6"/>
        <v>-1</v>
      </c>
      <c r="J76" s="2" t="s">
        <v>913</v>
      </c>
      <c r="K76" s="2" t="s">
        <v>1441</v>
      </c>
      <c r="L76" s="2"/>
      <c r="M76" s="2">
        <f t="shared" si="7"/>
        <v>-0.5</v>
      </c>
      <c r="N76" s="2" t="s">
        <v>157</v>
      </c>
      <c r="O76" s="2" t="s">
        <v>1458</v>
      </c>
      <c r="P76" s="2"/>
      <c r="Q76" s="2">
        <f t="shared" si="8"/>
        <v>-1</v>
      </c>
      <c r="R76">
        <f t="shared" si="9"/>
        <v>5.5</v>
      </c>
    </row>
    <row r="77" spans="1:18" x14ac:dyDescent="0.25">
      <c r="A77" s="2" t="s">
        <v>914</v>
      </c>
      <c r="B77" s="2" t="s">
        <v>46</v>
      </c>
      <c r="C77" s="2" t="s">
        <v>1465</v>
      </c>
      <c r="D77" s="2"/>
      <c r="E77" s="1">
        <f t="shared" si="5"/>
        <v>-0.5</v>
      </c>
      <c r="F77" s="2" t="s">
        <v>196</v>
      </c>
      <c r="G77" s="2" t="s">
        <v>1442</v>
      </c>
      <c r="H77" s="2"/>
      <c r="I77" s="2">
        <f t="shared" si="6"/>
        <v>0</v>
      </c>
      <c r="J77" s="2" t="s">
        <v>924</v>
      </c>
      <c r="K77" s="2" t="s">
        <v>1444</v>
      </c>
      <c r="L77" s="2"/>
      <c r="M77" s="2">
        <f t="shared" si="7"/>
        <v>0</v>
      </c>
      <c r="N77" s="2" t="s">
        <v>33</v>
      </c>
      <c r="O77" s="2" t="s">
        <v>1458</v>
      </c>
      <c r="P77" s="2"/>
      <c r="Q77" s="2">
        <f t="shared" si="8"/>
        <v>-1</v>
      </c>
      <c r="R77">
        <f t="shared" si="9"/>
        <v>6.5</v>
      </c>
    </row>
    <row r="78" spans="1:18" x14ac:dyDescent="0.25">
      <c r="A78" s="2" t="s">
        <v>925</v>
      </c>
      <c r="B78" s="2" t="s">
        <v>935</v>
      </c>
      <c r="C78" s="2" t="s">
        <v>1442</v>
      </c>
      <c r="D78" s="2"/>
      <c r="E78" s="1">
        <f t="shared" si="5"/>
        <v>0</v>
      </c>
      <c r="F78" s="2" t="s">
        <v>936</v>
      </c>
      <c r="G78" s="2" t="s">
        <v>1466</v>
      </c>
      <c r="H78" s="2"/>
      <c r="I78" s="2">
        <f t="shared" si="6"/>
        <v>-1</v>
      </c>
      <c r="J78" s="2" t="s">
        <v>937</v>
      </c>
      <c r="K78" s="2" t="s">
        <v>1441</v>
      </c>
      <c r="L78" s="2"/>
      <c r="M78" s="2">
        <f t="shared" si="7"/>
        <v>-0.5</v>
      </c>
      <c r="N78" s="2" t="s">
        <v>75</v>
      </c>
      <c r="O78" s="2" t="s">
        <v>1442</v>
      </c>
      <c r="P78" s="2"/>
      <c r="Q78" s="2">
        <f t="shared" si="8"/>
        <v>0</v>
      </c>
      <c r="R78">
        <f t="shared" si="9"/>
        <v>6.5</v>
      </c>
    </row>
    <row r="79" spans="1:18" x14ac:dyDescent="0.25">
      <c r="A79" s="2" t="s">
        <v>938</v>
      </c>
      <c r="B79" s="2" t="s">
        <v>365</v>
      </c>
      <c r="C79" s="2" t="s">
        <v>1442</v>
      </c>
      <c r="D79" s="2"/>
      <c r="E79" s="1">
        <f t="shared" si="5"/>
        <v>0</v>
      </c>
      <c r="F79" s="2" t="s">
        <v>947</v>
      </c>
      <c r="G79" s="2" t="s">
        <v>1466</v>
      </c>
      <c r="H79" s="2"/>
      <c r="I79" s="2">
        <f t="shared" si="6"/>
        <v>-1</v>
      </c>
      <c r="J79" s="2" t="s">
        <v>948</v>
      </c>
      <c r="K79" s="2" t="s">
        <v>1441</v>
      </c>
      <c r="L79" s="2"/>
      <c r="M79" s="2">
        <f t="shared" si="7"/>
        <v>-0.5</v>
      </c>
      <c r="N79" s="2" t="s">
        <v>949</v>
      </c>
      <c r="O79" s="2" t="s">
        <v>1441</v>
      </c>
      <c r="P79" s="2"/>
      <c r="Q79" s="2">
        <f t="shared" si="8"/>
        <v>-1</v>
      </c>
      <c r="R79">
        <f t="shared" si="9"/>
        <v>5.5</v>
      </c>
    </row>
    <row r="80" spans="1:18" x14ac:dyDescent="0.25">
      <c r="A80" s="2" t="s">
        <v>950</v>
      </c>
      <c r="B80" s="2" t="s">
        <v>960</v>
      </c>
      <c r="C80" s="2" t="s">
        <v>1465</v>
      </c>
      <c r="D80" s="2"/>
      <c r="E80" s="1">
        <f t="shared" si="5"/>
        <v>-0.5</v>
      </c>
      <c r="F80" s="2" t="s">
        <v>961</v>
      </c>
      <c r="G80" s="2" t="s">
        <v>1441</v>
      </c>
      <c r="H80" s="2"/>
      <c r="I80" s="2">
        <f t="shared" si="6"/>
        <v>-2</v>
      </c>
      <c r="J80" s="2" t="s">
        <v>962</v>
      </c>
      <c r="K80" s="2" t="s">
        <v>1441</v>
      </c>
      <c r="L80" s="2"/>
      <c r="M80" s="2">
        <f t="shared" si="7"/>
        <v>-0.5</v>
      </c>
      <c r="N80" s="2" t="s">
        <v>963</v>
      </c>
      <c r="O80" s="2" t="s">
        <v>1442</v>
      </c>
      <c r="P80" s="2"/>
      <c r="Q80" s="2">
        <f t="shared" si="8"/>
        <v>0</v>
      </c>
      <c r="R80">
        <f t="shared" si="9"/>
        <v>5</v>
      </c>
    </row>
    <row r="81" spans="1:18" x14ac:dyDescent="0.25">
      <c r="A81" s="2" t="s">
        <v>964</v>
      </c>
      <c r="B81" s="2" t="s">
        <v>971</v>
      </c>
      <c r="C81" s="2" t="s">
        <v>1468</v>
      </c>
      <c r="D81" s="2"/>
      <c r="E81" s="1">
        <f t="shared" si="5"/>
        <v>-0.5</v>
      </c>
      <c r="F81" s="2" t="s">
        <v>972</v>
      </c>
      <c r="G81" s="2" t="s">
        <v>1441</v>
      </c>
      <c r="H81" s="2"/>
      <c r="I81" s="2">
        <f t="shared" si="6"/>
        <v>-2</v>
      </c>
      <c r="J81" s="2" t="s">
        <v>973</v>
      </c>
      <c r="K81" s="2" t="s">
        <v>1444</v>
      </c>
      <c r="L81" s="2"/>
      <c r="M81" s="2">
        <f t="shared" si="7"/>
        <v>0</v>
      </c>
      <c r="N81" s="2" t="s">
        <v>75</v>
      </c>
      <c r="O81" s="2" t="s">
        <v>1442</v>
      </c>
      <c r="P81" s="2"/>
      <c r="Q81" s="2">
        <f t="shared" si="8"/>
        <v>0</v>
      </c>
      <c r="R81">
        <f t="shared" si="9"/>
        <v>5.5</v>
      </c>
    </row>
    <row r="82" spans="1:18" x14ac:dyDescent="0.25">
      <c r="A82" s="2" t="s">
        <v>974</v>
      </c>
      <c r="B82" s="2" t="s">
        <v>984</v>
      </c>
      <c r="C82" s="2" t="s">
        <v>1442</v>
      </c>
      <c r="D82" s="2"/>
      <c r="E82" s="1">
        <f t="shared" si="5"/>
        <v>0</v>
      </c>
      <c r="F82" s="2" t="s">
        <v>985</v>
      </c>
      <c r="G82" s="2" t="s">
        <v>1455</v>
      </c>
      <c r="H82" s="2"/>
      <c r="I82" s="2">
        <f t="shared" si="6"/>
        <v>0</v>
      </c>
      <c r="J82" s="2" t="s">
        <v>986</v>
      </c>
      <c r="K82" s="2" t="s">
        <v>1444</v>
      </c>
      <c r="L82" s="2"/>
      <c r="M82" s="2">
        <f t="shared" si="7"/>
        <v>0</v>
      </c>
      <c r="N82" s="2" t="s">
        <v>987</v>
      </c>
      <c r="O82" s="2" t="s">
        <v>1442</v>
      </c>
      <c r="P82" s="2"/>
      <c r="Q82" s="2">
        <f t="shared" si="8"/>
        <v>0</v>
      </c>
      <c r="R82">
        <f t="shared" si="9"/>
        <v>8</v>
      </c>
    </row>
    <row r="83" spans="1:18" x14ac:dyDescent="0.25">
      <c r="A83" s="2" t="s">
        <v>988</v>
      </c>
      <c r="B83" s="2" t="s">
        <v>522</v>
      </c>
      <c r="C83" s="2" t="s">
        <v>1442</v>
      </c>
      <c r="D83" s="2"/>
      <c r="E83" s="1">
        <f t="shared" si="5"/>
        <v>0</v>
      </c>
      <c r="F83" s="2" t="s">
        <v>1000</v>
      </c>
      <c r="G83" s="2" t="s">
        <v>1466</v>
      </c>
      <c r="H83" s="2"/>
      <c r="I83" s="2">
        <f t="shared" si="6"/>
        <v>-1</v>
      </c>
      <c r="J83" s="2" t="s">
        <v>1001</v>
      </c>
      <c r="K83" s="2" t="s">
        <v>1441</v>
      </c>
      <c r="L83" s="2"/>
      <c r="M83" s="2">
        <f t="shared" si="7"/>
        <v>-0.5</v>
      </c>
      <c r="N83" s="2" t="s">
        <v>75</v>
      </c>
      <c r="O83" s="2" t="s">
        <v>1442</v>
      </c>
      <c r="P83" s="2"/>
      <c r="Q83" s="2">
        <f t="shared" si="8"/>
        <v>0</v>
      </c>
      <c r="R83">
        <f t="shared" si="9"/>
        <v>6.5</v>
      </c>
    </row>
    <row r="84" spans="1:18" x14ac:dyDescent="0.25">
      <c r="A84" s="2" t="s">
        <v>1002</v>
      </c>
      <c r="B84" s="2" t="s">
        <v>513</v>
      </c>
      <c r="C84" s="2" t="s">
        <v>1442</v>
      </c>
      <c r="D84" s="2"/>
      <c r="E84" s="1">
        <f t="shared" si="5"/>
        <v>0</v>
      </c>
      <c r="F84" s="2" t="s">
        <v>1009</v>
      </c>
      <c r="G84" s="2" t="s">
        <v>1441</v>
      </c>
      <c r="H84" s="2"/>
      <c r="I84" s="2">
        <f t="shared" si="6"/>
        <v>-2</v>
      </c>
      <c r="J84" s="2" t="s">
        <v>1010</v>
      </c>
      <c r="K84" s="2" t="s">
        <v>1441</v>
      </c>
      <c r="L84" s="2"/>
      <c r="M84" s="2">
        <f t="shared" si="7"/>
        <v>-0.5</v>
      </c>
      <c r="N84" s="2" t="s">
        <v>75</v>
      </c>
      <c r="O84" s="2" t="s">
        <v>1442</v>
      </c>
      <c r="P84" s="2"/>
      <c r="Q84" s="2">
        <f t="shared" si="8"/>
        <v>0</v>
      </c>
      <c r="R84">
        <f t="shared" si="9"/>
        <v>5.5</v>
      </c>
    </row>
    <row r="85" spans="1:18" x14ac:dyDescent="0.25">
      <c r="A85" s="2" t="s">
        <v>1011</v>
      </c>
      <c r="B85" s="2" t="s">
        <v>1021</v>
      </c>
      <c r="C85" s="2" t="s">
        <v>1467</v>
      </c>
      <c r="D85" s="2"/>
      <c r="E85" s="1">
        <f t="shared" si="5"/>
        <v>-0.5</v>
      </c>
      <c r="F85" s="2" t="s">
        <v>1022</v>
      </c>
      <c r="G85" s="2" t="s">
        <v>1466</v>
      </c>
      <c r="H85" s="2"/>
      <c r="I85" s="2">
        <f t="shared" si="6"/>
        <v>-1</v>
      </c>
      <c r="J85" s="2" t="s">
        <v>1023</v>
      </c>
      <c r="K85" s="2" t="s">
        <v>1441</v>
      </c>
      <c r="L85" s="2"/>
      <c r="M85" s="2">
        <f t="shared" si="7"/>
        <v>-0.5</v>
      </c>
      <c r="N85" s="2" t="s">
        <v>1024</v>
      </c>
      <c r="O85" s="2" t="s">
        <v>1458</v>
      </c>
      <c r="P85" s="2"/>
      <c r="Q85" s="2">
        <f t="shared" si="8"/>
        <v>-1</v>
      </c>
      <c r="R85">
        <f t="shared" si="9"/>
        <v>5</v>
      </c>
    </row>
    <row r="86" spans="1:18" x14ac:dyDescent="0.25">
      <c r="A86" s="2" t="s">
        <v>1025</v>
      </c>
      <c r="B86" s="2" t="s">
        <v>401</v>
      </c>
      <c r="C86" s="2" t="s">
        <v>1465</v>
      </c>
      <c r="D86" s="2"/>
      <c r="E86" s="1">
        <f t="shared" si="5"/>
        <v>-0.5</v>
      </c>
      <c r="F86" s="2" t="s">
        <v>1033</v>
      </c>
      <c r="G86" s="2" t="s">
        <v>1441</v>
      </c>
      <c r="H86" s="2"/>
      <c r="I86" s="2">
        <f t="shared" si="6"/>
        <v>-2</v>
      </c>
      <c r="J86" s="2" t="s">
        <v>48</v>
      </c>
      <c r="K86" s="2" t="s">
        <v>1441</v>
      </c>
      <c r="L86" s="2"/>
      <c r="M86" s="2">
        <f t="shared" si="7"/>
        <v>-0.5</v>
      </c>
      <c r="N86" s="2" t="s">
        <v>103</v>
      </c>
      <c r="O86" s="2" t="s">
        <v>1458</v>
      </c>
      <c r="P86" s="2"/>
      <c r="Q86" s="2">
        <f t="shared" si="8"/>
        <v>-1</v>
      </c>
      <c r="R86">
        <f t="shared" si="9"/>
        <v>4</v>
      </c>
    </row>
    <row r="87" spans="1:18" x14ac:dyDescent="0.25">
      <c r="A87" s="2" t="s">
        <v>1034</v>
      </c>
      <c r="B87" s="2" t="s">
        <v>1043</v>
      </c>
      <c r="C87" s="2" t="s">
        <v>1442</v>
      </c>
      <c r="D87" s="2"/>
      <c r="E87" s="1">
        <f t="shared" si="5"/>
        <v>0</v>
      </c>
      <c r="F87" s="2" t="s">
        <v>1044</v>
      </c>
      <c r="G87" s="2" t="s">
        <v>1466</v>
      </c>
      <c r="H87" s="2"/>
      <c r="I87" s="2">
        <f t="shared" si="6"/>
        <v>-1</v>
      </c>
      <c r="J87" s="2" t="s">
        <v>1045</v>
      </c>
      <c r="K87" s="2" t="s">
        <v>1441</v>
      </c>
      <c r="L87" s="2"/>
      <c r="M87" s="2">
        <f t="shared" si="7"/>
        <v>-0.5</v>
      </c>
      <c r="N87" s="2" t="s">
        <v>75</v>
      </c>
      <c r="O87" s="2" t="s">
        <v>1442</v>
      </c>
      <c r="P87" s="2"/>
      <c r="Q87" s="2">
        <f t="shared" si="8"/>
        <v>0</v>
      </c>
      <c r="R87">
        <f t="shared" si="9"/>
        <v>6.5</v>
      </c>
    </row>
    <row r="88" spans="1:18" x14ac:dyDescent="0.25">
      <c r="A88" s="2" t="s">
        <v>1046</v>
      </c>
      <c r="B88" s="2" t="s">
        <v>101</v>
      </c>
      <c r="C88" s="2" t="s">
        <v>1442</v>
      </c>
      <c r="D88" s="2"/>
      <c r="E88" s="1">
        <f t="shared" si="5"/>
        <v>0</v>
      </c>
      <c r="F88" s="2" t="s">
        <v>713</v>
      </c>
      <c r="G88" s="2" t="s">
        <v>1442</v>
      </c>
      <c r="H88" s="2"/>
      <c r="I88" s="2">
        <f t="shared" si="6"/>
        <v>0</v>
      </c>
      <c r="J88" s="2" t="s">
        <v>1057</v>
      </c>
      <c r="K88" s="2" t="s">
        <v>1444</v>
      </c>
      <c r="L88" s="2"/>
      <c r="M88" s="2">
        <f t="shared" si="7"/>
        <v>0</v>
      </c>
      <c r="N88" s="2" t="s">
        <v>157</v>
      </c>
      <c r="O88" s="2" t="s">
        <v>1458</v>
      </c>
      <c r="P88" s="2"/>
      <c r="Q88" s="2">
        <f t="shared" si="8"/>
        <v>-1</v>
      </c>
      <c r="R88">
        <f t="shared" si="9"/>
        <v>7</v>
      </c>
    </row>
    <row r="89" spans="1:18" x14ac:dyDescent="0.25">
      <c r="A89" s="2" t="s">
        <v>1058</v>
      </c>
      <c r="B89" s="2" t="s">
        <v>1067</v>
      </c>
      <c r="C89" s="2" t="s">
        <v>1442</v>
      </c>
      <c r="D89" s="2"/>
      <c r="E89" s="1">
        <f t="shared" si="5"/>
        <v>0</v>
      </c>
      <c r="F89" s="2" t="s">
        <v>1068</v>
      </c>
      <c r="G89" s="2" t="s">
        <v>1442</v>
      </c>
      <c r="H89" s="2"/>
      <c r="I89" s="2">
        <f t="shared" si="6"/>
        <v>0</v>
      </c>
      <c r="J89" s="2" t="s">
        <v>1069</v>
      </c>
      <c r="K89" s="2" t="s">
        <v>1444</v>
      </c>
      <c r="L89" s="2"/>
      <c r="M89" s="2">
        <f t="shared" si="7"/>
        <v>0</v>
      </c>
      <c r="N89" s="2" t="s">
        <v>325</v>
      </c>
      <c r="O89" s="2" t="s">
        <v>1442</v>
      </c>
      <c r="P89" s="2"/>
      <c r="Q89" s="2">
        <f t="shared" si="8"/>
        <v>0</v>
      </c>
      <c r="R89">
        <f t="shared" si="9"/>
        <v>8</v>
      </c>
    </row>
    <row r="90" spans="1:18" x14ac:dyDescent="0.25">
      <c r="A90" s="2" t="s">
        <v>1070</v>
      </c>
      <c r="B90" s="2" t="s">
        <v>1081</v>
      </c>
      <c r="C90" s="2" t="s">
        <v>1442</v>
      </c>
      <c r="D90" s="2"/>
      <c r="E90" s="1">
        <f t="shared" si="5"/>
        <v>0</v>
      </c>
      <c r="F90" s="2" t="s">
        <v>1082</v>
      </c>
      <c r="G90" s="2" t="s">
        <v>1466</v>
      </c>
      <c r="H90" s="2"/>
      <c r="I90" s="2">
        <f t="shared" si="6"/>
        <v>-1</v>
      </c>
      <c r="J90" s="2" t="s">
        <v>1083</v>
      </c>
      <c r="K90" s="2" t="s">
        <v>1444</v>
      </c>
      <c r="L90" s="2"/>
      <c r="M90" s="2">
        <f t="shared" si="7"/>
        <v>0</v>
      </c>
      <c r="N90" s="2" t="s">
        <v>325</v>
      </c>
      <c r="O90" s="2" t="s">
        <v>1442</v>
      </c>
      <c r="P90" s="2"/>
      <c r="Q90" s="2">
        <f t="shared" si="8"/>
        <v>0</v>
      </c>
      <c r="R90">
        <f t="shared" si="9"/>
        <v>7</v>
      </c>
    </row>
    <row r="91" spans="1:18" x14ac:dyDescent="0.25">
      <c r="A91" s="2" t="s">
        <v>1084</v>
      </c>
      <c r="B91" s="2" t="s">
        <v>210</v>
      </c>
      <c r="C91" s="2" t="s">
        <v>1465</v>
      </c>
      <c r="D91" s="2"/>
      <c r="E91" s="1">
        <f t="shared" si="5"/>
        <v>-0.5</v>
      </c>
      <c r="F91" s="2" t="s">
        <v>1088</v>
      </c>
      <c r="G91" s="2" t="s">
        <v>1466</v>
      </c>
      <c r="H91" s="2"/>
      <c r="I91" s="2">
        <f t="shared" si="6"/>
        <v>-1</v>
      </c>
      <c r="J91" s="2" t="s">
        <v>32</v>
      </c>
      <c r="K91" s="2" t="s">
        <v>1441</v>
      </c>
      <c r="L91" s="2"/>
      <c r="M91" s="2">
        <f t="shared" si="7"/>
        <v>-0.5</v>
      </c>
      <c r="N91" s="2" t="s">
        <v>75</v>
      </c>
      <c r="O91" s="2" t="s">
        <v>1442</v>
      </c>
      <c r="P91" s="2"/>
      <c r="Q91" s="2">
        <f t="shared" si="8"/>
        <v>0</v>
      </c>
      <c r="R91">
        <f t="shared" si="9"/>
        <v>6</v>
      </c>
    </row>
    <row r="92" spans="1:18" x14ac:dyDescent="0.25">
      <c r="A92" s="2" t="s">
        <v>1089</v>
      </c>
      <c r="B92" s="2" t="s">
        <v>1096</v>
      </c>
      <c r="C92" s="2" t="s">
        <v>1442</v>
      </c>
      <c r="D92" s="2"/>
      <c r="E92" s="1">
        <f t="shared" si="5"/>
        <v>0</v>
      </c>
      <c r="F92" s="2" t="s">
        <v>1097</v>
      </c>
      <c r="G92" s="2" t="s">
        <v>1442</v>
      </c>
      <c r="H92" s="2"/>
      <c r="I92" s="2">
        <f t="shared" si="6"/>
        <v>0</v>
      </c>
      <c r="J92" s="2" t="s">
        <v>1098</v>
      </c>
      <c r="K92" s="2" t="s">
        <v>1444</v>
      </c>
      <c r="L92" s="2"/>
      <c r="M92" s="2">
        <f t="shared" si="7"/>
        <v>0</v>
      </c>
      <c r="N92" s="2" t="s">
        <v>75</v>
      </c>
      <c r="O92" s="2" t="s">
        <v>1442</v>
      </c>
      <c r="P92" s="2"/>
      <c r="Q92" s="2">
        <f t="shared" si="8"/>
        <v>0</v>
      </c>
      <c r="R92">
        <f t="shared" si="9"/>
        <v>8</v>
      </c>
    </row>
    <row r="93" spans="1:18" x14ac:dyDescent="0.25">
      <c r="A93" s="2" t="s">
        <v>1099</v>
      </c>
      <c r="B93" s="2" t="s">
        <v>101</v>
      </c>
      <c r="C93" s="2" t="s">
        <v>1442</v>
      </c>
      <c r="D93" s="2"/>
      <c r="E93" s="1">
        <f t="shared" si="5"/>
        <v>0</v>
      </c>
      <c r="F93" s="2" t="s">
        <v>1109</v>
      </c>
      <c r="G93" s="2" t="s">
        <v>1442</v>
      </c>
      <c r="H93" s="2"/>
      <c r="I93" s="2">
        <f t="shared" si="6"/>
        <v>0</v>
      </c>
      <c r="J93" s="2" t="s">
        <v>1110</v>
      </c>
      <c r="K93" s="2" t="s">
        <v>1444</v>
      </c>
      <c r="L93" s="2"/>
      <c r="M93" s="2">
        <f t="shared" si="7"/>
        <v>0</v>
      </c>
      <c r="N93" s="2" t="s">
        <v>1111</v>
      </c>
      <c r="O93" s="2" t="s">
        <v>1442</v>
      </c>
      <c r="P93" s="2"/>
      <c r="Q93" s="2">
        <f t="shared" si="8"/>
        <v>0</v>
      </c>
      <c r="R93">
        <f t="shared" si="9"/>
        <v>8</v>
      </c>
    </row>
    <row r="94" spans="1:18" x14ac:dyDescent="0.25">
      <c r="A94" s="2" t="s">
        <v>1112</v>
      </c>
      <c r="B94" s="2" t="s">
        <v>1123</v>
      </c>
      <c r="C94" s="2" t="s">
        <v>1465</v>
      </c>
      <c r="D94" s="2"/>
      <c r="E94" s="1">
        <f t="shared" si="5"/>
        <v>-0.5</v>
      </c>
      <c r="F94" s="2" t="s">
        <v>1124</v>
      </c>
      <c r="G94" s="2" t="s">
        <v>1442</v>
      </c>
      <c r="H94" s="2" t="s">
        <v>1440</v>
      </c>
      <c r="I94" s="2">
        <f t="shared" si="6"/>
        <v>0</v>
      </c>
      <c r="J94" s="2" t="s">
        <v>1125</v>
      </c>
      <c r="K94" s="2" t="s">
        <v>1444</v>
      </c>
      <c r="L94" s="2"/>
      <c r="M94" s="2">
        <f t="shared" si="7"/>
        <v>0</v>
      </c>
      <c r="N94" s="2" t="s">
        <v>75</v>
      </c>
      <c r="O94" s="2" t="s">
        <v>1442</v>
      </c>
      <c r="P94" s="2"/>
      <c r="Q94" s="2">
        <f t="shared" si="8"/>
        <v>0</v>
      </c>
      <c r="R94">
        <f t="shared" si="9"/>
        <v>7.5</v>
      </c>
    </row>
    <row r="95" spans="1:18" x14ac:dyDescent="0.25">
      <c r="A95" s="2" t="s">
        <v>1126</v>
      </c>
      <c r="B95" s="2" t="s">
        <v>129</v>
      </c>
      <c r="C95" s="2" t="s">
        <v>1442</v>
      </c>
      <c r="D95" s="2"/>
      <c r="E95" s="1">
        <f t="shared" si="5"/>
        <v>0</v>
      </c>
      <c r="F95" s="2" t="s">
        <v>1135</v>
      </c>
      <c r="G95" s="2" t="s">
        <v>1442</v>
      </c>
      <c r="H95" s="2"/>
      <c r="I95" s="2">
        <f t="shared" si="6"/>
        <v>0</v>
      </c>
      <c r="J95" s="2" t="s">
        <v>924</v>
      </c>
      <c r="K95" s="2" t="s">
        <v>1444</v>
      </c>
      <c r="L95" s="2"/>
      <c r="M95" s="2">
        <f t="shared" si="7"/>
        <v>0</v>
      </c>
      <c r="N95" s="2" t="s">
        <v>1136</v>
      </c>
      <c r="O95" s="2" t="s">
        <v>1458</v>
      </c>
      <c r="P95" s="2"/>
      <c r="Q95" s="2">
        <f t="shared" si="8"/>
        <v>-1</v>
      </c>
      <c r="R95">
        <f t="shared" si="9"/>
        <v>7</v>
      </c>
    </row>
    <row r="96" spans="1:18" x14ac:dyDescent="0.25">
      <c r="A96" s="2" t="s">
        <v>1137</v>
      </c>
      <c r="B96" s="2" t="s">
        <v>210</v>
      </c>
      <c r="C96" s="2" t="s">
        <v>1465</v>
      </c>
      <c r="D96" s="2"/>
      <c r="E96" s="1">
        <f t="shared" si="5"/>
        <v>-0.5</v>
      </c>
      <c r="F96" s="2" t="s">
        <v>1139</v>
      </c>
      <c r="G96" s="2" t="s">
        <v>1441</v>
      </c>
      <c r="H96" s="2"/>
      <c r="I96" s="2">
        <f t="shared" si="6"/>
        <v>-2</v>
      </c>
      <c r="J96" s="2" t="s">
        <v>1140</v>
      </c>
      <c r="K96" s="2" t="s">
        <v>1441</v>
      </c>
      <c r="L96" s="2"/>
      <c r="M96" s="2">
        <f t="shared" si="7"/>
        <v>-0.5</v>
      </c>
      <c r="N96" s="2" t="s">
        <v>157</v>
      </c>
      <c r="O96" s="2" t="s">
        <v>1458</v>
      </c>
      <c r="P96" s="2"/>
      <c r="Q96" s="2">
        <f t="shared" si="8"/>
        <v>-1</v>
      </c>
      <c r="R96">
        <f t="shared" si="9"/>
        <v>4</v>
      </c>
    </row>
    <row r="97" spans="1:18" x14ac:dyDescent="0.25">
      <c r="A97" s="2" t="s">
        <v>1141</v>
      </c>
      <c r="B97" s="2" t="s">
        <v>101</v>
      </c>
      <c r="C97" s="2" t="s">
        <v>1442</v>
      </c>
      <c r="D97" s="2"/>
      <c r="E97" s="1">
        <f t="shared" si="5"/>
        <v>0</v>
      </c>
      <c r="F97" s="2" t="s">
        <v>1149</v>
      </c>
      <c r="G97" s="2" t="s">
        <v>1442</v>
      </c>
      <c r="H97" s="2"/>
      <c r="I97" s="2">
        <f t="shared" si="6"/>
        <v>0</v>
      </c>
      <c r="J97" s="2" t="s">
        <v>1150</v>
      </c>
      <c r="K97" s="2" t="s">
        <v>1444</v>
      </c>
      <c r="L97" s="2"/>
      <c r="M97" s="2">
        <f t="shared" si="7"/>
        <v>0</v>
      </c>
      <c r="N97" s="2" t="s">
        <v>602</v>
      </c>
      <c r="O97" s="2" t="s">
        <v>1442</v>
      </c>
      <c r="P97" s="2"/>
      <c r="Q97" s="2">
        <f t="shared" si="8"/>
        <v>0</v>
      </c>
      <c r="R97">
        <f t="shared" si="9"/>
        <v>8</v>
      </c>
    </row>
    <row r="98" spans="1:18" x14ac:dyDescent="0.25">
      <c r="A98" s="2" t="s">
        <v>1151</v>
      </c>
      <c r="B98" s="2" t="s">
        <v>679</v>
      </c>
      <c r="C98" s="2" t="s">
        <v>1442</v>
      </c>
      <c r="D98" s="2"/>
      <c r="E98" s="1">
        <f t="shared" si="5"/>
        <v>0</v>
      </c>
      <c r="F98" s="2" t="s">
        <v>1161</v>
      </c>
      <c r="G98" s="2" t="s">
        <v>1466</v>
      </c>
      <c r="H98" s="2"/>
      <c r="I98" s="2">
        <f t="shared" si="6"/>
        <v>-1</v>
      </c>
      <c r="J98" s="2" t="s">
        <v>1162</v>
      </c>
      <c r="K98" s="2" t="s">
        <v>1441</v>
      </c>
      <c r="L98" s="2"/>
      <c r="M98" s="2">
        <f t="shared" si="7"/>
        <v>-0.5</v>
      </c>
      <c r="N98" s="2" t="s">
        <v>157</v>
      </c>
      <c r="O98" s="2" t="s">
        <v>1458</v>
      </c>
      <c r="P98" s="2"/>
      <c r="Q98" s="2">
        <f t="shared" si="8"/>
        <v>-1</v>
      </c>
      <c r="R98">
        <f t="shared" si="9"/>
        <v>5.5</v>
      </c>
    </row>
    <row r="99" spans="1:18" x14ac:dyDescent="0.25">
      <c r="A99" s="2" t="s">
        <v>1163</v>
      </c>
      <c r="B99" s="2" t="s">
        <v>46</v>
      </c>
      <c r="C99" s="2" t="s">
        <v>1465</v>
      </c>
      <c r="D99" s="2"/>
      <c r="E99" s="1">
        <f t="shared" si="5"/>
        <v>-0.5</v>
      </c>
      <c r="F99" s="2" t="s">
        <v>1171</v>
      </c>
      <c r="G99" s="2" t="s">
        <v>1442</v>
      </c>
      <c r="H99" s="2"/>
      <c r="I99" s="2">
        <f t="shared" si="6"/>
        <v>0</v>
      </c>
      <c r="J99" s="2" t="s">
        <v>156</v>
      </c>
      <c r="K99" s="2" t="s">
        <v>1444</v>
      </c>
      <c r="L99" s="2"/>
      <c r="M99" s="2">
        <f t="shared" si="7"/>
        <v>0</v>
      </c>
      <c r="N99" s="2" t="s">
        <v>325</v>
      </c>
      <c r="O99" s="2" t="s">
        <v>1442</v>
      </c>
      <c r="P99" s="2"/>
      <c r="Q99" s="2">
        <f t="shared" si="8"/>
        <v>0</v>
      </c>
      <c r="R99">
        <f t="shared" si="9"/>
        <v>7.5</v>
      </c>
    </row>
    <row r="100" spans="1:18" x14ac:dyDescent="0.25">
      <c r="A100" s="2" t="s">
        <v>1172</v>
      </c>
      <c r="B100" s="2" t="s">
        <v>1181</v>
      </c>
      <c r="C100" s="2" t="s">
        <v>1441</v>
      </c>
      <c r="D100" s="2"/>
      <c r="E100" s="1">
        <f t="shared" si="5"/>
        <v>-1</v>
      </c>
      <c r="F100" s="2" t="s">
        <v>1182</v>
      </c>
      <c r="G100" s="2" t="s">
        <v>1466</v>
      </c>
      <c r="H100" s="2"/>
      <c r="I100" s="2">
        <f t="shared" si="6"/>
        <v>-1</v>
      </c>
      <c r="J100" s="2" t="s">
        <v>1183</v>
      </c>
      <c r="K100" s="2" t="s">
        <v>1441</v>
      </c>
      <c r="L100" s="2"/>
      <c r="M100" s="2">
        <f t="shared" si="7"/>
        <v>-0.5</v>
      </c>
      <c r="N100" s="2" t="s">
        <v>325</v>
      </c>
      <c r="O100" s="2" t="s">
        <v>1442</v>
      </c>
      <c r="P100" s="2"/>
      <c r="Q100" s="2">
        <f t="shared" si="8"/>
        <v>0</v>
      </c>
      <c r="R100">
        <f t="shared" si="9"/>
        <v>5.5</v>
      </c>
    </row>
    <row r="101" spans="1:18" x14ac:dyDescent="0.25">
      <c r="A101" s="2" t="s">
        <v>1184</v>
      </c>
      <c r="B101" s="2" t="s">
        <v>513</v>
      </c>
      <c r="C101" s="2" t="s">
        <v>1442</v>
      </c>
      <c r="D101" s="2"/>
      <c r="E101" s="1">
        <f t="shared" si="5"/>
        <v>0</v>
      </c>
      <c r="F101" s="2" t="s">
        <v>1196</v>
      </c>
      <c r="G101" s="2" t="s">
        <v>1466</v>
      </c>
      <c r="H101" s="2"/>
      <c r="I101" s="2">
        <f t="shared" si="6"/>
        <v>-1</v>
      </c>
      <c r="J101" s="2" t="s">
        <v>924</v>
      </c>
      <c r="K101" s="2" t="s">
        <v>1444</v>
      </c>
      <c r="L101" s="2"/>
      <c r="M101" s="2">
        <f t="shared" si="7"/>
        <v>0</v>
      </c>
      <c r="N101" s="2" t="s">
        <v>1197</v>
      </c>
      <c r="O101" s="2" t="s">
        <v>1442</v>
      </c>
      <c r="P101" s="2"/>
      <c r="Q101" s="2">
        <f t="shared" si="8"/>
        <v>0</v>
      </c>
      <c r="R101">
        <f t="shared" si="9"/>
        <v>7</v>
      </c>
    </row>
    <row r="102" spans="1:18" x14ac:dyDescent="0.25">
      <c r="A102" s="2" t="s">
        <v>1198</v>
      </c>
      <c r="B102" s="2" t="s">
        <v>1208</v>
      </c>
      <c r="C102" s="2" t="s">
        <v>1442</v>
      </c>
      <c r="D102" s="2"/>
      <c r="E102" s="1">
        <f t="shared" si="5"/>
        <v>0</v>
      </c>
      <c r="F102" s="2" t="s">
        <v>1209</v>
      </c>
      <c r="G102" s="2" t="s">
        <v>1466</v>
      </c>
      <c r="H102" s="2"/>
      <c r="I102" s="2">
        <f t="shared" si="6"/>
        <v>-1</v>
      </c>
      <c r="J102" s="2" t="s">
        <v>48</v>
      </c>
      <c r="K102" s="2" t="s">
        <v>1441</v>
      </c>
      <c r="L102" s="2"/>
      <c r="M102" s="2">
        <f t="shared" si="7"/>
        <v>-0.5</v>
      </c>
      <c r="N102" s="2" t="s">
        <v>33</v>
      </c>
      <c r="O102" s="2" t="s">
        <v>1458</v>
      </c>
      <c r="P102" s="2"/>
      <c r="Q102" s="2">
        <f t="shared" si="8"/>
        <v>-1</v>
      </c>
      <c r="R102">
        <f t="shared" si="9"/>
        <v>5.5</v>
      </c>
    </row>
    <row r="103" spans="1:18" x14ac:dyDescent="0.25">
      <c r="A103" s="2" t="s">
        <v>1210</v>
      </c>
      <c r="B103" s="2" t="s">
        <v>1215</v>
      </c>
      <c r="C103" s="2" t="s">
        <v>1465</v>
      </c>
      <c r="D103" s="2"/>
      <c r="E103" s="1">
        <f t="shared" si="5"/>
        <v>-0.5</v>
      </c>
      <c r="F103" s="2" t="s">
        <v>1216</v>
      </c>
      <c r="G103" s="2" t="s">
        <v>1466</v>
      </c>
      <c r="H103" s="2"/>
      <c r="I103" s="2">
        <f t="shared" si="6"/>
        <v>-1</v>
      </c>
      <c r="J103" s="2" t="s">
        <v>48</v>
      </c>
      <c r="K103" s="2" t="s">
        <v>1441</v>
      </c>
      <c r="L103" s="2"/>
      <c r="M103" s="2">
        <f t="shared" si="7"/>
        <v>-0.5</v>
      </c>
      <c r="N103" s="2" t="s">
        <v>157</v>
      </c>
      <c r="O103" s="2" t="s">
        <v>1458</v>
      </c>
      <c r="P103" s="2"/>
      <c r="Q103" s="2">
        <f t="shared" si="8"/>
        <v>-1</v>
      </c>
      <c r="R103">
        <f t="shared" si="9"/>
        <v>5</v>
      </c>
    </row>
    <row r="104" spans="1:18" x14ac:dyDescent="0.25">
      <c r="A104" s="2" t="s">
        <v>1217</v>
      </c>
      <c r="B104" s="2" t="s">
        <v>322</v>
      </c>
      <c r="C104" s="2" t="s">
        <v>1442</v>
      </c>
      <c r="D104" s="2"/>
      <c r="E104" s="1">
        <f t="shared" si="5"/>
        <v>0</v>
      </c>
      <c r="F104" s="2" t="s">
        <v>1224</v>
      </c>
      <c r="G104" s="2" t="s">
        <v>1442</v>
      </c>
      <c r="H104" s="2"/>
      <c r="I104" s="2">
        <f t="shared" si="6"/>
        <v>0</v>
      </c>
      <c r="J104" s="2" t="s">
        <v>1225</v>
      </c>
      <c r="K104" s="2" t="s">
        <v>1444</v>
      </c>
      <c r="L104" s="2"/>
      <c r="M104" s="2">
        <f t="shared" si="7"/>
        <v>0</v>
      </c>
      <c r="N104" s="2" t="s">
        <v>75</v>
      </c>
      <c r="O104" s="2" t="s">
        <v>1442</v>
      </c>
      <c r="P104" s="2"/>
      <c r="Q104" s="2">
        <f t="shared" si="8"/>
        <v>0</v>
      </c>
      <c r="R104">
        <f t="shared" si="9"/>
        <v>8</v>
      </c>
    </row>
    <row r="105" spans="1:18" x14ac:dyDescent="0.25">
      <c r="A105" s="2" t="s">
        <v>1226</v>
      </c>
      <c r="B105" s="2" t="s">
        <v>1230</v>
      </c>
      <c r="C105" s="2" t="s">
        <v>1442</v>
      </c>
      <c r="D105" s="2"/>
      <c r="E105" s="1">
        <f t="shared" si="5"/>
        <v>0</v>
      </c>
      <c r="F105" s="2" t="s">
        <v>1231</v>
      </c>
      <c r="G105" s="2" t="s">
        <v>1442</v>
      </c>
      <c r="H105" s="2"/>
      <c r="I105" s="2">
        <f t="shared" si="6"/>
        <v>0</v>
      </c>
      <c r="J105" s="2" t="s">
        <v>300</v>
      </c>
      <c r="K105" s="2" t="s">
        <v>1441</v>
      </c>
      <c r="L105" s="2"/>
      <c r="M105" s="2">
        <f t="shared" si="7"/>
        <v>-0.5</v>
      </c>
      <c r="N105" s="2" t="s">
        <v>33</v>
      </c>
      <c r="O105" s="2" t="s">
        <v>1458</v>
      </c>
      <c r="P105" s="2"/>
      <c r="Q105" s="2">
        <f t="shared" si="8"/>
        <v>-1</v>
      </c>
      <c r="R105">
        <f t="shared" si="9"/>
        <v>6.5</v>
      </c>
    </row>
    <row r="106" spans="1:18" x14ac:dyDescent="0.25">
      <c r="A106" s="2" t="s">
        <v>1232</v>
      </c>
      <c r="B106" s="2" t="s">
        <v>101</v>
      </c>
      <c r="C106" s="2" t="s">
        <v>1442</v>
      </c>
      <c r="D106" s="2"/>
      <c r="E106" s="1">
        <f t="shared" si="5"/>
        <v>0</v>
      </c>
      <c r="F106" s="2" t="s">
        <v>1242</v>
      </c>
      <c r="G106" s="2" t="s">
        <v>1442</v>
      </c>
      <c r="H106" s="2"/>
      <c r="I106" s="2">
        <f t="shared" si="6"/>
        <v>0</v>
      </c>
      <c r="J106" s="2" t="s">
        <v>1243</v>
      </c>
      <c r="K106" s="2" t="s">
        <v>1444</v>
      </c>
      <c r="L106" s="2"/>
      <c r="M106" s="2">
        <f t="shared" si="7"/>
        <v>0</v>
      </c>
      <c r="N106" s="2" t="s">
        <v>33</v>
      </c>
      <c r="O106" s="2" t="s">
        <v>1458</v>
      </c>
      <c r="P106" s="2"/>
      <c r="Q106" s="2">
        <f t="shared" si="8"/>
        <v>-1</v>
      </c>
      <c r="R106">
        <f t="shared" si="9"/>
        <v>7</v>
      </c>
    </row>
    <row r="107" spans="1:18" x14ac:dyDescent="0.25">
      <c r="A107" s="2" t="s">
        <v>1244</v>
      </c>
      <c r="B107" s="2" t="s">
        <v>365</v>
      </c>
      <c r="C107" s="2" t="s">
        <v>1442</v>
      </c>
      <c r="D107" s="2"/>
      <c r="E107" s="1">
        <f t="shared" si="5"/>
        <v>0</v>
      </c>
      <c r="F107" s="2" t="s">
        <v>1253</v>
      </c>
      <c r="G107" s="2" t="s">
        <v>1442</v>
      </c>
      <c r="H107" s="2"/>
      <c r="I107" s="2">
        <f t="shared" si="6"/>
        <v>0</v>
      </c>
      <c r="J107" s="2" t="s">
        <v>248</v>
      </c>
      <c r="K107" s="2" t="s">
        <v>1438</v>
      </c>
      <c r="L107" s="2"/>
      <c r="M107" s="2">
        <f t="shared" si="7"/>
        <v>-1</v>
      </c>
      <c r="N107" s="2" t="s">
        <v>1254</v>
      </c>
      <c r="O107" s="2" t="s">
        <v>1438</v>
      </c>
      <c r="P107" s="2"/>
      <c r="Q107" s="2">
        <f t="shared" si="8"/>
        <v>-2</v>
      </c>
      <c r="R107">
        <f t="shared" si="9"/>
        <v>5</v>
      </c>
    </row>
    <row r="108" spans="1:18" x14ac:dyDescent="0.25">
      <c r="A108" s="2" t="s">
        <v>1255</v>
      </c>
      <c r="B108" s="2" t="s">
        <v>129</v>
      </c>
      <c r="C108" s="2" t="s">
        <v>1442</v>
      </c>
      <c r="D108" s="2"/>
      <c r="E108" s="1">
        <f t="shared" si="5"/>
        <v>0</v>
      </c>
      <c r="F108" s="2" t="s">
        <v>1263</v>
      </c>
      <c r="G108" s="2" t="s">
        <v>1442</v>
      </c>
      <c r="H108" s="2"/>
      <c r="I108" s="2">
        <f t="shared" si="6"/>
        <v>0</v>
      </c>
      <c r="J108" s="2" t="s">
        <v>1264</v>
      </c>
      <c r="K108" s="2" t="s">
        <v>1444</v>
      </c>
      <c r="L108" s="2"/>
      <c r="M108" s="2">
        <f t="shared" si="7"/>
        <v>0</v>
      </c>
      <c r="N108" s="2" t="s">
        <v>75</v>
      </c>
      <c r="O108" s="2" t="s">
        <v>1442</v>
      </c>
      <c r="P108" s="2"/>
      <c r="Q108" s="2">
        <f t="shared" si="8"/>
        <v>0</v>
      </c>
      <c r="R108">
        <f t="shared" si="9"/>
        <v>8</v>
      </c>
    </row>
    <row r="109" spans="1:18" x14ac:dyDescent="0.25">
      <c r="A109" s="2" t="s">
        <v>1265</v>
      </c>
      <c r="B109" s="2" t="s">
        <v>1276</v>
      </c>
      <c r="C109" s="2" t="s">
        <v>1441</v>
      </c>
      <c r="D109" s="2"/>
      <c r="E109" s="1">
        <f t="shared" si="5"/>
        <v>-1</v>
      </c>
      <c r="F109" s="2" t="s">
        <v>1277</v>
      </c>
      <c r="G109" s="2" t="s">
        <v>1466</v>
      </c>
      <c r="H109" s="2"/>
      <c r="I109" s="2">
        <f t="shared" si="6"/>
        <v>-1</v>
      </c>
      <c r="J109" s="2" t="s">
        <v>48</v>
      </c>
      <c r="K109" s="2" t="s">
        <v>1441</v>
      </c>
      <c r="L109" s="2"/>
      <c r="M109" s="2">
        <f t="shared" si="7"/>
        <v>-0.5</v>
      </c>
      <c r="N109" s="2" t="s">
        <v>1278</v>
      </c>
      <c r="O109" s="2" t="s">
        <v>1442</v>
      </c>
      <c r="P109" s="2"/>
      <c r="Q109" s="2">
        <f t="shared" si="8"/>
        <v>0</v>
      </c>
      <c r="R109">
        <f t="shared" si="9"/>
        <v>5.5</v>
      </c>
    </row>
    <row r="110" spans="1:18" x14ac:dyDescent="0.25">
      <c r="A110" s="2" t="s">
        <v>1279</v>
      </c>
      <c r="B110" s="2" t="s">
        <v>725</v>
      </c>
      <c r="C110" s="2" t="s">
        <v>1442</v>
      </c>
      <c r="D110" s="2"/>
      <c r="E110" s="1">
        <f t="shared" si="5"/>
        <v>0</v>
      </c>
      <c r="F110" s="2" t="s">
        <v>1289</v>
      </c>
      <c r="G110" s="2" t="s">
        <v>1441</v>
      </c>
      <c r="H110" s="2"/>
      <c r="I110" s="2">
        <f t="shared" si="6"/>
        <v>-2</v>
      </c>
      <c r="J110" s="2" t="s">
        <v>1290</v>
      </c>
      <c r="K110" s="2" t="s">
        <v>1441</v>
      </c>
      <c r="L110" s="2"/>
      <c r="M110" s="2">
        <f t="shared" si="7"/>
        <v>-0.5</v>
      </c>
      <c r="N110" s="2" t="s">
        <v>157</v>
      </c>
      <c r="O110" s="2" t="s">
        <v>1458</v>
      </c>
      <c r="P110" s="2"/>
      <c r="Q110" s="2">
        <f t="shared" si="8"/>
        <v>-1</v>
      </c>
      <c r="R110">
        <f t="shared" si="9"/>
        <v>4.5</v>
      </c>
    </row>
    <row r="111" spans="1:18" x14ac:dyDescent="0.25">
      <c r="A111" s="2" t="s">
        <v>1291</v>
      </c>
      <c r="B111" s="2" t="s">
        <v>365</v>
      </c>
      <c r="C111" s="2" t="s">
        <v>1442</v>
      </c>
      <c r="D111" s="2"/>
      <c r="E111" s="1">
        <f t="shared" si="5"/>
        <v>0</v>
      </c>
      <c r="F111" s="2" t="s">
        <v>1295</v>
      </c>
      <c r="G111" s="2" t="s">
        <v>1466</v>
      </c>
      <c r="H111" s="2"/>
      <c r="I111" s="2">
        <f t="shared" si="6"/>
        <v>-1</v>
      </c>
      <c r="J111" s="2" t="s">
        <v>1296</v>
      </c>
      <c r="K111" s="2" t="s">
        <v>1441</v>
      </c>
      <c r="L111" s="2"/>
      <c r="M111" s="2">
        <f t="shared" si="7"/>
        <v>-0.5</v>
      </c>
      <c r="N111" s="2" t="s">
        <v>325</v>
      </c>
      <c r="O111" s="2" t="s">
        <v>1442</v>
      </c>
      <c r="P111" s="2"/>
      <c r="Q111" s="2">
        <f t="shared" si="8"/>
        <v>0</v>
      </c>
      <c r="R111">
        <f t="shared" si="9"/>
        <v>6.5</v>
      </c>
    </row>
    <row r="112" spans="1:18" x14ac:dyDescent="0.25">
      <c r="A112" s="2" t="s">
        <v>1297</v>
      </c>
      <c r="B112" s="2" t="s">
        <v>365</v>
      </c>
      <c r="C112" s="2" t="s">
        <v>1442</v>
      </c>
      <c r="D112" s="2"/>
      <c r="E112" s="1">
        <f t="shared" si="5"/>
        <v>0</v>
      </c>
      <c r="F112" s="2" t="s">
        <v>344</v>
      </c>
      <c r="G112" s="2" t="s">
        <v>1442</v>
      </c>
      <c r="H112" s="2"/>
      <c r="I112" s="2">
        <f t="shared" si="6"/>
        <v>0</v>
      </c>
      <c r="J112" s="2" t="s">
        <v>1304</v>
      </c>
      <c r="K112" s="2" t="s">
        <v>1444</v>
      </c>
      <c r="L112" s="2"/>
      <c r="M112" s="2">
        <f t="shared" si="7"/>
        <v>0</v>
      </c>
      <c r="N112" s="2" t="s">
        <v>33</v>
      </c>
      <c r="O112" s="2" t="s">
        <v>1458</v>
      </c>
      <c r="P112" s="2"/>
      <c r="Q112" s="2">
        <f t="shared" si="8"/>
        <v>-1</v>
      </c>
      <c r="R112">
        <f t="shared" si="9"/>
        <v>7</v>
      </c>
    </row>
    <row r="113" spans="1:18" x14ac:dyDescent="0.25">
      <c r="A113" s="2" t="s">
        <v>1305</v>
      </c>
      <c r="B113" s="2" t="s">
        <v>1312</v>
      </c>
      <c r="C113" s="2" t="s">
        <v>1442</v>
      </c>
      <c r="D113" s="2"/>
      <c r="E113" s="1">
        <f t="shared" si="5"/>
        <v>0</v>
      </c>
      <c r="F113" s="2" t="s">
        <v>1313</v>
      </c>
      <c r="G113" s="2" t="s">
        <v>1442</v>
      </c>
      <c r="H113" s="2"/>
      <c r="I113" s="2">
        <f t="shared" si="6"/>
        <v>0</v>
      </c>
      <c r="J113" s="2" t="s">
        <v>1314</v>
      </c>
      <c r="K113" s="2" t="s">
        <v>1444</v>
      </c>
      <c r="L113" s="2"/>
      <c r="M113" s="2">
        <f t="shared" si="7"/>
        <v>0</v>
      </c>
      <c r="N113" s="2" t="s">
        <v>1315</v>
      </c>
      <c r="O113" s="2" t="s">
        <v>1458</v>
      </c>
      <c r="P113" s="2"/>
      <c r="Q113" s="2">
        <f t="shared" si="8"/>
        <v>-1</v>
      </c>
      <c r="R113">
        <f t="shared" si="9"/>
        <v>7</v>
      </c>
    </row>
    <row r="114" spans="1:18" x14ac:dyDescent="0.25">
      <c r="A114" s="2" t="s">
        <v>1316</v>
      </c>
      <c r="B114" s="2" t="s">
        <v>1324</v>
      </c>
      <c r="C114" s="2" t="s">
        <v>1442</v>
      </c>
      <c r="D114" s="2"/>
      <c r="E114" s="1">
        <f t="shared" si="5"/>
        <v>0</v>
      </c>
      <c r="F114" s="2" t="s">
        <v>1325</v>
      </c>
      <c r="G114" s="2" t="s">
        <v>1442</v>
      </c>
      <c r="H114" s="2" t="s">
        <v>556</v>
      </c>
      <c r="I114" s="2">
        <f t="shared" si="6"/>
        <v>0</v>
      </c>
      <c r="J114" s="2" t="s">
        <v>1326</v>
      </c>
      <c r="K114" s="2" t="s">
        <v>1444</v>
      </c>
      <c r="L114" s="2"/>
      <c r="M114" s="2">
        <f t="shared" si="7"/>
        <v>0</v>
      </c>
      <c r="N114" s="2" t="s">
        <v>1327</v>
      </c>
      <c r="O114" s="2" t="s">
        <v>1442</v>
      </c>
      <c r="P114" s="2"/>
      <c r="Q114" s="2">
        <f t="shared" si="8"/>
        <v>0</v>
      </c>
      <c r="R114">
        <f t="shared" si="9"/>
        <v>8</v>
      </c>
    </row>
    <row r="115" spans="1:18" x14ac:dyDescent="0.25">
      <c r="A115" s="2" t="s">
        <v>1328</v>
      </c>
      <c r="B115" s="2" t="s">
        <v>850</v>
      </c>
      <c r="C115" s="2" t="s">
        <v>1442</v>
      </c>
      <c r="D115" s="2"/>
      <c r="E115" s="1">
        <f t="shared" si="5"/>
        <v>0</v>
      </c>
      <c r="F115" s="2" t="s">
        <v>1337</v>
      </c>
      <c r="G115" s="2" t="s">
        <v>1466</v>
      </c>
      <c r="H115" s="2"/>
      <c r="I115" s="2">
        <f t="shared" si="6"/>
        <v>-1</v>
      </c>
      <c r="J115" s="2" t="s">
        <v>89</v>
      </c>
      <c r="K115" s="2" t="s">
        <v>1444</v>
      </c>
      <c r="L115" s="2"/>
      <c r="M115" s="2">
        <f t="shared" si="7"/>
        <v>0</v>
      </c>
      <c r="N115" s="2" t="s">
        <v>75</v>
      </c>
      <c r="O115" s="2" t="s">
        <v>1442</v>
      </c>
      <c r="P115" s="2"/>
      <c r="Q115" s="2">
        <f t="shared" si="8"/>
        <v>0</v>
      </c>
      <c r="R115">
        <f t="shared" si="9"/>
        <v>7</v>
      </c>
    </row>
    <row r="116" spans="1:18" x14ac:dyDescent="0.25">
      <c r="A116" s="2" t="s">
        <v>1338</v>
      </c>
      <c r="B116" s="2" t="s">
        <v>1348</v>
      </c>
      <c r="C116" s="2" t="s">
        <v>1441</v>
      </c>
      <c r="D116" s="2"/>
      <c r="E116" s="1">
        <f t="shared" si="5"/>
        <v>-1</v>
      </c>
      <c r="F116" s="2" t="s">
        <v>1349</v>
      </c>
      <c r="G116" s="2" t="s">
        <v>1441</v>
      </c>
      <c r="H116" s="2"/>
      <c r="I116" s="2">
        <f t="shared" si="6"/>
        <v>-2</v>
      </c>
      <c r="J116" s="2" t="s">
        <v>48</v>
      </c>
      <c r="K116" s="2" t="s">
        <v>1441</v>
      </c>
      <c r="L116" s="2"/>
      <c r="M116" s="2">
        <f t="shared" si="7"/>
        <v>-0.5</v>
      </c>
      <c r="N116" s="2" t="s">
        <v>1350</v>
      </c>
      <c r="O116" s="2" t="s">
        <v>1458</v>
      </c>
      <c r="P116" s="2"/>
      <c r="Q116" s="2">
        <f t="shared" si="8"/>
        <v>-1</v>
      </c>
      <c r="R116">
        <f t="shared" si="9"/>
        <v>3.5</v>
      </c>
    </row>
    <row r="117" spans="1:18" x14ac:dyDescent="0.25">
      <c r="A117" s="2" t="s">
        <v>1351</v>
      </c>
      <c r="B117" s="2" t="s">
        <v>210</v>
      </c>
      <c r="C117" s="2" t="s">
        <v>1465</v>
      </c>
      <c r="D117" s="2"/>
      <c r="E117" s="1">
        <f t="shared" si="5"/>
        <v>-0.5</v>
      </c>
      <c r="F117" s="2" t="s">
        <v>1359</v>
      </c>
      <c r="G117" s="2" t="s">
        <v>1466</v>
      </c>
      <c r="H117" s="2"/>
      <c r="I117" s="2">
        <f t="shared" si="6"/>
        <v>-1</v>
      </c>
      <c r="J117" s="2" t="s">
        <v>1360</v>
      </c>
      <c r="K117" s="2" t="s">
        <v>1441</v>
      </c>
      <c r="L117" s="2"/>
      <c r="M117" s="2">
        <f t="shared" si="7"/>
        <v>-0.5</v>
      </c>
      <c r="N117" s="2" t="s">
        <v>33</v>
      </c>
      <c r="O117" s="2" t="s">
        <v>1458</v>
      </c>
      <c r="P117" s="2"/>
      <c r="Q117" s="2">
        <f t="shared" si="8"/>
        <v>-1</v>
      </c>
      <c r="R117">
        <f t="shared" si="9"/>
        <v>5</v>
      </c>
    </row>
    <row r="118" spans="1:18" x14ac:dyDescent="0.25">
      <c r="A118" s="2" t="s">
        <v>1361</v>
      </c>
      <c r="B118" s="2" t="s">
        <v>1372</v>
      </c>
      <c r="C118" s="2" t="s">
        <v>1442</v>
      </c>
      <c r="D118" s="2"/>
      <c r="E118" s="1">
        <f t="shared" si="5"/>
        <v>0</v>
      </c>
      <c r="F118" s="2" t="s">
        <v>1373</v>
      </c>
      <c r="G118" s="2" t="s">
        <v>1441</v>
      </c>
      <c r="H118" s="2"/>
      <c r="I118" s="2">
        <f t="shared" si="6"/>
        <v>-2</v>
      </c>
      <c r="J118" s="2" t="s">
        <v>1374</v>
      </c>
      <c r="K118" s="2" t="s">
        <v>1441</v>
      </c>
      <c r="L118" s="2"/>
      <c r="M118" s="2">
        <f t="shared" si="7"/>
        <v>-0.5</v>
      </c>
      <c r="N118" s="2" t="s">
        <v>325</v>
      </c>
      <c r="O118" s="2" t="s">
        <v>1442</v>
      </c>
      <c r="P118" s="2"/>
      <c r="Q118" s="2">
        <f t="shared" si="8"/>
        <v>0</v>
      </c>
      <c r="R118">
        <f t="shared" si="9"/>
        <v>5.5</v>
      </c>
    </row>
    <row r="119" spans="1:18" x14ac:dyDescent="0.25">
      <c r="A119" s="2" t="s">
        <v>1375</v>
      </c>
      <c r="B119" s="2" t="s">
        <v>1383</v>
      </c>
      <c r="C119" s="2" t="s">
        <v>1442</v>
      </c>
      <c r="D119" s="2"/>
      <c r="E119" s="1">
        <f t="shared" si="5"/>
        <v>0</v>
      </c>
      <c r="F119" s="2" t="s">
        <v>1384</v>
      </c>
      <c r="G119" s="2" t="s">
        <v>1442</v>
      </c>
      <c r="H119" s="2"/>
      <c r="I119" s="2">
        <f t="shared" si="6"/>
        <v>0</v>
      </c>
      <c r="J119" s="2" t="s">
        <v>1304</v>
      </c>
      <c r="K119" s="2" t="s">
        <v>1444</v>
      </c>
      <c r="L119" s="2"/>
      <c r="M119" s="2">
        <f t="shared" si="7"/>
        <v>0</v>
      </c>
      <c r="N119" s="2" t="s">
        <v>325</v>
      </c>
      <c r="O119" s="2" t="s">
        <v>1442</v>
      </c>
      <c r="P119" s="2"/>
      <c r="Q119" s="2">
        <f t="shared" si="8"/>
        <v>0</v>
      </c>
      <c r="R119">
        <f t="shared" si="9"/>
        <v>8</v>
      </c>
    </row>
    <row r="120" spans="1:18" x14ac:dyDescent="0.25">
      <c r="A120" s="2" t="s">
        <v>1385</v>
      </c>
      <c r="B120" s="2" t="s">
        <v>1394</v>
      </c>
      <c r="C120" s="2" t="s">
        <v>1441</v>
      </c>
      <c r="D120" s="2"/>
      <c r="E120" s="1">
        <f t="shared" si="5"/>
        <v>-1</v>
      </c>
      <c r="F120" s="2" t="s">
        <v>1395</v>
      </c>
      <c r="G120" s="2" t="s">
        <v>1442</v>
      </c>
      <c r="H120" s="2" t="s">
        <v>1440</v>
      </c>
      <c r="I120" s="2">
        <f t="shared" si="6"/>
        <v>0</v>
      </c>
      <c r="J120" s="2" t="s">
        <v>1396</v>
      </c>
      <c r="K120" s="2" t="s">
        <v>1444</v>
      </c>
      <c r="L120" s="2"/>
      <c r="M120" s="2">
        <f t="shared" si="7"/>
        <v>0</v>
      </c>
      <c r="N120" s="2" t="s">
        <v>75</v>
      </c>
      <c r="O120" s="2" t="s">
        <v>1442</v>
      </c>
      <c r="P120" s="2"/>
      <c r="Q120" s="2">
        <f t="shared" si="8"/>
        <v>0</v>
      </c>
      <c r="R120">
        <f t="shared" si="9"/>
        <v>7</v>
      </c>
    </row>
    <row r="121" spans="1:18" x14ac:dyDescent="0.25">
      <c r="A121" s="2" t="s">
        <v>1397</v>
      </c>
      <c r="B121" s="2" t="s">
        <v>1405</v>
      </c>
      <c r="C121" s="2" t="s">
        <v>1442</v>
      </c>
      <c r="D121" s="2"/>
      <c r="E121" s="1">
        <f t="shared" si="5"/>
        <v>0</v>
      </c>
      <c r="F121" s="2" t="s">
        <v>1406</v>
      </c>
      <c r="G121" s="2" t="s">
        <v>1442</v>
      </c>
      <c r="H121" s="2"/>
      <c r="I121" s="2">
        <f t="shared" si="6"/>
        <v>0</v>
      </c>
      <c r="J121" s="2" t="s">
        <v>1407</v>
      </c>
      <c r="K121" s="2" t="s">
        <v>1444</v>
      </c>
      <c r="L121" s="2"/>
      <c r="M121" s="2">
        <f t="shared" si="7"/>
        <v>0</v>
      </c>
      <c r="N121" s="2" t="s">
        <v>1408</v>
      </c>
      <c r="O121" s="2" t="s">
        <v>1442</v>
      </c>
      <c r="P121" s="2"/>
      <c r="Q121" s="2">
        <f t="shared" si="8"/>
        <v>0</v>
      </c>
      <c r="R121">
        <f t="shared" si="9"/>
        <v>8</v>
      </c>
    </row>
  </sheetData>
  <mergeCells count="5">
    <mergeCell ref="U1:V1"/>
    <mergeCell ref="U8:V8"/>
    <mergeCell ref="U27:V27"/>
    <mergeCell ref="U15:V15"/>
    <mergeCell ref="U21:V2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test2</vt:lpstr>
      <vt:lpstr>q1</vt:lpstr>
      <vt:lpstr>q3</vt:lpstr>
      <vt:lpstr>q4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mark</cp:lastModifiedBy>
  <dcterms:created xsi:type="dcterms:W3CDTF">2021-11-14T07:38:32Z</dcterms:created>
  <dcterms:modified xsi:type="dcterms:W3CDTF">2021-11-14T19:28:57Z</dcterms:modified>
</cp:coreProperties>
</file>