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722"/>
  <workbookPr autoCompressPictures="0"/>
  <bookViews>
    <workbookView xWindow="1840" yWindow="80" windowWidth="29580" windowHeight="20780" tabRatio="522"/>
  </bookViews>
  <sheets>
    <sheet name="C8_RTV_tfidf_20170523" sheetId="1" r:id="rId1"/>
    <sheet name="C7_Final" sheetId="2" state="hidden" r:id="rId2"/>
    <sheet name="Cohort 7 - All Terms and ECs" sheetId="3" state="hidden" r:id="rId3"/>
    <sheet name="Annas_RTV_exploration_20170519" sheetId="4" state="hidden" r:id="rId4"/>
  </sheets>
  <definedNames>
    <definedName name="_xlnm._FilterDatabase" localSheetId="3" hidden="1">Annas_RTV_exploration_20170519!$B$1:$B$379</definedName>
    <definedName name="_xlnm._FilterDatabase" localSheetId="0" hidden="1">'C8_RTV_tfidf_20170523'!$A$1:$DP$1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P271" i="1" l="1"/>
  <c r="DP272" i="1"/>
  <c r="DP273" i="1"/>
  <c r="DP274" i="1"/>
  <c r="DP275" i="1"/>
  <c r="DP276" i="1"/>
  <c r="DP277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2" i="1"/>
  <c r="DO23" i="1"/>
  <c r="DO24" i="1"/>
  <c r="DO26" i="1"/>
  <c r="DO27" i="1"/>
  <c r="DO29" i="1"/>
  <c r="DO30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1" i="1"/>
  <c r="DO52" i="1"/>
  <c r="DO54" i="1"/>
  <c r="DO55" i="1"/>
  <c r="DO56" i="1"/>
  <c r="DO57" i="1"/>
  <c r="DO58" i="1"/>
  <c r="DO59" i="1"/>
  <c r="DO60" i="1"/>
  <c r="DO63" i="1"/>
  <c r="DO64" i="1"/>
  <c r="DO65" i="1"/>
  <c r="DO66" i="1"/>
  <c r="DO68" i="1"/>
  <c r="DO69" i="1"/>
  <c r="DO70" i="1"/>
  <c r="DO71" i="1"/>
  <c r="DO72" i="1"/>
  <c r="DO74" i="1"/>
  <c r="DO75" i="1"/>
  <c r="DO77" i="1"/>
  <c r="DO78" i="1"/>
  <c r="DO79" i="1"/>
  <c r="DO82" i="1"/>
  <c r="DO83" i="1"/>
  <c r="DO85" i="1"/>
  <c r="DO87" i="1"/>
  <c r="DO88" i="1"/>
  <c r="DO89" i="1"/>
  <c r="DO90" i="1"/>
  <c r="DO93" i="1"/>
  <c r="DO94" i="1"/>
  <c r="DO95" i="1"/>
  <c r="DO96" i="1"/>
  <c r="DO97" i="1"/>
  <c r="DO98" i="1"/>
  <c r="DO99" i="1"/>
  <c r="DO100" i="1"/>
  <c r="DO101" i="1"/>
  <c r="DO103" i="1"/>
  <c r="DO105" i="1"/>
  <c r="DO106" i="1"/>
  <c r="DO107" i="1"/>
  <c r="DO109" i="1"/>
  <c r="DO110" i="1"/>
  <c r="DO111" i="1"/>
  <c r="DO113" i="1"/>
  <c r="DO115" i="1"/>
  <c r="DO117" i="1"/>
  <c r="DO118" i="1"/>
  <c r="DO119" i="1"/>
  <c r="DO120" i="1"/>
  <c r="DO121" i="1"/>
  <c r="DO122" i="1"/>
  <c r="DO123" i="1"/>
  <c r="DO124" i="1"/>
  <c r="DO126" i="1"/>
  <c r="DO127" i="1"/>
  <c r="DO128" i="1"/>
  <c r="DO129" i="1"/>
  <c r="DO133" i="1"/>
  <c r="DO135" i="1"/>
  <c r="DO136" i="1"/>
  <c r="DO137" i="1"/>
  <c r="DO138" i="1"/>
  <c r="DO139" i="1"/>
  <c r="DO141" i="1"/>
  <c r="DO142" i="1"/>
  <c r="DO143" i="1"/>
  <c r="DO144" i="1"/>
  <c r="DO145" i="1"/>
  <c r="DO148" i="1"/>
  <c r="DO149" i="1"/>
  <c r="DO150" i="1"/>
  <c r="DO151" i="1"/>
  <c r="DO152" i="1"/>
  <c r="DO154" i="1"/>
  <c r="DO155" i="1"/>
  <c r="DO156" i="1"/>
  <c r="DO157" i="1"/>
  <c r="DO158" i="1"/>
  <c r="DO159" i="1"/>
  <c r="DO160" i="1"/>
  <c r="DO161" i="1"/>
  <c r="DO163" i="1"/>
  <c r="DO164" i="1"/>
  <c r="DO165" i="1"/>
  <c r="DO166" i="1"/>
  <c r="DO167" i="1"/>
  <c r="DO168" i="1"/>
  <c r="DO169" i="1"/>
  <c r="DO170" i="1"/>
  <c r="DO172" i="1"/>
  <c r="DO173" i="1"/>
  <c r="DO174" i="1"/>
  <c r="DO175" i="1"/>
  <c r="DO176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3" i="1"/>
  <c r="DM266" i="1"/>
  <c r="DM267" i="1"/>
  <c r="DM268" i="1"/>
  <c r="DM269" i="1"/>
  <c r="DM270" i="1"/>
  <c r="DM272" i="1"/>
  <c r="DM273" i="1"/>
  <c r="DM274" i="1"/>
  <c r="DM275" i="1"/>
  <c r="DM276" i="1"/>
  <c r="DM277" i="1"/>
  <c r="DM265" i="1"/>
  <c r="DL4" i="1"/>
  <c r="DL5" i="1"/>
  <c r="DL6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2" i="1"/>
  <c r="DL23" i="1"/>
  <c r="DL24" i="1"/>
  <c r="DL26" i="1"/>
  <c r="DL27" i="1"/>
  <c r="DL29" i="1"/>
  <c r="DL30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1" i="1"/>
  <c r="DL52" i="1"/>
  <c r="DL54" i="1"/>
  <c r="DL55" i="1"/>
  <c r="DL56" i="1"/>
  <c r="DL57" i="1"/>
  <c r="DL58" i="1"/>
  <c r="DL59" i="1"/>
  <c r="DL60" i="1"/>
  <c r="DL63" i="1"/>
  <c r="DL64" i="1"/>
  <c r="DL65" i="1"/>
  <c r="DL66" i="1"/>
  <c r="DL68" i="1"/>
  <c r="DL69" i="1"/>
  <c r="DL70" i="1"/>
  <c r="DL71" i="1"/>
  <c r="DL72" i="1"/>
  <c r="DL74" i="1"/>
  <c r="DL75" i="1"/>
  <c r="DL77" i="1"/>
  <c r="DL78" i="1"/>
  <c r="DL79" i="1"/>
  <c r="DL82" i="1"/>
  <c r="DL83" i="1"/>
  <c r="DL85" i="1"/>
  <c r="DL87" i="1"/>
  <c r="DL88" i="1"/>
  <c r="DL89" i="1"/>
  <c r="DL90" i="1"/>
  <c r="DL93" i="1"/>
  <c r="DL94" i="1"/>
  <c r="DL95" i="1"/>
  <c r="DL96" i="1"/>
  <c r="DL97" i="1"/>
  <c r="DL98" i="1"/>
  <c r="DL99" i="1"/>
  <c r="DL100" i="1"/>
  <c r="DL101" i="1"/>
  <c r="DL103" i="1"/>
  <c r="DL105" i="1"/>
  <c r="DL106" i="1"/>
  <c r="DL107" i="1"/>
  <c r="DL109" i="1"/>
  <c r="DL110" i="1"/>
  <c r="DL111" i="1"/>
  <c r="DL113" i="1"/>
  <c r="DL115" i="1"/>
  <c r="DL117" i="1"/>
  <c r="DL118" i="1"/>
  <c r="DL119" i="1"/>
  <c r="DL120" i="1"/>
  <c r="DL121" i="1"/>
  <c r="DL122" i="1"/>
  <c r="DL123" i="1"/>
  <c r="DL124" i="1"/>
  <c r="DL126" i="1"/>
  <c r="DL127" i="1"/>
  <c r="DL128" i="1"/>
  <c r="DL129" i="1"/>
  <c r="DL133" i="1"/>
  <c r="DL135" i="1"/>
  <c r="DL136" i="1"/>
  <c r="DL137" i="1"/>
  <c r="DL138" i="1"/>
  <c r="DL139" i="1"/>
  <c r="DL141" i="1"/>
  <c r="DL142" i="1"/>
  <c r="DL143" i="1"/>
  <c r="DL144" i="1"/>
  <c r="DL145" i="1"/>
  <c r="DL148" i="1"/>
  <c r="DL149" i="1"/>
  <c r="DL150" i="1"/>
  <c r="DL151" i="1"/>
  <c r="DL152" i="1"/>
  <c r="DL154" i="1"/>
  <c r="DL155" i="1"/>
  <c r="DL156" i="1"/>
  <c r="DL157" i="1"/>
  <c r="DL158" i="1"/>
  <c r="DL159" i="1"/>
  <c r="DL160" i="1"/>
  <c r="DL161" i="1"/>
  <c r="DL163" i="1"/>
  <c r="DL164" i="1"/>
  <c r="DL165" i="1"/>
  <c r="DL166" i="1"/>
  <c r="DL167" i="1"/>
  <c r="DL168" i="1"/>
  <c r="DL169" i="1"/>
  <c r="DL170" i="1"/>
  <c r="DL172" i="1"/>
  <c r="DL173" i="1"/>
  <c r="DL174" i="1"/>
  <c r="DL175" i="1"/>
  <c r="DL176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5" i="1"/>
  <c r="DL266" i="1"/>
  <c r="DL267" i="1"/>
  <c r="DL268" i="1"/>
  <c r="DL269" i="1"/>
  <c r="DL270" i="1"/>
  <c r="DL272" i="1"/>
  <c r="DL273" i="1"/>
  <c r="DL274" i="1"/>
  <c r="DL275" i="1"/>
  <c r="DL276" i="1"/>
  <c r="DL277" i="1"/>
  <c r="DL3" i="1"/>
  <c r="DK4" i="1"/>
  <c r="DK5" i="1"/>
  <c r="DK6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2" i="1"/>
  <c r="DK23" i="1"/>
  <c r="DK24" i="1"/>
  <c r="DK26" i="1"/>
  <c r="DK27" i="1"/>
  <c r="DK29" i="1"/>
  <c r="DK30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1" i="1"/>
  <c r="DK52" i="1"/>
  <c r="DK54" i="1"/>
  <c r="DK55" i="1"/>
  <c r="DK56" i="1"/>
  <c r="DK57" i="1"/>
  <c r="DK58" i="1"/>
  <c r="DK59" i="1"/>
  <c r="DK60" i="1"/>
  <c r="DK63" i="1"/>
  <c r="DK64" i="1"/>
  <c r="DK65" i="1"/>
  <c r="DK66" i="1"/>
  <c r="DK68" i="1"/>
  <c r="DK69" i="1"/>
  <c r="DK70" i="1"/>
  <c r="DK71" i="1"/>
  <c r="DK72" i="1"/>
  <c r="DK74" i="1"/>
  <c r="DK75" i="1"/>
  <c r="DK77" i="1"/>
  <c r="DK78" i="1"/>
  <c r="DK79" i="1"/>
  <c r="DK82" i="1"/>
  <c r="DK83" i="1"/>
  <c r="DK85" i="1"/>
  <c r="DK87" i="1"/>
  <c r="DK88" i="1"/>
  <c r="DK89" i="1"/>
  <c r="DK90" i="1"/>
  <c r="DK93" i="1"/>
  <c r="DK94" i="1"/>
  <c r="DK95" i="1"/>
  <c r="DK96" i="1"/>
  <c r="DK97" i="1"/>
  <c r="DK98" i="1"/>
  <c r="DK99" i="1"/>
  <c r="DK100" i="1"/>
  <c r="DK101" i="1"/>
  <c r="DK103" i="1"/>
  <c r="DK105" i="1"/>
  <c r="DK106" i="1"/>
  <c r="DK107" i="1"/>
  <c r="DK109" i="1"/>
  <c r="DK110" i="1"/>
  <c r="DK111" i="1"/>
  <c r="DK113" i="1"/>
  <c r="DK115" i="1"/>
  <c r="DK117" i="1"/>
  <c r="DK118" i="1"/>
  <c r="DK119" i="1"/>
  <c r="DK120" i="1"/>
  <c r="DK121" i="1"/>
  <c r="DK122" i="1"/>
  <c r="DK123" i="1"/>
  <c r="DK124" i="1"/>
  <c r="DK126" i="1"/>
  <c r="DK127" i="1"/>
  <c r="DK128" i="1"/>
  <c r="DK129" i="1"/>
  <c r="DK133" i="1"/>
  <c r="DK135" i="1"/>
  <c r="DK136" i="1"/>
  <c r="DK137" i="1"/>
  <c r="DK138" i="1"/>
  <c r="DK139" i="1"/>
  <c r="DK141" i="1"/>
  <c r="DK142" i="1"/>
  <c r="DK143" i="1"/>
  <c r="DK144" i="1"/>
  <c r="DK145" i="1"/>
  <c r="DK148" i="1"/>
  <c r="DK149" i="1"/>
  <c r="DK150" i="1"/>
  <c r="DK151" i="1"/>
  <c r="DK152" i="1"/>
  <c r="DK154" i="1"/>
  <c r="DK155" i="1"/>
  <c r="DK156" i="1"/>
  <c r="DK157" i="1"/>
  <c r="DK158" i="1"/>
  <c r="DK159" i="1"/>
  <c r="DK160" i="1"/>
  <c r="DK161" i="1"/>
  <c r="DK163" i="1"/>
  <c r="DK164" i="1"/>
  <c r="DK165" i="1"/>
  <c r="DK166" i="1"/>
  <c r="DK167" i="1"/>
  <c r="DK168" i="1"/>
  <c r="DK169" i="1"/>
  <c r="DK170" i="1"/>
  <c r="DK172" i="1"/>
  <c r="DK173" i="1"/>
  <c r="DK174" i="1"/>
  <c r="DK175" i="1"/>
  <c r="DK176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5" i="1"/>
  <c r="DK266" i="1"/>
  <c r="DK267" i="1"/>
  <c r="DK268" i="1"/>
  <c r="DK269" i="1"/>
  <c r="DK270" i="1"/>
  <c r="DK272" i="1"/>
  <c r="DK273" i="1"/>
  <c r="DK274" i="1"/>
  <c r="DK275" i="1"/>
  <c r="DK276" i="1"/>
  <c r="DK277" i="1"/>
  <c r="DK3" i="1"/>
  <c r="DJ4" i="1"/>
  <c r="DJ5" i="1"/>
  <c r="DJ6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2" i="1"/>
  <c r="DJ23" i="1"/>
  <c r="DJ24" i="1"/>
  <c r="DJ26" i="1"/>
  <c r="DJ27" i="1"/>
  <c r="DJ29" i="1"/>
  <c r="DJ30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1" i="1"/>
  <c r="DJ52" i="1"/>
  <c r="DJ54" i="1"/>
  <c r="DJ55" i="1"/>
  <c r="DJ56" i="1"/>
  <c r="DJ57" i="1"/>
  <c r="DJ58" i="1"/>
  <c r="DJ59" i="1"/>
  <c r="DJ60" i="1"/>
  <c r="DJ63" i="1"/>
  <c r="DJ64" i="1"/>
  <c r="DJ65" i="1"/>
  <c r="DJ66" i="1"/>
  <c r="DJ68" i="1"/>
  <c r="DJ69" i="1"/>
  <c r="DJ70" i="1"/>
  <c r="DJ71" i="1"/>
  <c r="DJ72" i="1"/>
  <c r="DJ74" i="1"/>
  <c r="DJ75" i="1"/>
  <c r="DJ77" i="1"/>
  <c r="DJ78" i="1"/>
  <c r="DJ79" i="1"/>
  <c r="DJ82" i="1"/>
  <c r="DJ83" i="1"/>
  <c r="DJ85" i="1"/>
  <c r="DJ87" i="1"/>
  <c r="DJ88" i="1"/>
  <c r="DJ89" i="1"/>
  <c r="DJ90" i="1"/>
  <c r="DJ93" i="1"/>
  <c r="DJ94" i="1"/>
  <c r="DJ95" i="1"/>
  <c r="DJ96" i="1"/>
  <c r="DJ97" i="1"/>
  <c r="DJ98" i="1"/>
  <c r="DJ99" i="1"/>
  <c r="DJ100" i="1"/>
  <c r="DJ101" i="1"/>
  <c r="DJ103" i="1"/>
  <c r="DJ105" i="1"/>
  <c r="DJ106" i="1"/>
  <c r="DJ107" i="1"/>
  <c r="DJ109" i="1"/>
  <c r="DJ110" i="1"/>
  <c r="DJ111" i="1"/>
  <c r="DJ113" i="1"/>
  <c r="DJ115" i="1"/>
  <c r="DJ117" i="1"/>
  <c r="DJ118" i="1"/>
  <c r="DJ119" i="1"/>
  <c r="DJ120" i="1"/>
  <c r="DJ121" i="1"/>
  <c r="DJ122" i="1"/>
  <c r="DJ123" i="1"/>
  <c r="DJ124" i="1"/>
  <c r="DJ126" i="1"/>
  <c r="DJ127" i="1"/>
  <c r="DJ128" i="1"/>
  <c r="DJ129" i="1"/>
  <c r="DJ133" i="1"/>
  <c r="DJ135" i="1"/>
  <c r="DJ136" i="1"/>
  <c r="DJ137" i="1"/>
  <c r="DJ138" i="1"/>
  <c r="DJ139" i="1"/>
  <c r="DJ141" i="1"/>
  <c r="DJ142" i="1"/>
  <c r="DJ143" i="1"/>
  <c r="DJ144" i="1"/>
  <c r="DJ145" i="1"/>
  <c r="DJ148" i="1"/>
  <c r="DJ149" i="1"/>
  <c r="DJ150" i="1"/>
  <c r="DJ151" i="1"/>
  <c r="DJ152" i="1"/>
  <c r="DJ154" i="1"/>
  <c r="DJ155" i="1"/>
  <c r="DJ156" i="1"/>
  <c r="DJ157" i="1"/>
  <c r="DJ158" i="1"/>
  <c r="DJ159" i="1"/>
  <c r="DJ160" i="1"/>
  <c r="DJ161" i="1"/>
  <c r="DJ163" i="1"/>
  <c r="DJ164" i="1"/>
  <c r="DJ165" i="1"/>
  <c r="DJ166" i="1"/>
  <c r="DJ167" i="1"/>
  <c r="DJ168" i="1"/>
  <c r="DJ169" i="1"/>
  <c r="DJ170" i="1"/>
  <c r="DJ172" i="1"/>
  <c r="DJ173" i="1"/>
  <c r="DJ174" i="1"/>
  <c r="DJ175" i="1"/>
  <c r="DJ176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223" i="1"/>
  <c r="DJ224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5" i="1"/>
  <c r="DJ266" i="1"/>
  <c r="DJ267" i="1"/>
  <c r="DJ268" i="1"/>
  <c r="DJ269" i="1"/>
  <c r="DJ270" i="1"/>
  <c r="DJ272" i="1"/>
  <c r="DJ273" i="1"/>
  <c r="DJ274" i="1"/>
  <c r="DJ275" i="1"/>
  <c r="DJ276" i="1"/>
  <c r="DJ277" i="1"/>
  <c r="DJ3" i="1"/>
  <c r="DS260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B13" i="1"/>
  <c r="B16" i="1"/>
  <c r="B15" i="1"/>
  <c r="C16" i="1"/>
  <c r="C15" i="1"/>
  <c r="D16" i="1"/>
  <c r="D15" i="1"/>
  <c r="E16" i="1"/>
  <c r="E15" i="1"/>
  <c r="F16" i="1"/>
  <c r="F15" i="1"/>
  <c r="G16" i="1"/>
  <c r="G15" i="1"/>
  <c r="H16" i="1"/>
  <c r="H15" i="1"/>
  <c r="I16" i="1"/>
  <c r="I15" i="1"/>
  <c r="J16" i="1"/>
  <c r="J15" i="1"/>
  <c r="K16" i="1"/>
  <c r="K15" i="1"/>
  <c r="L16" i="1"/>
  <c r="L15" i="1"/>
  <c r="M16" i="1"/>
  <c r="M15" i="1"/>
  <c r="N16" i="1"/>
  <c r="N15" i="1"/>
  <c r="O16" i="1"/>
  <c r="O15" i="1"/>
  <c r="P16" i="1"/>
  <c r="P15" i="1"/>
  <c r="Q16" i="1"/>
  <c r="Q15" i="1"/>
  <c r="R16" i="1"/>
  <c r="R15" i="1"/>
  <c r="S16" i="1"/>
  <c r="S15" i="1"/>
  <c r="T16" i="1"/>
  <c r="T15" i="1"/>
  <c r="U16" i="1"/>
  <c r="U15" i="1"/>
  <c r="V16" i="1"/>
  <c r="V15" i="1"/>
  <c r="W16" i="1"/>
  <c r="W15" i="1"/>
  <c r="X16" i="1"/>
  <c r="X15" i="1"/>
  <c r="Y16" i="1"/>
  <c r="Y15" i="1"/>
  <c r="Z16" i="1"/>
  <c r="Z15" i="1"/>
  <c r="AA16" i="1"/>
  <c r="AA15" i="1"/>
  <c r="AB16" i="1"/>
  <c r="AB15" i="1"/>
  <c r="AC16" i="1"/>
  <c r="AC15" i="1"/>
  <c r="AD16" i="1"/>
  <c r="AD15" i="1"/>
  <c r="AE16" i="1"/>
  <c r="AE15" i="1"/>
  <c r="AF16" i="1"/>
  <c r="AF15" i="1"/>
  <c r="AG16" i="1"/>
  <c r="AG15" i="1"/>
  <c r="AH16" i="1"/>
  <c r="AH15" i="1"/>
  <c r="AI16" i="1"/>
  <c r="AI15" i="1"/>
  <c r="AJ16" i="1"/>
  <c r="AJ15" i="1"/>
  <c r="AK16" i="1"/>
  <c r="AK15" i="1"/>
  <c r="AL16" i="1"/>
  <c r="AL15" i="1"/>
  <c r="AM16" i="1"/>
  <c r="AM15" i="1"/>
  <c r="AN16" i="1"/>
  <c r="AN15" i="1"/>
  <c r="AO16" i="1"/>
  <c r="AO15" i="1"/>
  <c r="AP16" i="1"/>
  <c r="AP15" i="1"/>
  <c r="AQ16" i="1"/>
  <c r="AQ15" i="1"/>
  <c r="AR16" i="1"/>
  <c r="AR15" i="1"/>
  <c r="AS16" i="1"/>
  <c r="AS15" i="1"/>
  <c r="AT16" i="1"/>
  <c r="AT15" i="1"/>
  <c r="AU16" i="1"/>
  <c r="AU15" i="1"/>
  <c r="AV16" i="1"/>
  <c r="AV15" i="1"/>
  <c r="AW16" i="1"/>
  <c r="AW15" i="1"/>
  <c r="AX16" i="1"/>
  <c r="AX15" i="1"/>
  <c r="AY16" i="1"/>
  <c r="AY15" i="1"/>
  <c r="AZ16" i="1"/>
  <c r="AZ15" i="1"/>
  <c r="BA16" i="1"/>
  <c r="BA15" i="1"/>
  <c r="BB16" i="1"/>
  <c r="BB15" i="1"/>
  <c r="BC16" i="1"/>
  <c r="BC15" i="1"/>
  <c r="BD16" i="1"/>
  <c r="BD15" i="1"/>
  <c r="BE16" i="1"/>
  <c r="BE15" i="1"/>
  <c r="BF16" i="1"/>
  <c r="BF15" i="1"/>
  <c r="BG16" i="1"/>
  <c r="BG15" i="1"/>
  <c r="BH16" i="1"/>
  <c r="BH15" i="1"/>
  <c r="BI16" i="1"/>
  <c r="BI15" i="1"/>
  <c r="BJ16" i="1"/>
  <c r="BJ15" i="1"/>
  <c r="BK16" i="1"/>
  <c r="BK15" i="1"/>
  <c r="BL16" i="1"/>
  <c r="BL15" i="1"/>
  <c r="BM16" i="1"/>
  <c r="BM15" i="1"/>
  <c r="B67" i="1"/>
  <c r="B63" i="1"/>
  <c r="B61" i="1"/>
  <c r="B52" i="1"/>
  <c r="B78" i="1"/>
  <c r="B80" i="1"/>
  <c r="B86" i="1"/>
  <c r="B85" i="1"/>
  <c r="B83" i="1"/>
  <c r="B90" i="1"/>
  <c r="B82" i="1"/>
  <c r="B94" i="1"/>
  <c r="B51" i="1"/>
  <c r="C52" i="1"/>
  <c r="C67" i="1"/>
  <c r="C61" i="1"/>
  <c r="C78" i="1"/>
  <c r="C80" i="1"/>
  <c r="C85" i="1"/>
  <c r="C83" i="1"/>
  <c r="C90" i="1"/>
  <c r="C82" i="1"/>
  <c r="C94" i="1"/>
  <c r="C51" i="1"/>
  <c r="D52" i="1"/>
  <c r="D67" i="1"/>
  <c r="D61" i="1"/>
  <c r="D78" i="1"/>
  <c r="D80" i="1"/>
  <c r="D85" i="1"/>
  <c r="D83" i="1"/>
  <c r="D90" i="1"/>
  <c r="D82" i="1"/>
  <c r="D94" i="1"/>
  <c r="D51" i="1"/>
  <c r="E52" i="1"/>
  <c r="E67" i="1"/>
  <c r="E61" i="1"/>
  <c r="E78" i="1"/>
  <c r="E80" i="1"/>
  <c r="E85" i="1"/>
  <c r="E83" i="1"/>
  <c r="E90" i="1"/>
  <c r="E82" i="1"/>
  <c r="E94" i="1"/>
  <c r="E51" i="1"/>
  <c r="F52" i="1"/>
  <c r="F67" i="1"/>
  <c r="F61" i="1"/>
  <c r="F78" i="1"/>
  <c r="F80" i="1"/>
  <c r="F85" i="1"/>
  <c r="F83" i="1"/>
  <c r="F90" i="1"/>
  <c r="F82" i="1"/>
  <c r="F94" i="1"/>
  <c r="F51" i="1"/>
  <c r="G52" i="1"/>
  <c r="G67" i="1"/>
  <c r="G61" i="1"/>
  <c r="G78" i="1"/>
  <c r="G80" i="1"/>
  <c r="G85" i="1"/>
  <c r="G83" i="1"/>
  <c r="G90" i="1"/>
  <c r="G82" i="1"/>
  <c r="G94" i="1"/>
  <c r="G51" i="1"/>
  <c r="H52" i="1"/>
  <c r="H67" i="1"/>
  <c r="H61" i="1"/>
  <c r="H78" i="1"/>
  <c r="H80" i="1"/>
  <c r="H85" i="1"/>
  <c r="H83" i="1"/>
  <c r="H90" i="1"/>
  <c r="H82" i="1"/>
  <c r="H94" i="1"/>
  <c r="H51" i="1"/>
  <c r="I52" i="1"/>
  <c r="I67" i="1"/>
  <c r="I61" i="1"/>
  <c r="I78" i="1"/>
  <c r="I80" i="1"/>
  <c r="I85" i="1"/>
  <c r="I83" i="1"/>
  <c r="I90" i="1"/>
  <c r="I82" i="1"/>
  <c r="I94" i="1"/>
  <c r="I51" i="1"/>
  <c r="J52" i="1"/>
  <c r="J67" i="1"/>
  <c r="J61" i="1"/>
  <c r="J78" i="1"/>
  <c r="J80" i="1"/>
  <c r="J85" i="1"/>
  <c r="J83" i="1"/>
  <c r="J90" i="1"/>
  <c r="J82" i="1"/>
  <c r="J94" i="1"/>
  <c r="J51" i="1"/>
  <c r="K52" i="1"/>
  <c r="K67" i="1"/>
  <c r="K61" i="1"/>
  <c r="K78" i="1"/>
  <c r="K80" i="1"/>
  <c r="K85" i="1"/>
  <c r="K83" i="1"/>
  <c r="K90" i="1"/>
  <c r="K82" i="1"/>
  <c r="K94" i="1"/>
  <c r="K51" i="1"/>
  <c r="L52" i="1"/>
  <c r="L67" i="1"/>
  <c r="L61" i="1"/>
  <c r="L78" i="1"/>
  <c r="L80" i="1"/>
  <c r="L85" i="1"/>
  <c r="L83" i="1"/>
  <c r="L90" i="1"/>
  <c r="L82" i="1"/>
  <c r="L94" i="1"/>
  <c r="L51" i="1"/>
  <c r="M52" i="1"/>
  <c r="M67" i="1"/>
  <c r="M61" i="1"/>
  <c r="M78" i="1"/>
  <c r="M80" i="1"/>
  <c r="M85" i="1"/>
  <c r="M83" i="1"/>
  <c r="M90" i="1"/>
  <c r="M82" i="1"/>
  <c r="M94" i="1"/>
  <c r="M51" i="1"/>
  <c r="N52" i="1"/>
  <c r="N78" i="1"/>
  <c r="N80" i="1"/>
  <c r="N85" i="1"/>
  <c r="N83" i="1"/>
  <c r="N90" i="1"/>
  <c r="N82" i="1"/>
  <c r="N94" i="1"/>
  <c r="N51" i="1"/>
  <c r="O52" i="1"/>
  <c r="O78" i="1"/>
  <c r="O80" i="1"/>
  <c r="O85" i="1"/>
  <c r="O83" i="1"/>
  <c r="O90" i="1"/>
  <c r="O82" i="1"/>
  <c r="O94" i="1"/>
  <c r="O51" i="1"/>
  <c r="P52" i="1"/>
  <c r="P78" i="1"/>
  <c r="P80" i="1"/>
  <c r="P85" i="1"/>
  <c r="P83" i="1"/>
  <c r="P90" i="1"/>
  <c r="P82" i="1"/>
  <c r="P94" i="1"/>
  <c r="P51" i="1"/>
  <c r="Q52" i="1"/>
  <c r="Q78" i="1"/>
  <c r="Q80" i="1"/>
  <c r="Q85" i="1"/>
  <c r="Q83" i="1"/>
  <c r="Q90" i="1"/>
  <c r="Q82" i="1"/>
  <c r="Q94" i="1"/>
  <c r="Q51" i="1"/>
  <c r="R52" i="1"/>
  <c r="R78" i="1"/>
  <c r="R80" i="1"/>
  <c r="R85" i="1"/>
  <c r="R83" i="1"/>
  <c r="R90" i="1"/>
  <c r="R82" i="1"/>
  <c r="R94" i="1"/>
  <c r="R51" i="1"/>
  <c r="S52" i="1"/>
  <c r="S78" i="1"/>
  <c r="S80" i="1"/>
  <c r="S85" i="1"/>
  <c r="S83" i="1"/>
  <c r="S90" i="1"/>
  <c r="S82" i="1"/>
  <c r="S94" i="1"/>
  <c r="S51" i="1"/>
  <c r="T52" i="1"/>
  <c r="T78" i="1"/>
  <c r="T80" i="1"/>
  <c r="T85" i="1"/>
  <c r="T83" i="1"/>
  <c r="T90" i="1"/>
  <c r="T82" i="1"/>
  <c r="T94" i="1"/>
  <c r="T51" i="1"/>
  <c r="U52" i="1"/>
  <c r="U78" i="1"/>
  <c r="U80" i="1"/>
  <c r="U85" i="1"/>
  <c r="U83" i="1"/>
  <c r="U90" i="1"/>
  <c r="U82" i="1"/>
  <c r="U94" i="1"/>
  <c r="U51" i="1"/>
  <c r="V52" i="1"/>
  <c r="V78" i="1"/>
  <c r="V80" i="1"/>
  <c r="V85" i="1"/>
  <c r="V83" i="1"/>
  <c r="V90" i="1"/>
  <c r="V82" i="1"/>
  <c r="V94" i="1"/>
  <c r="V51" i="1"/>
  <c r="W52" i="1"/>
  <c r="W78" i="1"/>
  <c r="W80" i="1"/>
  <c r="W85" i="1"/>
  <c r="W83" i="1"/>
  <c r="W90" i="1"/>
  <c r="W82" i="1"/>
  <c r="W94" i="1"/>
  <c r="W51" i="1"/>
  <c r="X52" i="1"/>
  <c r="X78" i="1"/>
  <c r="X80" i="1"/>
  <c r="X85" i="1"/>
  <c r="X83" i="1"/>
  <c r="X90" i="1"/>
  <c r="X82" i="1"/>
  <c r="X94" i="1"/>
  <c r="X51" i="1"/>
  <c r="Y52" i="1"/>
  <c r="Y78" i="1"/>
  <c r="Y80" i="1"/>
  <c r="Y85" i="1"/>
  <c r="Y83" i="1"/>
  <c r="Y90" i="1"/>
  <c r="Y82" i="1"/>
  <c r="Y94" i="1"/>
  <c r="Y51" i="1"/>
  <c r="Z52" i="1"/>
  <c r="Z78" i="1"/>
  <c r="Z80" i="1"/>
  <c r="Z85" i="1"/>
  <c r="Z83" i="1"/>
  <c r="Z90" i="1"/>
  <c r="Z82" i="1"/>
  <c r="Z94" i="1"/>
  <c r="Z51" i="1"/>
  <c r="AA52" i="1"/>
  <c r="AA78" i="1"/>
  <c r="AA80" i="1"/>
  <c r="AA85" i="1"/>
  <c r="AA83" i="1"/>
  <c r="AA90" i="1"/>
  <c r="AA82" i="1"/>
  <c r="AA94" i="1"/>
  <c r="AA51" i="1"/>
  <c r="AB52" i="1"/>
  <c r="AB78" i="1"/>
  <c r="AB80" i="1"/>
  <c r="AB85" i="1"/>
  <c r="AB83" i="1"/>
  <c r="AB90" i="1"/>
  <c r="AB82" i="1"/>
  <c r="AB94" i="1"/>
  <c r="AB51" i="1"/>
  <c r="AC52" i="1"/>
  <c r="AC78" i="1"/>
  <c r="AC80" i="1"/>
  <c r="AC85" i="1"/>
  <c r="AC83" i="1"/>
  <c r="AC90" i="1"/>
  <c r="AC82" i="1"/>
  <c r="AC94" i="1"/>
  <c r="AC51" i="1"/>
  <c r="AD52" i="1"/>
  <c r="AD78" i="1"/>
  <c r="AD80" i="1"/>
  <c r="AD85" i="1"/>
  <c r="AD83" i="1"/>
  <c r="AD90" i="1"/>
  <c r="AD82" i="1"/>
  <c r="AD94" i="1"/>
  <c r="AD51" i="1"/>
  <c r="AE52" i="1"/>
  <c r="AE78" i="1"/>
  <c r="AE80" i="1"/>
  <c r="AE85" i="1"/>
  <c r="AE83" i="1"/>
  <c r="AE90" i="1"/>
  <c r="AE82" i="1"/>
  <c r="AE94" i="1"/>
  <c r="AE51" i="1"/>
  <c r="AF52" i="1"/>
  <c r="AF78" i="1"/>
  <c r="AF80" i="1"/>
  <c r="AF85" i="1"/>
  <c r="AF83" i="1"/>
  <c r="AF90" i="1"/>
  <c r="AF82" i="1"/>
  <c r="AF94" i="1"/>
  <c r="AF51" i="1"/>
  <c r="AG52" i="1"/>
  <c r="AG78" i="1"/>
  <c r="AG80" i="1"/>
  <c r="AG85" i="1"/>
  <c r="AG83" i="1"/>
  <c r="AG90" i="1"/>
  <c r="AG82" i="1"/>
  <c r="AG94" i="1"/>
  <c r="AG51" i="1"/>
  <c r="AH52" i="1"/>
  <c r="AH78" i="1"/>
  <c r="AH80" i="1"/>
  <c r="AH85" i="1"/>
  <c r="AH83" i="1"/>
  <c r="AH90" i="1"/>
  <c r="AH82" i="1"/>
  <c r="AH94" i="1"/>
  <c r="AH51" i="1"/>
  <c r="AI52" i="1"/>
  <c r="AI78" i="1"/>
  <c r="AI80" i="1"/>
  <c r="AI85" i="1"/>
  <c r="AI83" i="1"/>
  <c r="AI90" i="1"/>
  <c r="AI82" i="1"/>
  <c r="AI94" i="1"/>
  <c r="AI51" i="1"/>
  <c r="AJ52" i="1"/>
  <c r="AJ78" i="1"/>
  <c r="AJ80" i="1"/>
  <c r="AJ85" i="1"/>
  <c r="AJ83" i="1"/>
  <c r="AJ90" i="1"/>
  <c r="AJ82" i="1"/>
  <c r="AJ94" i="1"/>
  <c r="AJ51" i="1"/>
  <c r="AK52" i="1"/>
  <c r="AK78" i="1"/>
  <c r="AK80" i="1"/>
  <c r="AK85" i="1"/>
  <c r="AK83" i="1"/>
  <c r="AK90" i="1"/>
  <c r="AK82" i="1"/>
  <c r="AK94" i="1"/>
  <c r="AK51" i="1"/>
  <c r="AL52" i="1"/>
  <c r="AL78" i="1"/>
  <c r="AL80" i="1"/>
  <c r="AL85" i="1"/>
  <c r="AL83" i="1"/>
  <c r="AL90" i="1"/>
  <c r="AL82" i="1"/>
  <c r="AL94" i="1"/>
  <c r="AL51" i="1"/>
  <c r="AM52" i="1"/>
  <c r="AM78" i="1"/>
  <c r="AM80" i="1"/>
  <c r="AM85" i="1"/>
  <c r="AM83" i="1"/>
  <c r="AM90" i="1"/>
  <c r="AM82" i="1"/>
  <c r="AM94" i="1"/>
  <c r="AM51" i="1"/>
  <c r="AN52" i="1"/>
  <c r="AN78" i="1"/>
  <c r="AN80" i="1"/>
  <c r="AN85" i="1"/>
  <c r="AN83" i="1"/>
  <c r="AN90" i="1"/>
  <c r="AN82" i="1"/>
  <c r="AN94" i="1"/>
  <c r="AN51" i="1"/>
  <c r="AO52" i="1"/>
  <c r="AO78" i="1"/>
  <c r="AO80" i="1"/>
  <c r="AO85" i="1"/>
  <c r="AO83" i="1"/>
  <c r="AO90" i="1"/>
  <c r="AO82" i="1"/>
  <c r="AO94" i="1"/>
  <c r="AO51" i="1"/>
  <c r="AP52" i="1"/>
  <c r="AP78" i="1"/>
  <c r="AP80" i="1"/>
  <c r="AP85" i="1"/>
  <c r="AP83" i="1"/>
  <c r="AP90" i="1"/>
  <c r="AP82" i="1"/>
  <c r="AP94" i="1"/>
  <c r="AP51" i="1"/>
  <c r="AQ52" i="1"/>
  <c r="AQ78" i="1"/>
  <c r="AQ80" i="1"/>
  <c r="AQ85" i="1"/>
  <c r="AQ83" i="1"/>
  <c r="AQ90" i="1"/>
  <c r="AQ82" i="1"/>
  <c r="AQ94" i="1"/>
  <c r="AQ51" i="1"/>
  <c r="AR52" i="1"/>
  <c r="AR78" i="1"/>
  <c r="AR80" i="1"/>
  <c r="AR85" i="1"/>
  <c r="AR83" i="1"/>
  <c r="AR90" i="1"/>
  <c r="AR82" i="1"/>
  <c r="AR94" i="1"/>
  <c r="AR51" i="1"/>
  <c r="AS52" i="1"/>
  <c r="AS78" i="1"/>
  <c r="AS80" i="1"/>
  <c r="AS85" i="1"/>
  <c r="AS83" i="1"/>
  <c r="AS90" i="1"/>
  <c r="AS82" i="1"/>
  <c r="AS94" i="1"/>
  <c r="AS51" i="1"/>
  <c r="AT52" i="1"/>
  <c r="AT78" i="1"/>
  <c r="AT80" i="1"/>
  <c r="AT85" i="1"/>
  <c r="AT83" i="1"/>
  <c r="AT90" i="1"/>
  <c r="AT82" i="1"/>
  <c r="AT94" i="1"/>
  <c r="AT51" i="1"/>
  <c r="AU52" i="1"/>
  <c r="AU78" i="1"/>
  <c r="AU80" i="1"/>
  <c r="AU85" i="1"/>
  <c r="AU83" i="1"/>
  <c r="AU90" i="1"/>
  <c r="AU82" i="1"/>
  <c r="AU94" i="1"/>
  <c r="AU51" i="1"/>
  <c r="AV52" i="1"/>
  <c r="AV78" i="1"/>
  <c r="AV80" i="1"/>
  <c r="AV85" i="1"/>
  <c r="AV83" i="1"/>
  <c r="AV90" i="1"/>
  <c r="AV82" i="1"/>
  <c r="AV94" i="1"/>
  <c r="AV51" i="1"/>
  <c r="AW52" i="1"/>
  <c r="AW78" i="1"/>
  <c r="AW80" i="1"/>
  <c r="AW85" i="1"/>
  <c r="AW83" i="1"/>
  <c r="AW90" i="1"/>
  <c r="AW82" i="1"/>
  <c r="AW94" i="1"/>
  <c r="AW51" i="1"/>
  <c r="AX52" i="1"/>
  <c r="AX78" i="1"/>
  <c r="AX80" i="1"/>
  <c r="AX85" i="1"/>
  <c r="AX83" i="1"/>
  <c r="AX90" i="1"/>
  <c r="AX82" i="1"/>
  <c r="AX94" i="1"/>
  <c r="AX51" i="1"/>
  <c r="AY52" i="1"/>
  <c r="AY78" i="1"/>
  <c r="AY80" i="1"/>
  <c r="AY85" i="1"/>
  <c r="AY83" i="1"/>
  <c r="AY90" i="1"/>
  <c r="AY82" i="1"/>
  <c r="AY94" i="1"/>
  <c r="AY51" i="1"/>
  <c r="AZ52" i="1"/>
  <c r="AZ78" i="1"/>
  <c r="AZ80" i="1"/>
  <c r="AZ85" i="1"/>
  <c r="AZ83" i="1"/>
  <c r="AZ90" i="1"/>
  <c r="AZ82" i="1"/>
  <c r="AZ94" i="1"/>
  <c r="AZ51" i="1"/>
  <c r="BA52" i="1"/>
  <c r="BA78" i="1"/>
  <c r="BA80" i="1"/>
  <c r="BA85" i="1"/>
  <c r="BA83" i="1"/>
  <c r="BA90" i="1"/>
  <c r="BA82" i="1"/>
  <c r="BA94" i="1"/>
  <c r="BA51" i="1"/>
  <c r="BB52" i="1"/>
  <c r="BB78" i="1"/>
  <c r="BB80" i="1"/>
  <c r="BB85" i="1"/>
  <c r="BB83" i="1"/>
  <c r="BB90" i="1"/>
  <c r="BB82" i="1"/>
  <c r="BB94" i="1"/>
  <c r="BB51" i="1"/>
  <c r="BC52" i="1"/>
  <c r="BC78" i="1"/>
  <c r="BC80" i="1"/>
  <c r="BC85" i="1"/>
  <c r="BC83" i="1"/>
  <c r="BC90" i="1"/>
  <c r="BC82" i="1"/>
  <c r="BC94" i="1"/>
  <c r="BC51" i="1"/>
  <c r="BD52" i="1"/>
  <c r="BD78" i="1"/>
  <c r="BD80" i="1"/>
  <c r="BD85" i="1"/>
  <c r="BD83" i="1"/>
  <c r="BD90" i="1"/>
  <c r="BD82" i="1"/>
  <c r="BD94" i="1"/>
  <c r="BD51" i="1"/>
  <c r="BE52" i="1"/>
  <c r="BE78" i="1"/>
  <c r="BE80" i="1"/>
  <c r="BE85" i="1"/>
  <c r="BE83" i="1"/>
  <c r="BE90" i="1"/>
  <c r="BE82" i="1"/>
  <c r="BE94" i="1"/>
  <c r="BE51" i="1"/>
  <c r="BF52" i="1"/>
  <c r="BF78" i="1"/>
  <c r="BF80" i="1"/>
  <c r="BF85" i="1"/>
  <c r="BF83" i="1"/>
  <c r="BF90" i="1"/>
  <c r="BF82" i="1"/>
  <c r="BF94" i="1"/>
  <c r="BF51" i="1"/>
  <c r="BG52" i="1"/>
  <c r="BG78" i="1"/>
  <c r="BG80" i="1"/>
  <c r="BG85" i="1"/>
  <c r="BG83" i="1"/>
  <c r="BG90" i="1"/>
  <c r="BG82" i="1"/>
  <c r="BG94" i="1"/>
  <c r="BG51" i="1"/>
  <c r="BH52" i="1"/>
  <c r="BH78" i="1"/>
  <c r="BH80" i="1"/>
  <c r="BH85" i="1"/>
  <c r="BH83" i="1"/>
  <c r="BH90" i="1"/>
  <c r="BH82" i="1"/>
  <c r="BH94" i="1"/>
  <c r="BH51" i="1"/>
  <c r="BI52" i="1"/>
  <c r="BI78" i="1"/>
  <c r="BI80" i="1"/>
  <c r="BI85" i="1"/>
  <c r="BI83" i="1"/>
  <c r="BI90" i="1"/>
  <c r="BI82" i="1"/>
  <c r="BI94" i="1"/>
  <c r="BI51" i="1"/>
  <c r="BJ52" i="1"/>
  <c r="BJ78" i="1"/>
  <c r="BJ80" i="1"/>
  <c r="BJ85" i="1"/>
  <c r="BJ83" i="1"/>
  <c r="BJ90" i="1"/>
  <c r="BJ82" i="1"/>
  <c r="BJ94" i="1"/>
  <c r="BJ51" i="1"/>
  <c r="BK52" i="1"/>
  <c r="BK78" i="1"/>
  <c r="BK80" i="1"/>
  <c r="BK85" i="1"/>
  <c r="BK83" i="1"/>
  <c r="BK90" i="1"/>
  <c r="BK82" i="1"/>
  <c r="BK94" i="1"/>
  <c r="BK51" i="1"/>
  <c r="BL52" i="1"/>
  <c r="BL78" i="1"/>
  <c r="BL80" i="1"/>
  <c r="BL85" i="1"/>
  <c r="BL83" i="1"/>
  <c r="BL90" i="1"/>
  <c r="BL82" i="1"/>
  <c r="BL94" i="1"/>
  <c r="BL51" i="1"/>
  <c r="BM52" i="1"/>
  <c r="BM78" i="1"/>
  <c r="BM80" i="1"/>
  <c r="BM85" i="1"/>
  <c r="BM83" i="1"/>
  <c r="BM90" i="1"/>
  <c r="BM82" i="1"/>
  <c r="BM94" i="1"/>
  <c r="BM51" i="1"/>
  <c r="BN52" i="1"/>
  <c r="BN78" i="1"/>
  <c r="BN80" i="1"/>
  <c r="BN85" i="1"/>
  <c r="BN83" i="1"/>
  <c r="BN90" i="1"/>
  <c r="BN82" i="1"/>
  <c r="BN94" i="1"/>
  <c r="BN51" i="1"/>
  <c r="BO52" i="1"/>
  <c r="BO78" i="1"/>
  <c r="BO80" i="1"/>
  <c r="BO85" i="1"/>
  <c r="BO83" i="1"/>
  <c r="BO90" i="1"/>
  <c r="BO82" i="1"/>
  <c r="BO94" i="1"/>
  <c r="BO51" i="1"/>
  <c r="BP52" i="1"/>
  <c r="BP78" i="1"/>
  <c r="BP80" i="1"/>
  <c r="BP85" i="1"/>
  <c r="BP83" i="1"/>
  <c r="BP90" i="1"/>
  <c r="BP82" i="1"/>
  <c r="BP94" i="1"/>
  <c r="BP51" i="1"/>
  <c r="BQ52" i="1"/>
  <c r="BQ78" i="1"/>
  <c r="BQ80" i="1"/>
  <c r="BQ85" i="1"/>
  <c r="BQ83" i="1"/>
  <c r="BQ90" i="1"/>
  <c r="BQ82" i="1"/>
  <c r="BQ94" i="1"/>
  <c r="BQ51" i="1"/>
  <c r="BR52" i="1"/>
  <c r="BR78" i="1"/>
  <c r="BR80" i="1"/>
  <c r="BR85" i="1"/>
  <c r="BR83" i="1"/>
  <c r="BR90" i="1"/>
  <c r="BR82" i="1"/>
  <c r="BR94" i="1"/>
  <c r="BR51" i="1"/>
  <c r="BS52" i="1"/>
  <c r="BS78" i="1"/>
  <c r="BS80" i="1"/>
  <c r="BS85" i="1"/>
  <c r="BS83" i="1"/>
  <c r="BS90" i="1"/>
  <c r="BS82" i="1"/>
  <c r="BS94" i="1"/>
  <c r="BS51" i="1"/>
  <c r="BT52" i="1"/>
  <c r="BT78" i="1"/>
  <c r="BT80" i="1"/>
  <c r="BT85" i="1"/>
  <c r="BT83" i="1"/>
  <c r="BT90" i="1"/>
  <c r="BT82" i="1"/>
  <c r="BT94" i="1"/>
  <c r="BT51" i="1"/>
  <c r="BU52" i="1"/>
  <c r="BU78" i="1"/>
  <c r="BU80" i="1"/>
  <c r="BU85" i="1"/>
  <c r="BU83" i="1"/>
  <c r="BU90" i="1"/>
  <c r="BU82" i="1"/>
  <c r="BU94" i="1"/>
  <c r="BU51" i="1"/>
  <c r="BV52" i="1"/>
  <c r="BV78" i="1"/>
  <c r="BV80" i="1"/>
  <c r="BV85" i="1"/>
  <c r="BV83" i="1"/>
  <c r="BV90" i="1"/>
  <c r="BV82" i="1"/>
  <c r="BV94" i="1"/>
  <c r="BV51" i="1"/>
  <c r="BW52" i="1"/>
  <c r="BW78" i="1"/>
  <c r="BW80" i="1"/>
  <c r="BW85" i="1"/>
  <c r="BW83" i="1"/>
  <c r="BW90" i="1"/>
  <c r="BW82" i="1"/>
  <c r="BW94" i="1"/>
  <c r="BW51" i="1"/>
  <c r="BX52" i="1"/>
  <c r="BX78" i="1"/>
  <c r="BX80" i="1"/>
  <c r="BX85" i="1"/>
  <c r="BX83" i="1"/>
  <c r="BX90" i="1"/>
  <c r="BX82" i="1"/>
  <c r="BX94" i="1"/>
  <c r="BX51" i="1"/>
  <c r="BY52" i="1"/>
  <c r="BY78" i="1"/>
  <c r="BY80" i="1"/>
  <c r="BY85" i="1"/>
  <c r="BY83" i="1"/>
  <c r="BY90" i="1"/>
  <c r="BY82" i="1"/>
  <c r="BY94" i="1"/>
  <c r="BY51" i="1"/>
  <c r="BZ52" i="1"/>
  <c r="BZ78" i="1"/>
  <c r="BZ80" i="1"/>
  <c r="BZ85" i="1"/>
  <c r="BZ83" i="1"/>
  <c r="BZ90" i="1"/>
  <c r="BZ82" i="1"/>
  <c r="BZ94" i="1"/>
  <c r="BZ51" i="1"/>
  <c r="CA52" i="1"/>
  <c r="CA78" i="1"/>
  <c r="CA80" i="1"/>
  <c r="CA85" i="1"/>
  <c r="CA83" i="1"/>
  <c r="CA90" i="1"/>
  <c r="CA82" i="1"/>
  <c r="CA94" i="1"/>
  <c r="CA51" i="1"/>
  <c r="CB52" i="1"/>
  <c r="CB78" i="1"/>
  <c r="CB80" i="1"/>
  <c r="CB85" i="1"/>
  <c r="CB83" i="1"/>
  <c r="CB90" i="1"/>
  <c r="CB82" i="1"/>
  <c r="CB94" i="1"/>
  <c r="CB51" i="1"/>
  <c r="CC52" i="1"/>
  <c r="CC78" i="1"/>
  <c r="CC80" i="1"/>
  <c r="CC85" i="1"/>
  <c r="CC83" i="1"/>
  <c r="CC90" i="1"/>
  <c r="CC82" i="1"/>
  <c r="CC94" i="1"/>
  <c r="CC51" i="1"/>
  <c r="CD52" i="1"/>
  <c r="CD78" i="1"/>
  <c r="CD80" i="1"/>
  <c r="CD85" i="1"/>
  <c r="CD83" i="1"/>
  <c r="CD90" i="1"/>
  <c r="CD82" i="1"/>
  <c r="CD94" i="1"/>
  <c r="CD51" i="1"/>
  <c r="CE52" i="1"/>
  <c r="CE78" i="1"/>
  <c r="CE80" i="1"/>
  <c r="CE85" i="1"/>
  <c r="CE83" i="1"/>
  <c r="CE90" i="1"/>
  <c r="CE82" i="1"/>
  <c r="CE94" i="1"/>
  <c r="CE51" i="1"/>
  <c r="CF52" i="1"/>
  <c r="CF78" i="1"/>
  <c r="CF80" i="1"/>
  <c r="CF85" i="1"/>
  <c r="CF83" i="1"/>
  <c r="CF90" i="1"/>
  <c r="CF82" i="1"/>
  <c r="CF94" i="1"/>
  <c r="CF51" i="1"/>
  <c r="CG52" i="1"/>
  <c r="CG78" i="1"/>
  <c r="CG80" i="1"/>
  <c r="CG85" i="1"/>
  <c r="CG83" i="1"/>
  <c r="CG90" i="1"/>
  <c r="CG82" i="1"/>
  <c r="CG94" i="1"/>
  <c r="CG51" i="1"/>
  <c r="CH52" i="1"/>
  <c r="CH78" i="1"/>
  <c r="CH80" i="1"/>
  <c r="CH85" i="1"/>
  <c r="CH83" i="1"/>
  <c r="CH90" i="1"/>
  <c r="CH82" i="1"/>
  <c r="CH94" i="1"/>
  <c r="CH51" i="1"/>
  <c r="CI52" i="1"/>
  <c r="CI78" i="1"/>
  <c r="CI80" i="1"/>
  <c r="CI85" i="1"/>
  <c r="CI83" i="1"/>
  <c r="CI90" i="1"/>
  <c r="CI82" i="1"/>
  <c r="CI94" i="1"/>
  <c r="CI51" i="1"/>
  <c r="CJ52" i="1"/>
  <c r="CJ78" i="1"/>
  <c r="CJ80" i="1"/>
  <c r="CJ85" i="1"/>
  <c r="CJ83" i="1"/>
  <c r="CJ90" i="1"/>
  <c r="CJ82" i="1"/>
  <c r="CJ94" i="1"/>
  <c r="CJ51" i="1"/>
  <c r="CK52" i="1"/>
  <c r="CK78" i="1"/>
  <c r="CK80" i="1"/>
  <c r="CK85" i="1"/>
  <c r="CK83" i="1"/>
  <c r="CK90" i="1"/>
  <c r="CK82" i="1"/>
  <c r="CK94" i="1"/>
  <c r="CK51" i="1"/>
  <c r="CL52" i="1"/>
  <c r="CL78" i="1"/>
  <c r="CL80" i="1"/>
  <c r="CL85" i="1"/>
  <c r="CL83" i="1"/>
  <c r="CL90" i="1"/>
  <c r="CL82" i="1"/>
  <c r="CL94" i="1"/>
  <c r="CL51" i="1"/>
  <c r="CM52" i="1"/>
  <c r="CM78" i="1"/>
  <c r="CM80" i="1"/>
  <c r="CM85" i="1"/>
  <c r="CM83" i="1"/>
  <c r="CM90" i="1"/>
  <c r="CM82" i="1"/>
  <c r="CM94" i="1"/>
  <c r="CM51" i="1"/>
  <c r="CN52" i="1"/>
  <c r="CN78" i="1"/>
  <c r="CN80" i="1"/>
  <c r="CN85" i="1"/>
  <c r="CN83" i="1"/>
  <c r="CN90" i="1"/>
  <c r="CN82" i="1"/>
  <c r="CN94" i="1"/>
  <c r="CN51" i="1"/>
  <c r="CO52" i="1"/>
  <c r="CO78" i="1"/>
  <c r="CO80" i="1"/>
  <c r="CO85" i="1"/>
  <c r="CO83" i="1"/>
  <c r="CO90" i="1"/>
  <c r="CO82" i="1"/>
  <c r="CO94" i="1"/>
  <c r="CO51" i="1"/>
  <c r="CP52" i="1"/>
  <c r="CP78" i="1"/>
  <c r="CP80" i="1"/>
  <c r="CP85" i="1"/>
  <c r="CP83" i="1"/>
  <c r="CP90" i="1"/>
  <c r="CP82" i="1"/>
  <c r="CP94" i="1"/>
  <c r="CP51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B58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B104" i="1"/>
  <c r="B103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B109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B11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B133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AE137" i="1"/>
  <c r="AF137" i="1"/>
  <c r="AT137" i="1"/>
  <c r="AU137" i="1"/>
  <c r="BI137" i="1"/>
  <c r="BJ137" i="1"/>
  <c r="BX137" i="1"/>
  <c r="BY137" i="1"/>
  <c r="CM137" i="1"/>
  <c r="CN137" i="1"/>
  <c r="B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O137" i="1"/>
  <c r="CP137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B142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B148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B154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B163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B172" i="1"/>
  <c r="AA20" i="2"/>
  <c r="AA18" i="2"/>
  <c r="DP138" i="1"/>
  <c r="DM138" i="1"/>
  <c r="DP169" i="1"/>
  <c r="DP168" i="1"/>
  <c r="DP270" i="1"/>
  <c r="DP269" i="1"/>
  <c r="DP268" i="1"/>
  <c r="DP267" i="1"/>
  <c r="DP266" i="1"/>
  <c r="DP265" i="1"/>
  <c r="DP7" i="1"/>
  <c r="C8" i="1"/>
  <c r="BM8" i="1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B19" i="2"/>
  <c r="AA19" i="2"/>
  <c r="AB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A4" i="2"/>
  <c r="AB3" i="2"/>
  <c r="AA3" i="2"/>
  <c r="AB2" i="2"/>
  <c r="AA2" i="2"/>
  <c r="B70" i="1"/>
  <c r="BM3" i="1"/>
  <c r="BJ2" i="1"/>
  <c r="BK2" i="1"/>
  <c r="AZ1" i="1"/>
  <c r="BA1" i="1"/>
  <c r="BB1" i="1"/>
  <c r="P1" i="1"/>
  <c r="Q1" i="1"/>
  <c r="R1" i="1"/>
  <c r="S1" i="1"/>
  <c r="T1" i="1"/>
  <c r="U1" i="1"/>
  <c r="V1" i="1"/>
  <c r="W1" i="1"/>
  <c r="X1" i="1"/>
  <c r="Y1" i="1"/>
  <c r="Z1" i="1"/>
  <c r="G1" i="1"/>
  <c r="H1" i="1"/>
  <c r="AA1" i="1"/>
  <c r="I1" i="1"/>
  <c r="AB1" i="1"/>
  <c r="AC1" i="1"/>
  <c r="AD1" i="1"/>
  <c r="AE1" i="1"/>
  <c r="AF1" i="1"/>
  <c r="AG1" i="1"/>
  <c r="AH1" i="1"/>
  <c r="AI1" i="1"/>
  <c r="J1" i="1"/>
  <c r="AJ1" i="1"/>
  <c r="AK1" i="1"/>
  <c r="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L1" i="1"/>
  <c r="AY1" i="1"/>
  <c r="C1" i="1"/>
  <c r="DP170" i="1"/>
  <c r="DM137" i="1"/>
  <c r="DP137" i="1"/>
  <c r="DM85" i="1"/>
  <c r="DP82" i="1"/>
  <c r="DM13" i="1"/>
  <c r="DP97" i="1"/>
  <c r="DP124" i="1"/>
  <c r="DP128" i="1"/>
  <c r="DM191" i="1"/>
  <c r="DP99" i="1"/>
  <c r="DP205" i="1"/>
  <c r="DP255" i="1"/>
  <c r="DP210" i="1"/>
  <c r="DP213" i="1"/>
  <c r="DP240" i="1"/>
  <c r="DP188" i="1"/>
  <c r="DM223" i="1"/>
  <c r="DM260" i="1"/>
  <c r="DM258" i="1"/>
  <c r="DM215" i="1"/>
  <c r="DM249" i="1"/>
  <c r="DM247" i="1"/>
  <c r="DM244" i="1"/>
  <c r="DM220" i="1"/>
  <c r="DM241" i="1"/>
  <c r="DM69" i="1"/>
  <c r="DM101" i="1"/>
  <c r="DM222" i="1"/>
  <c r="DM259" i="1"/>
  <c r="DM257" i="1"/>
  <c r="DM254" i="1"/>
  <c r="DM251" i="1"/>
  <c r="DM221" i="1"/>
  <c r="DM246" i="1"/>
  <c r="DM243" i="1"/>
  <c r="DM209" i="1"/>
  <c r="DM239" i="1"/>
  <c r="DM238" i="1"/>
  <c r="DM236" i="1"/>
  <c r="DM100" i="1"/>
  <c r="DM262" i="1"/>
  <c r="DM256" i="1"/>
  <c r="DP261" i="1"/>
  <c r="DP33" i="1"/>
  <c r="DP37" i="1"/>
  <c r="DP41" i="1"/>
  <c r="DP49" i="1"/>
  <c r="DP236" i="1"/>
  <c r="DP238" i="1"/>
  <c r="DP239" i="1"/>
  <c r="DP209" i="1"/>
  <c r="DP243" i="1"/>
  <c r="DP158" i="1"/>
  <c r="DP246" i="1"/>
  <c r="DP221" i="1"/>
  <c r="DP251" i="1"/>
  <c r="DP254" i="1"/>
  <c r="DP257" i="1"/>
  <c r="DP259" i="1"/>
  <c r="DP222" i="1"/>
  <c r="DP101" i="1"/>
  <c r="DP212" i="1"/>
  <c r="DP218" i="1"/>
  <c r="DP184" i="1"/>
  <c r="DP156" i="1"/>
  <c r="DP214" i="1"/>
  <c r="DP252" i="1"/>
  <c r="DP11" i="1"/>
  <c r="DP17" i="1"/>
  <c r="DP100" i="1"/>
  <c r="DP262" i="1"/>
  <c r="DP191" i="1"/>
  <c r="DP256" i="1"/>
  <c r="DP253" i="1"/>
  <c r="DP250" i="1"/>
  <c r="DP248" i="1"/>
  <c r="DP245" i="1"/>
  <c r="DP157" i="1"/>
  <c r="DP242" i="1"/>
  <c r="DP219" i="1"/>
  <c r="DP150" i="1"/>
  <c r="DP199" i="1"/>
  <c r="DM214" i="1"/>
  <c r="DM184" i="1"/>
  <c r="DM252" i="1"/>
  <c r="DM89" i="1"/>
  <c r="DM213" i="1"/>
  <c r="DP237" i="1"/>
  <c r="DP200" i="1"/>
  <c r="DP69" i="1"/>
  <c r="DP241" i="1"/>
  <c r="DP220" i="1"/>
  <c r="DP244" i="1"/>
  <c r="DP247" i="1"/>
  <c r="DP249" i="1"/>
  <c r="DP215" i="1"/>
  <c r="DP258" i="1"/>
  <c r="DP260" i="1"/>
  <c r="DP223" i="1"/>
  <c r="DP89" i="1"/>
  <c r="DM156" i="1"/>
  <c r="DM158" i="1"/>
  <c r="DM253" i="1"/>
  <c r="DM250" i="1"/>
  <c r="DM248" i="1"/>
  <c r="DM245" i="1"/>
  <c r="DM157" i="1"/>
  <c r="DM242" i="1"/>
  <c r="DM219" i="1"/>
  <c r="DM150" i="1"/>
  <c r="DM199" i="1"/>
  <c r="DM240" i="1"/>
  <c r="DM210" i="1"/>
  <c r="DM200" i="1"/>
  <c r="DM212" i="1"/>
  <c r="DM218" i="1"/>
  <c r="DM188" i="1"/>
  <c r="DP202" i="1"/>
  <c r="DM237" i="1"/>
  <c r="DP110" i="1"/>
  <c r="DP143" i="1"/>
  <c r="DP165" i="1"/>
  <c r="DP227" i="1"/>
  <c r="DP185" i="1"/>
  <c r="DP231" i="1"/>
  <c r="DP233" i="1"/>
  <c r="DP176" i="1"/>
  <c r="DP204" i="1"/>
  <c r="DM255" i="1"/>
  <c r="DM205" i="1"/>
  <c r="DM261" i="1"/>
  <c r="DM99" i="1"/>
  <c r="DM54" i="1"/>
  <c r="DM173" i="1"/>
  <c r="DM144" i="1"/>
  <c r="DM180" i="1"/>
  <c r="DM155" i="1"/>
  <c r="DM189" i="1"/>
  <c r="DM149" i="1"/>
  <c r="DM196" i="1"/>
  <c r="DM197" i="1"/>
  <c r="DM166" i="1"/>
  <c r="DM217" i="1"/>
  <c r="DM10" i="1"/>
  <c r="DM45" i="1"/>
  <c r="DM121" i="1"/>
  <c r="DM159" i="1"/>
  <c r="DM38" i="1"/>
  <c r="DM56" i="1"/>
  <c r="DM68" i="1"/>
  <c r="DM87" i="1"/>
  <c r="DP55" i="1"/>
  <c r="DP88" i="1"/>
  <c r="DP139" i="1"/>
  <c r="DP151" i="1"/>
  <c r="DP228" i="1"/>
  <c r="DP232" i="1"/>
  <c r="DP186" i="1"/>
  <c r="DM14" i="1"/>
  <c r="DM206" i="1"/>
  <c r="DM33" i="1"/>
  <c r="DP74" i="1"/>
  <c r="DP77" i="1"/>
  <c r="DP95" i="1"/>
  <c r="DM174" i="1"/>
  <c r="DP45" i="1"/>
  <c r="DP5" i="1"/>
  <c r="DP93" i="1"/>
  <c r="DP206" i="1"/>
  <c r="DP224" i="1"/>
  <c r="DP225" i="1"/>
  <c r="DM202" i="1"/>
  <c r="DM32" i="1"/>
  <c r="DM36" i="1"/>
  <c r="DM40" i="1"/>
  <c r="DM44" i="1"/>
  <c r="DM48" i="1"/>
  <c r="DM64" i="1"/>
  <c r="DM115" i="1"/>
  <c r="DM42" i="1"/>
  <c r="DM123" i="1"/>
  <c r="DM110" i="1"/>
  <c r="DM6" i="1"/>
  <c r="DM18" i="1"/>
  <c r="DM152" i="1"/>
  <c r="DM3" i="1"/>
  <c r="DM26" i="1"/>
  <c r="DM77" i="1"/>
  <c r="DP9" i="1"/>
  <c r="DP19" i="1"/>
  <c r="DP23" i="1"/>
  <c r="DP27" i="1"/>
  <c r="DM71" i="1"/>
  <c r="DP94" i="1"/>
  <c r="DM98" i="1"/>
  <c r="DM107" i="1"/>
  <c r="DM19" i="1"/>
  <c r="DM129" i="1"/>
  <c r="DM224" i="1"/>
  <c r="DP10" i="1"/>
  <c r="DP14" i="1"/>
  <c r="DM34" i="1"/>
  <c r="DM46" i="1"/>
  <c r="DP167" i="1"/>
  <c r="DM4" i="1"/>
  <c r="DP59" i="1"/>
  <c r="DP65" i="1"/>
  <c r="DP75" i="1"/>
  <c r="DM207" i="1"/>
  <c r="DM201" i="1"/>
  <c r="DM195" i="1"/>
  <c r="DM181" i="1"/>
  <c r="DM49" i="1"/>
  <c r="DM164" i="1"/>
  <c r="DM190" i="1"/>
  <c r="DM9" i="1"/>
  <c r="DM88" i="1"/>
  <c r="DM24" i="1"/>
  <c r="DM229" i="1"/>
  <c r="DM12" i="1"/>
  <c r="DM60" i="1"/>
  <c r="DM105" i="1"/>
  <c r="DP109" i="1"/>
  <c r="DM117" i="1"/>
  <c r="DM141" i="1"/>
  <c r="DP173" i="1"/>
  <c r="DP144" i="1"/>
  <c r="DP180" i="1"/>
  <c r="DP152" i="1"/>
  <c r="DP155" i="1"/>
  <c r="DP189" i="1"/>
  <c r="DP229" i="1"/>
  <c r="DP149" i="1"/>
  <c r="DP196" i="1"/>
  <c r="DP197" i="1"/>
  <c r="DP194" i="1"/>
  <c r="DP166" i="1"/>
  <c r="DP217" i="1"/>
  <c r="DM194" i="1"/>
  <c r="DM22" i="1"/>
  <c r="DM182" i="1"/>
  <c r="DM145" i="1"/>
  <c r="DM211" i="1"/>
  <c r="DP3" i="1"/>
  <c r="DM119" i="1"/>
  <c r="DP57" i="1"/>
  <c r="DM57" i="1"/>
  <c r="DM106" i="1"/>
  <c r="DP106" i="1"/>
  <c r="DM118" i="1"/>
  <c r="DP118" i="1"/>
  <c r="DM122" i="1"/>
  <c r="DP122" i="1"/>
  <c r="DP126" i="1"/>
  <c r="DM126" i="1"/>
  <c r="DM133" i="1"/>
  <c r="DM179" i="1"/>
  <c r="DP179" i="1"/>
  <c r="DM230" i="1"/>
  <c r="DP230" i="1"/>
  <c r="DM208" i="1"/>
  <c r="DP208" i="1"/>
  <c r="DP234" i="1"/>
  <c r="DM234" i="1"/>
  <c r="DM235" i="1"/>
  <c r="DP235" i="1"/>
  <c r="DM27" i="1"/>
  <c r="DM93" i="1"/>
  <c r="DM167" i="1"/>
  <c r="DM225" i="1"/>
  <c r="DM228" i="1"/>
  <c r="DM231" i="1"/>
  <c r="DM204" i="1"/>
  <c r="DP6" i="1"/>
  <c r="DP68" i="1"/>
  <c r="DP159" i="1"/>
  <c r="DM30" i="1"/>
  <c r="DM66" i="1"/>
  <c r="DM96" i="1"/>
  <c r="DM111" i="1"/>
  <c r="DM127" i="1"/>
  <c r="DM192" i="1"/>
  <c r="DM226" i="1"/>
  <c r="DM193" i="1"/>
  <c r="DM198" i="1"/>
  <c r="DM160" i="1"/>
  <c r="DM183" i="1"/>
  <c r="DM5" i="1"/>
  <c r="DM11" i="1"/>
  <c r="DM17" i="1"/>
  <c r="DM41" i="1"/>
  <c r="DM59" i="1"/>
  <c r="DM65" i="1"/>
  <c r="DM74" i="1"/>
  <c r="DM95" i="1"/>
  <c r="DM124" i="1"/>
  <c r="DM139" i="1"/>
  <c r="DM165" i="1"/>
  <c r="DM227" i="1"/>
  <c r="DM232" i="1"/>
  <c r="DM186" i="1"/>
  <c r="DP96" i="1"/>
  <c r="DP13" i="1"/>
  <c r="DP35" i="1"/>
  <c r="DM35" i="1"/>
  <c r="DP39" i="1"/>
  <c r="DM39" i="1"/>
  <c r="DP43" i="1"/>
  <c r="DM43" i="1"/>
  <c r="DP47" i="1"/>
  <c r="DM47" i="1"/>
  <c r="DP63" i="1"/>
  <c r="DP72" i="1"/>
  <c r="DM72" i="1"/>
  <c r="DP79" i="1"/>
  <c r="DM79" i="1"/>
  <c r="DP120" i="1"/>
  <c r="DM120" i="1"/>
  <c r="DP135" i="1"/>
  <c r="DM135" i="1"/>
  <c r="DP216" i="1"/>
  <c r="DM216" i="1"/>
  <c r="DP175" i="1"/>
  <c r="DM175" i="1"/>
  <c r="DP203" i="1"/>
  <c r="DM203" i="1"/>
  <c r="DP187" i="1"/>
  <c r="DM187" i="1"/>
  <c r="DP161" i="1"/>
  <c r="DM161" i="1"/>
  <c r="DM23" i="1"/>
  <c r="DM37" i="1"/>
  <c r="DM55" i="1"/>
  <c r="DM75" i="1"/>
  <c r="DM97" i="1"/>
  <c r="DM128" i="1"/>
  <c r="DM143" i="1"/>
  <c r="DM151" i="1"/>
  <c r="DM185" i="1"/>
  <c r="DM233" i="1"/>
  <c r="DM176" i="1"/>
  <c r="DP32" i="1"/>
  <c r="DP36" i="1"/>
  <c r="DP40" i="1"/>
  <c r="DP44" i="1"/>
  <c r="DP48" i="1"/>
  <c r="DP87" i="1"/>
  <c r="DP24" i="1"/>
  <c r="DP54" i="1"/>
  <c r="DP64" i="1"/>
  <c r="DP71" i="1"/>
  <c r="DP105" i="1"/>
  <c r="DP117" i="1"/>
  <c r="DP121" i="1"/>
  <c r="DP129" i="1"/>
  <c r="DP141" i="1"/>
  <c r="DP4" i="1"/>
  <c r="DP12" i="1"/>
  <c r="DP30" i="1"/>
  <c r="DP34" i="1"/>
  <c r="DP38" i="1"/>
  <c r="DP42" i="1"/>
  <c r="DP46" i="1"/>
  <c r="DP90" i="1"/>
  <c r="DP98" i="1"/>
  <c r="DP182" i="1"/>
  <c r="DP192" i="1"/>
  <c r="DP207" i="1"/>
  <c r="DP201" i="1"/>
  <c r="DP145" i="1"/>
  <c r="DP226" i="1"/>
  <c r="DP174" i="1"/>
  <c r="DP195" i="1"/>
  <c r="DP164" i="1"/>
  <c r="DP193" i="1"/>
  <c r="DP211" i="1"/>
  <c r="DP181" i="1"/>
  <c r="DP190" i="1"/>
  <c r="DP198" i="1"/>
  <c r="DP160" i="1"/>
  <c r="DP183" i="1"/>
  <c r="DP18" i="1"/>
  <c r="DP22" i="1"/>
  <c r="DP26" i="1"/>
  <c r="DP56" i="1"/>
  <c r="DP60" i="1"/>
  <c r="DP66" i="1"/>
  <c r="DP85" i="1"/>
  <c r="DP107" i="1"/>
  <c r="DP111" i="1"/>
  <c r="DP115" i="1"/>
  <c r="DP119" i="1"/>
  <c r="DP123" i="1"/>
  <c r="DP127" i="1"/>
  <c r="DP83" i="1"/>
  <c r="DM8" i="1"/>
  <c r="DM52" i="1"/>
  <c r="DP52" i="1"/>
  <c r="DP8" i="1"/>
  <c r="DP78" i="1"/>
  <c r="DP29" i="1"/>
  <c r="DP15" i="1"/>
  <c r="DM109" i="1"/>
  <c r="DM70" i="1"/>
  <c r="DM78" i="1"/>
  <c r="DM29" i="1"/>
  <c r="DM15" i="1"/>
  <c r="DM94" i="1"/>
  <c r="DM58" i="1"/>
  <c r="DP58" i="1"/>
  <c r="DM16" i="1"/>
  <c r="DP16" i="1"/>
  <c r="DP70" i="1"/>
  <c r="DM63" i="1"/>
  <c r="DP133" i="1"/>
  <c r="DM113" i="1"/>
  <c r="DP103" i="1"/>
  <c r="DP113" i="1"/>
  <c r="DM103" i="1"/>
  <c r="DM51" i="1"/>
  <c r="DP51" i="1"/>
</calcChain>
</file>

<file path=xl/comments1.xml><?xml version="1.0" encoding="utf-8"?>
<comments xmlns="http://schemas.openxmlformats.org/spreadsheetml/2006/main">
  <authors>
    <author/>
  </authors>
  <commentList>
    <comment ref="AA48" authorId="0">
      <text>
        <r>
          <rPr>
            <sz val="11"/>
            <color rgb="FF000000"/>
            <rFont val="Calibri"/>
          </rPr>
          <t>We rolled this term into AHCA
	-Anna Sheets</t>
        </r>
      </text>
    </comment>
  </commentList>
</comments>
</file>

<file path=xl/sharedStrings.xml><?xml version="1.0" encoding="utf-8"?>
<sst xmlns="http://schemas.openxmlformats.org/spreadsheetml/2006/main" count="5700" uniqueCount="3641">
  <si>
    <t>EquivalenceClass</t>
  </si>
  <si>
    <t>freq C7</t>
  </si>
  <si>
    <t>ni C7</t>
  </si>
  <si>
    <t>freq C8</t>
  </si>
  <si>
    <t>ni C8</t>
  </si>
  <si>
    <t>presidentElect</t>
  </si>
  <si>
    <t>russia</t>
  </si>
  <si>
    <t>barackObama</t>
  </si>
  <si>
    <t>mexico</t>
  </si>
  <si>
    <t>money</t>
  </si>
  <si>
    <t>president</t>
  </si>
  <si>
    <t>government</t>
  </si>
  <si>
    <t>election</t>
  </si>
  <si>
    <t>administration</t>
  </si>
  <si>
    <t>wall</t>
  </si>
  <si>
    <t>campaign</t>
  </si>
  <si>
    <t>congress</t>
  </si>
  <si>
    <t>republican</t>
  </si>
  <si>
    <t>immigration</t>
  </si>
  <si>
    <t>vladimirPutin</t>
  </si>
  <si>
    <t>democrat</t>
  </si>
  <si>
    <t>energy</t>
  </si>
  <si>
    <t>regulation</t>
  </si>
  <si>
    <t>economy</t>
  </si>
  <si>
    <t>washington</t>
  </si>
  <si>
    <t>immigrant</t>
  </si>
  <si>
    <t>secretary</t>
  </si>
  <si>
    <t>tweet</t>
  </si>
  <si>
    <t>twitter</t>
  </si>
  <si>
    <t>climateChange</t>
  </si>
  <si>
    <t>leader</t>
  </si>
  <si>
    <t>business</t>
  </si>
  <si>
    <t>intelligenceAgency</t>
  </si>
  <si>
    <t>power</t>
  </si>
  <si>
    <t>restriction</t>
  </si>
  <si>
    <t>russian</t>
  </si>
  <si>
    <t>border</t>
  </si>
  <si>
    <t>hillaryClinton</t>
  </si>
  <si>
    <t>keystonePipeline</t>
  </si>
  <si>
    <t>moscow</t>
  </si>
  <si>
    <t>party</t>
  </si>
  <si>
    <t>presidency</t>
  </si>
  <si>
    <t>transitionStaff</t>
  </si>
  <si>
    <t>bank</t>
  </si>
  <si>
    <t>bridge</t>
  </si>
  <si>
    <t>hack</t>
  </si>
  <si>
    <t>media</t>
  </si>
  <si>
    <t>vote</t>
  </si>
  <si>
    <t>democracy</t>
  </si>
  <si>
    <t>houseRepublican</t>
  </si>
  <si>
    <t>lawmaker</t>
  </si>
  <si>
    <t>republicanLawmakers</t>
  </si>
  <si>
    <t>sanction</t>
  </si>
  <si>
    <t>taxBreak</t>
  </si>
  <si>
    <t>transPacificPartnership</t>
  </si>
  <si>
    <t>whiteHouse</t>
  </si>
  <si>
    <t>americanEnergy</t>
  </si>
  <si>
    <t>conservative</t>
  </si>
  <si>
    <t>democraticParty</t>
  </si>
  <si>
    <t>environment</t>
  </si>
  <si>
    <t>legislation</t>
  </si>
  <si>
    <t>republicanLeaders</t>
  </si>
  <si>
    <t>terrorist</t>
  </si>
  <si>
    <t>voter</t>
  </si>
  <si>
    <t>war</t>
  </si>
  <si>
    <t>Word_Count</t>
  </si>
  <si>
    <t>AbstractConcept</t>
  </si>
  <si>
    <t>EC</t>
  </si>
  <si>
    <t>Term</t>
  </si>
  <si>
    <t>americanResidents</t>
  </si>
  <si>
    <t>aliens</t>
  </si>
  <si>
    <t>immigrants</t>
  </si>
  <si>
    <t>american voter</t>
  </si>
  <si>
    <t>elections voters</t>
  </si>
  <si>
    <t>voters</t>
  </si>
  <si>
    <t>ConsumerPermission</t>
  </si>
  <si>
    <t>consumer rights</t>
  </si>
  <si>
    <t>consumer permission</t>
  </si>
  <si>
    <t>bankruptcy</t>
  </si>
  <si>
    <t>smallBusinessConfidenceIndex</t>
  </si>
  <si>
    <t>small business confidence index</t>
  </si>
  <si>
    <t>indicator</t>
  </si>
  <si>
    <t>gauge</t>
  </si>
  <si>
    <t>huge spike</t>
  </si>
  <si>
    <t>smallBusinessCommunity</t>
  </si>
  <si>
    <t>all 11 executives</t>
  </si>
  <si>
    <t>small city executive</t>
  </si>
  <si>
    <t>owner automotive parts assembler</t>
  </si>
  <si>
    <t>president local car dealership</t>
  </si>
  <si>
    <t>small business owner</t>
  </si>
  <si>
    <t>head of seating manufacturer</t>
  </si>
  <si>
    <t>small business community</t>
  </si>
  <si>
    <t>trucking company president</t>
  </si>
  <si>
    <t>smallBusinessConfidence</t>
  </si>
  <si>
    <t>small business confidence</t>
  </si>
  <si>
    <t>tremendous dark cloud lifting</t>
  </si>
  <si>
    <t>exuberance</t>
  </si>
  <si>
    <t>bull</t>
  </si>
  <si>
    <t>confidence</t>
  </si>
  <si>
    <t>eurphoria</t>
  </si>
  <si>
    <t>gut just feels better</t>
  </si>
  <si>
    <t>confident</t>
  </si>
  <si>
    <t>banks</t>
  </si>
  <si>
    <t>businesses</t>
  </si>
  <si>
    <t>hiringFreeze</t>
  </si>
  <si>
    <t>hiring freeze</t>
  </si>
  <si>
    <t>coalMiners</t>
  </si>
  <si>
    <t>coal miners</t>
  </si>
  <si>
    <t>budgetCuts</t>
  </si>
  <si>
    <t>budget cuts</t>
  </si>
  <si>
    <t>cuts</t>
  </si>
  <si>
    <t>budget proposal</t>
  </si>
  <si>
    <t>low tax</t>
  </si>
  <si>
    <t>tax break</t>
  </si>
  <si>
    <t>tax overhaul</t>
  </si>
  <si>
    <t>tax breaks</t>
  </si>
  <si>
    <t>united states economy</t>
  </si>
  <si>
    <t>national economy</t>
  </si>
  <si>
    <t>economies</t>
  </si>
  <si>
    <t>work</t>
  </si>
  <si>
    <t>works</t>
  </si>
  <si>
    <t>block money</t>
  </si>
  <si>
    <t>funding</t>
  </si>
  <si>
    <t>funding package</t>
  </si>
  <si>
    <t>funds</t>
  </si>
  <si>
    <t>spread money</t>
  </si>
  <si>
    <t>jobs</t>
  </si>
  <si>
    <t>job</t>
  </si>
  <si>
    <t>Gerrymander</t>
  </si>
  <si>
    <t>gerrymander</t>
  </si>
  <si>
    <t>elections</t>
  </si>
  <si>
    <t>campaign and</t>
  </si>
  <si>
    <t>environmentalRegulation</t>
  </si>
  <si>
    <t>environmental regulation</t>
  </si>
  <si>
    <t>natural resources law</t>
  </si>
  <si>
    <t>environmental law</t>
  </si>
  <si>
    <t>cleanEnergy</t>
  </si>
  <si>
    <t>clean energy</t>
  </si>
  <si>
    <t>green energy</t>
  </si>
  <si>
    <t>renewable energy</t>
  </si>
  <si>
    <t>keystone pipeline</t>
  </si>
  <si>
    <t>keystone xl pipeline</t>
  </si>
  <si>
    <t>american energy</t>
  </si>
  <si>
    <t>american energy production</t>
  </si>
  <si>
    <t>environmental</t>
  </si>
  <si>
    <t>powers</t>
  </si>
  <si>
    <t>climate</t>
  </si>
  <si>
    <t>climate change</t>
  </si>
  <si>
    <t>climate change has</t>
  </si>
  <si>
    <t>global warming</t>
  </si>
  <si>
    <t>foreignAreas</t>
  </si>
  <si>
    <t>lawfulRestriction</t>
  </si>
  <si>
    <t>lawful restriction</t>
  </si>
  <si>
    <t>tradingPartners</t>
  </si>
  <si>
    <t>trading partners</t>
  </si>
  <si>
    <t>Travelban</t>
  </si>
  <si>
    <t>travel ban</t>
  </si>
  <si>
    <t>refugees</t>
  </si>
  <si>
    <t>middleEasternCountries</t>
  </si>
  <si>
    <t>certain middle-eastern countries</t>
  </si>
  <si>
    <t>syria</t>
  </si>
  <si>
    <t>yemen</t>
  </si>
  <si>
    <t>somalia</t>
  </si>
  <si>
    <t>iran</t>
  </si>
  <si>
    <t>sudan</t>
  </si>
  <si>
    <t>libya</t>
  </si>
  <si>
    <t>foreignConcepts</t>
  </si>
  <si>
    <t>foreignCountry</t>
  </si>
  <si>
    <t>foreign country</t>
  </si>
  <si>
    <t>foreignAid</t>
  </si>
  <si>
    <t>foreign aid</t>
  </si>
  <si>
    <t>protectionism</t>
  </si>
  <si>
    <t>trans pacific partnership</t>
  </si>
  <si>
    <t>tpp</t>
  </si>
  <si>
    <t>trans-pacific partnership</t>
  </si>
  <si>
    <t>trans-pacific partnership negotiations</t>
  </si>
  <si>
    <t>travel</t>
  </si>
  <si>
    <t>freeTrade</t>
  </si>
  <si>
    <t>free trade</t>
  </si>
  <si>
    <t>tradeDeficit</t>
  </si>
  <si>
    <t>trade deficit</t>
  </si>
  <si>
    <t>tariff</t>
  </si>
  <si>
    <t>tariffs</t>
  </si>
  <si>
    <t>parisAccord</t>
  </si>
  <si>
    <t>paris climate agreement</t>
  </si>
  <si>
    <t>paris accord</t>
  </si>
  <si>
    <t>paris agreement</t>
  </si>
  <si>
    <t>paris climate change commitments</t>
  </si>
  <si>
    <t>paris deal</t>
  </si>
  <si>
    <t>paris pledges</t>
  </si>
  <si>
    <t>foreignEngagements</t>
  </si>
  <si>
    <t>nuclearTesting</t>
  </si>
  <si>
    <t>nuclear testing</t>
  </si>
  <si>
    <t>militaryAction</t>
  </si>
  <si>
    <t>military action</t>
  </si>
  <si>
    <t>warfare</t>
  </si>
  <si>
    <t>govAppointedRole</t>
  </si>
  <si>
    <t>transition staff</t>
  </si>
  <si>
    <t>transition team</t>
  </si>
  <si>
    <t>trump transition</t>
  </si>
  <si>
    <t>trump transition team</t>
  </si>
  <si>
    <t>dc</t>
  </si>
  <si>
    <t>supremeCourt</t>
  </si>
  <si>
    <t>supreme court</t>
  </si>
  <si>
    <t>white house</t>
  </si>
  <si>
    <t>trump administration</t>
  </si>
  <si>
    <t>administration tuesday night</t>
  </si>
  <si>
    <t>govElectedRole</t>
  </si>
  <si>
    <t>HouseofRepresentatives</t>
  </si>
  <si>
    <t>house of representatives</t>
  </si>
  <si>
    <t>the house</t>
  </si>
  <si>
    <t>u.s. house</t>
  </si>
  <si>
    <t>replican lawmakers</t>
  </si>
  <si>
    <t>gop lawmakers</t>
  </si>
  <si>
    <t>republican lawmakers</t>
  </si>
  <si>
    <t>republican leaders</t>
  </si>
  <si>
    <t>FreedomCaucus</t>
  </si>
  <si>
    <t>freedom caucus</t>
  </si>
  <si>
    <t>lawmake</t>
  </si>
  <si>
    <t>lawmakers</t>
  </si>
  <si>
    <t>profile lawmakers</t>
  </si>
  <si>
    <t>house republican</t>
  </si>
  <si>
    <t>gop</t>
  </si>
  <si>
    <t>house gop</t>
  </si>
  <si>
    <t>house republicans</t>
  </si>
  <si>
    <t>support congress</t>
  </si>
  <si>
    <t>president elect</t>
  </si>
  <si>
    <t>president elect plans</t>
  </si>
  <si>
    <t>republican president elect</t>
  </si>
  <si>
    <t>soon to be president</t>
  </si>
  <si>
    <t>donald trump</t>
  </si>
  <si>
    <t>trump</t>
  </si>
  <si>
    <t>pres</t>
  </si>
  <si>
    <t>presidents</t>
  </si>
  <si>
    <t>presidents face</t>
  </si>
  <si>
    <t>DepartmentofHomelandSecurity</t>
  </si>
  <si>
    <t>dhs</t>
  </si>
  <si>
    <t>department of homeland security</t>
  </si>
  <si>
    <t>FCC</t>
  </si>
  <si>
    <t>fcc</t>
  </si>
  <si>
    <t>federal communications commission</t>
  </si>
  <si>
    <t>intelligence agency</t>
  </si>
  <si>
    <t>intelligence agencies</t>
  </si>
  <si>
    <t>central intelligence agency</t>
  </si>
  <si>
    <t>cia</t>
  </si>
  <si>
    <t>EPA</t>
  </si>
  <si>
    <t>epa</t>
  </si>
  <si>
    <t>clean power plan</t>
  </si>
  <si>
    <t>environmental protection agency</t>
  </si>
  <si>
    <t>environmental policy</t>
  </si>
  <si>
    <t>government should</t>
  </si>
  <si>
    <t>governments</t>
  </si>
  <si>
    <t>unitedStates</t>
  </si>
  <si>
    <t>united states</t>
  </si>
  <si>
    <t>our country</t>
  </si>
  <si>
    <t>america</t>
  </si>
  <si>
    <t>america great</t>
  </si>
  <si>
    <t>united states exits</t>
  </si>
  <si>
    <t>governmentActions</t>
  </si>
  <si>
    <t>confirmationHearings</t>
  </si>
  <si>
    <t>confirmation hearings</t>
  </si>
  <si>
    <t>confirmation hearing</t>
  </si>
  <si>
    <t>filibuster</t>
  </si>
  <si>
    <t>reform</t>
  </si>
  <si>
    <t>senateRule</t>
  </si>
  <si>
    <t>senate</t>
  </si>
  <si>
    <t>senate rule</t>
  </si>
  <si>
    <t>bill</t>
  </si>
  <si>
    <t>bill funding</t>
  </si>
  <si>
    <t>bills</t>
  </si>
  <si>
    <t>policy</t>
  </si>
  <si>
    <t>policies</t>
  </si>
  <si>
    <t>finalized regulations</t>
  </si>
  <si>
    <t>regulations</t>
  </si>
  <si>
    <t>votes</t>
  </si>
  <si>
    <t>executiveOrder</t>
  </si>
  <si>
    <t>executive order</t>
  </si>
  <si>
    <t>order</t>
  </si>
  <si>
    <t>executive orders</t>
  </si>
  <si>
    <t>healthcare</t>
  </si>
  <si>
    <t>repealAndReplace</t>
  </si>
  <si>
    <t>repeal and replace</t>
  </si>
  <si>
    <t>repeal</t>
  </si>
  <si>
    <t>premiums</t>
  </si>
  <si>
    <t>deductibles</t>
  </si>
  <si>
    <t>AmericanHealthCareAct</t>
  </si>
  <si>
    <t>american health care act</t>
  </si>
  <si>
    <t>ahca</t>
  </si>
  <si>
    <t>affordable care act</t>
  </si>
  <si>
    <t>obama care</t>
  </si>
  <si>
    <t>health care initiative</t>
  </si>
  <si>
    <t>obamacare</t>
  </si>
  <si>
    <t>Healthcare</t>
  </si>
  <si>
    <t>healthcare initiative</t>
  </si>
  <si>
    <t>health care</t>
  </si>
  <si>
    <t>internetPrivacy</t>
  </si>
  <si>
    <t>InternetHistory</t>
  </si>
  <si>
    <t>internet history</t>
  </si>
  <si>
    <t>search history</t>
  </si>
  <si>
    <t>web browsing history</t>
  </si>
  <si>
    <t>VPN</t>
  </si>
  <si>
    <t>vpn</t>
  </si>
  <si>
    <t>virtual private network</t>
  </si>
  <si>
    <t>SensitiveInformation</t>
  </si>
  <si>
    <t>sensitive information</t>
  </si>
  <si>
    <t>hacks</t>
  </si>
  <si>
    <t>ISP</t>
  </si>
  <si>
    <t>isp</t>
  </si>
  <si>
    <t>provider</t>
  </si>
  <si>
    <t>internet service provider</t>
  </si>
  <si>
    <t>comcast</t>
  </si>
  <si>
    <t>InternetUser</t>
  </si>
  <si>
    <t>user</t>
  </si>
  <si>
    <t>consumer</t>
  </si>
  <si>
    <t>customer</t>
  </si>
  <si>
    <t>internet user</t>
  </si>
  <si>
    <t>japan</t>
  </si>
  <si>
    <t>Japan</t>
  </si>
  <si>
    <t>tweet friday morning</t>
  </si>
  <si>
    <t>tweeted</t>
  </si>
  <si>
    <t>tweeted praise</t>
  </si>
  <si>
    <t>twitter post</t>
  </si>
  <si>
    <t>USMexicoborder</t>
  </si>
  <si>
    <t>u.s. mexico border</t>
  </si>
  <si>
    <t>us mexico border</t>
  </si>
  <si>
    <t>borders</t>
  </si>
  <si>
    <t>country mexico</t>
  </si>
  <si>
    <t>force mexico</t>
  </si>
  <si>
    <t>cost</t>
  </si>
  <si>
    <t>costs</t>
  </si>
  <si>
    <t>expenses</t>
  </si>
  <si>
    <t>expense</t>
  </si>
  <si>
    <t>price</t>
  </si>
  <si>
    <t>price tag</t>
  </si>
  <si>
    <t>fence</t>
  </si>
  <si>
    <t>border wall</t>
  </si>
  <si>
    <t>barrier</t>
  </si>
  <si>
    <t>great wall</t>
  </si>
  <si>
    <t>walls</t>
  </si>
  <si>
    <t>construction</t>
  </si>
  <si>
    <t>nationalSecurity</t>
  </si>
  <si>
    <t>threats</t>
  </si>
  <si>
    <t>threat</t>
  </si>
  <si>
    <t>terrorists</t>
  </si>
  <si>
    <t>missile</t>
  </si>
  <si>
    <t>missiles</t>
  </si>
  <si>
    <t>publicSafety</t>
  </si>
  <si>
    <t>public safety</t>
  </si>
  <si>
    <t>domesticSecurity</t>
  </si>
  <si>
    <t>domestic security</t>
  </si>
  <si>
    <t>fbi</t>
  </si>
  <si>
    <t>federal bureau of invesitgation</t>
  </si>
  <si>
    <t>defense department</t>
  </si>
  <si>
    <t>None</t>
  </si>
  <si>
    <t>emergencyStay</t>
  </si>
  <si>
    <t>emergency stay</t>
  </si>
  <si>
    <t>nationwide stay</t>
  </si>
  <si>
    <t>temporary restraining order</t>
  </si>
  <si>
    <t>bridges</t>
  </si>
  <si>
    <t>restrictions</t>
  </si>
  <si>
    <t>uncertainty</t>
  </si>
  <si>
    <t>leaders</t>
  </si>
  <si>
    <t>northKorea</t>
  </si>
  <si>
    <t>north korea</t>
  </si>
  <si>
    <t>democratic party</t>
  </si>
  <si>
    <t>conservatives</t>
  </si>
  <si>
    <t>parties</t>
  </si>
  <si>
    <t>democrats</t>
  </si>
  <si>
    <t>democrats intent</t>
  </si>
  <si>
    <t>fellow republicans</t>
  </si>
  <si>
    <t>republicans</t>
  </si>
  <si>
    <t>people</t>
  </si>
  <si>
    <t>christopherSteele</t>
  </si>
  <si>
    <t>christopher steele</t>
  </si>
  <si>
    <t>mikhailKulagin</t>
  </si>
  <si>
    <t>mikhail kulagin</t>
  </si>
  <si>
    <t>kulagin</t>
  </si>
  <si>
    <t>RexTillerson</t>
  </si>
  <si>
    <t>rex tillerson</t>
  </si>
  <si>
    <t>tillerson</t>
  </si>
  <si>
    <t>Navarro</t>
  </si>
  <si>
    <t>navarro</t>
  </si>
  <si>
    <t>hillary clinton</t>
  </si>
  <si>
    <t>candidate hillary clinton</t>
  </si>
  <si>
    <t>clinton-concept</t>
  </si>
  <si>
    <t>nominee hillary clinton</t>
  </si>
  <si>
    <t>gorsuch</t>
  </si>
  <si>
    <t>Ryan</t>
  </si>
  <si>
    <t>ryan</t>
  </si>
  <si>
    <t>obama</t>
  </si>
  <si>
    <t>obama era</t>
  </si>
  <si>
    <t>barack obama</t>
  </si>
  <si>
    <t>president barack obama</t>
  </si>
  <si>
    <t>president obama</t>
  </si>
  <si>
    <t>president trump</t>
  </si>
  <si>
    <t>kremlinElectionInvolvement</t>
  </si>
  <si>
    <t>kremlin election involvement</t>
  </si>
  <si>
    <t>kremlin</t>
  </si>
  <si>
    <t>kremlin involvement</t>
  </si>
  <si>
    <t>investigation</t>
  </si>
  <si>
    <t>friday sanctions</t>
  </si>
  <si>
    <t>sanctions</t>
  </si>
  <si>
    <t>vladimir putin</t>
  </si>
  <si>
    <t>mr putin</t>
  </si>
  <si>
    <t>putin</t>
  </si>
  <si>
    <t>russians</t>
  </si>
  <si>
    <t>evidence russia</t>
  </si>
  <si>
    <t>russia wasn</t>
  </si>
  <si>
    <t>south korea</t>
  </si>
  <si>
    <t>southKorea</t>
  </si>
  <si>
    <t>FiveFilters_ExtractedTerm</t>
  </si>
  <si>
    <t>Kept?</t>
  </si>
  <si>
    <t>administration —</t>
  </si>
  <si>
    <t>administration Tuesday night</t>
  </si>
  <si>
    <t>American Energy</t>
  </si>
  <si>
    <t>American energy production</t>
  </si>
  <si>
    <t>Barack Obama</t>
  </si>
  <si>
    <t>Obama</t>
  </si>
  <si>
    <t>President Barack Obama</t>
  </si>
  <si>
    <t>President Obama</t>
  </si>
  <si>
    <t>President Trump</t>
  </si>
  <si>
    <t>campaign —and</t>
  </si>
  <si>
    <t>climate change —has</t>
  </si>
  <si>
    <t>Global warming</t>
  </si>
  <si>
    <t>Congress</t>
  </si>
  <si>
    <t>support Congress</t>
  </si>
  <si>
    <t>Democrat</t>
  </si>
  <si>
    <t>Democrats</t>
  </si>
  <si>
    <t>Democrats —</t>
  </si>
  <si>
    <t>Democrats intent</t>
  </si>
  <si>
    <t>Democratic Party</t>
  </si>
  <si>
    <t>energy —and</t>
  </si>
  <si>
    <t>government —</t>
  </si>
  <si>
    <t>government —should</t>
  </si>
  <si>
    <t>candidate Hillary Clinton</t>
  </si>
  <si>
    <t>Clinton-concept</t>
  </si>
  <si>
    <t>Hillary Clinton</t>
  </si>
  <si>
    <t>nominee Hillary Clinton</t>
  </si>
  <si>
    <t>House GOP</t>
  </si>
  <si>
    <t>house Republicans</t>
  </si>
  <si>
    <t>Keystone Pipeline</t>
  </si>
  <si>
    <t>Keystone XL pipeline</t>
  </si>
  <si>
    <t>country Mexico</t>
  </si>
  <si>
    <t>force Mexico</t>
  </si>
  <si>
    <t>Mexico</t>
  </si>
  <si>
    <t>Moscow</t>
  </si>
  <si>
    <t>North Korea</t>
  </si>
  <si>
    <t>Paris accord</t>
  </si>
  <si>
    <t>Paris agreement</t>
  </si>
  <si>
    <t>Paris climate-change commitments</t>
  </si>
  <si>
    <t>Paris deal</t>
  </si>
  <si>
    <t>Paris pledges</t>
  </si>
  <si>
    <t>Pres</t>
  </si>
  <si>
    <t>President-elect</t>
  </si>
  <si>
    <t>President-elect plans</t>
  </si>
  <si>
    <t>Republican president-elect</t>
  </si>
  <si>
    <t>soon-to-be-president</t>
  </si>
  <si>
    <t>Finalized regulations</t>
  </si>
  <si>
    <t>fellow Republicans</t>
  </si>
  <si>
    <t>Republican</t>
  </si>
  <si>
    <t>Republicans</t>
  </si>
  <si>
    <t>GOP lawmakers</t>
  </si>
  <si>
    <t>Republican lawmakers</t>
  </si>
  <si>
    <t>Republican leaders</t>
  </si>
  <si>
    <t>evidence Russia</t>
  </si>
  <si>
    <t>Russia</t>
  </si>
  <si>
    <t>Russia wasn</t>
  </si>
  <si>
    <t>Russian</t>
  </si>
  <si>
    <t>Russians</t>
  </si>
  <si>
    <t>Friday Sanctions</t>
  </si>
  <si>
    <t>Secretary</t>
  </si>
  <si>
    <t>Supreme Court</t>
  </si>
  <si>
    <t>Trump transition</t>
  </si>
  <si>
    <t>Trump transition team</t>
  </si>
  <si>
    <t>TPP</t>
  </si>
  <si>
    <t>Trans-Pacific Partnership</t>
  </si>
  <si>
    <t>Trans-Pacific Partnership negotiations</t>
  </si>
  <si>
    <t>tweet Friday morning</t>
  </si>
  <si>
    <t>Twitter post</t>
  </si>
  <si>
    <t>Twitter</t>
  </si>
  <si>
    <t>America</t>
  </si>
  <si>
    <t>America Great</t>
  </si>
  <si>
    <t>United States</t>
  </si>
  <si>
    <t>United States exits</t>
  </si>
  <si>
    <t>Mr Putin</t>
  </si>
  <si>
    <t>Putin</t>
  </si>
  <si>
    <t>Vladimir Putin</t>
  </si>
  <si>
    <t>American voter</t>
  </si>
  <si>
    <t>Great Wall</t>
  </si>
  <si>
    <t>DC</t>
  </si>
  <si>
    <t>Washington</t>
  </si>
  <si>
    <t>WASHINGTON —</t>
  </si>
  <si>
    <t>White House</t>
  </si>
  <si>
    <t>aberdeen</t>
  </si>
  <si>
    <t>Aberdeen</t>
  </si>
  <si>
    <t>ability</t>
  </si>
  <si>
    <t>absence</t>
  </si>
  <si>
    <t>abuse</t>
  </si>
  <si>
    <t>abuses</t>
  </si>
  <si>
    <t>abutting</t>
  </si>
  <si>
    <t>academics</t>
  </si>
  <si>
    <t>access</t>
  </si>
  <si>
    <t>account</t>
  </si>
  <si>
    <t>accountability</t>
  </si>
  <si>
    <t>accusation</t>
  </si>
  <si>
    <t>accusations</t>
  </si>
  <si>
    <t>acknowledgment</t>
  </si>
  <si>
    <t>aclu</t>
  </si>
  <si>
    <t>ACLU</t>
  </si>
  <si>
    <t>acosta</t>
  </si>
  <si>
    <t>Acosta</t>
  </si>
  <si>
    <t>acre</t>
  </si>
  <si>
    <t>acres</t>
  </si>
  <si>
    <t>act</t>
  </si>
  <si>
    <t>action</t>
  </si>
  <si>
    <t>actions</t>
  </si>
  <si>
    <t>activity</t>
  </si>
  <si>
    <t>activities</t>
  </si>
  <si>
    <t>actor</t>
  </si>
  <si>
    <t>addition</t>
  </si>
  <si>
    <t>address</t>
  </si>
  <si>
    <t>admiration</t>
  </si>
  <si>
    <t>adolfHitler</t>
  </si>
  <si>
    <t>Hitler</t>
  </si>
  <si>
    <t>advance</t>
  </si>
  <si>
    <t>advances</t>
  </si>
  <si>
    <t>advantage</t>
  </si>
  <si>
    <t>adversary</t>
  </si>
  <si>
    <t>advocate</t>
  </si>
  <si>
    <t>advocacy groups</t>
  </si>
  <si>
    <t>advocates</t>
  </si>
  <si>
    <t>affinity</t>
  </si>
  <si>
    <t>aftermath</t>
  </si>
  <si>
    <t>agency</t>
  </si>
  <si>
    <t>agencies</t>
  </si>
  <si>
    <t>agencyHead</t>
  </si>
  <si>
    <t>agency heads</t>
  </si>
  <si>
    <t>agenda</t>
  </si>
  <si>
    <t>agenda items</t>
  </si>
  <si>
    <t>agent</t>
  </si>
  <si>
    <t>agents tasked</t>
  </si>
  <si>
    <t>aggressor</t>
  </si>
  <si>
    <t>agreement</t>
  </si>
  <si>
    <t>agreements</t>
  </si>
  <si>
    <t>leader-level agreements</t>
  </si>
  <si>
    <t>agriculturalBank</t>
  </si>
  <si>
    <t>Agricultural Bank</t>
  </si>
  <si>
    <t>aid</t>
  </si>
  <si>
    <t>aide</t>
  </si>
  <si>
    <t>aides</t>
  </si>
  <si>
    <t>aim</t>
  </si>
  <si>
    <t>air</t>
  </si>
  <si>
    <t>airfare</t>
  </si>
  <si>
    <t>airport</t>
  </si>
  <si>
    <t>airports</t>
  </si>
  <si>
    <t>aisle</t>
  </si>
  <si>
    <t>alarm</t>
  </si>
  <si>
    <t>alberta</t>
  </si>
  <si>
    <t>Alberta</t>
  </si>
  <si>
    <t>alekseyPushkov</t>
  </si>
  <si>
    <t>Aleksey Pushkov</t>
  </si>
  <si>
    <t>allegation</t>
  </si>
  <si>
    <t>allegations</t>
  </si>
  <si>
    <t>alliance</t>
  </si>
  <si>
    <t>alliances</t>
  </si>
  <si>
    <t>allocation</t>
  </si>
  <si>
    <t>ally</t>
  </si>
  <si>
    <t>ambassador</t>
  </si>
  <si>
    <t>american</t>
  </si>
  <si>
    <t>American</t>
  </si>
  <si>
    <t>American people</t>
  </si>
  <si>
    <t>Americans</t>
  </si>
  <si>
    <t>yesterday Americans</t>
  </si>
  <si>
    <t>americanBusiness</t>
  </si>
  <si>
    <t>American businesses</t>
  </si>
  <si>
    <t>americanCitizen</t>
  </si>
  <si>
    <t>American citizens</t>
  </si>
  <si>
    <t>americanDiplomat</t>
  </si>
  <si>
    <t>American diplomats</t>
  </si>
  <si>
    <t>americanElection</t>
  </si>
  <si>
    <t>American elections</t>
  </si>
  <si>
    <t>americanFederalistSystem</t>
  </si>
  <si>
    <t>American federalist system</t>
  </si>
  <si>
    <t>americanFederation</t>
  </si>
  <si>
    <t>American Federation</t>
  </si>
  <si>
    <t>americanGovernment</t>
  </si>
  <si>
    <t>American government</t>
  </si>
  <si>
    <t>americanInfrastructure</t>
  </si>
  <si>
    <t>American infrastructure</t>
  </si>
  <si>
    <t>americanManufacturing</t>
  </si>
  <si>
    <t>American manufacturing</t>
  </si>
  <si>
    <t>americanMassMedia</t>
  </si>
  <si>
    <t>American mass media</t>
  </si>
  <si>
    <t>americanMayors</t>
  </si>
  <si>
    <t>American mayors</t>
  </si>
  <si>
    <t>americanVersion</t>
  </si>
  <si>
    <t>American version</t>
  </si>
  <si>
    <t>americanWorker</t>
  </si>
  <si>
    <t>American worker</t>
  </si>
  <si>
    <t>American workers</t>
  </si>
  <si>
    <t>impact American workers</t>
  </si>
  <si>
    <t>amount</t>
  </si>
  <si>
    <t>amySpitalnick</t>
  </si>
  <si>
    <t>Amy Spitalnick</t>
  </si>
  <si>
    <t>analyst</t>
  </si>
  <si>
    <t>analysts</t>
  </si>
  <si>
    <t>andrewCuomo</t>
  </si>
  <si>
    <t>Andrew Cuomo</t>
  </si>
  <si>
    <t>Cuomo</t>
  </si>
  <si>
    <t>announcement</t>
  </si>
  <si>
    <t>anonymity</t>
  </si>
  <si>
    <t>answer</t>
  </si>
  <si>
    <t>anthonyKennedy</t>
  </si>
  <si>
    <t>Justice Anthony Kennedy</t>
  </si>
  <si>
    <t>Kennedy</t>
  </si>
  <si>
    <t>antiTrump</t>
  </si>
  <si>
    <t>anti-Trump</t>
  </si>
  <si>
    <t>antiTrumpActivity</t>
  </si>
  <si>
    <t>anti-Trump activity</t>
  </si>
  <si>
    <t>antiTrumpCharge</t>
  </si>
  <si>
    <t>anti-Trump charge</t>
  </si>
  <si>
    <t>antiTrumpMachine</t>
  </si>
  <si>
    <t>anti-Trump machine</t>
  </si>
  <si>
    <t>antoninScalia</t>
  </si>
  <si>
    <t>Justice Antonin Scalia</t>
  </si>
  <si>
    <t>Justice Scalia</t>
  </si>
  <si>
    <t>Scalia</t>
  </si>
  <si>
    <t>antonioVillaraigosa</t>
  </si>
  <si>
    <t>Antonio Villaraigosa —</t>
  </si>
  <si>
    <t>Villaraigosa</t>
  </si>
  <si>
    <t>anyone</t>
  </si>
  <si>
    <t>measure anyone</t>
  </si>
  <si>
    <t>anything</t>
  </si>
  <si>
    <t>apartment</t>
  </si>
  <si>
    <t>apparatus</t>
  </si>
  <si>
    <t>appeal</t>
  </si>
  <si>
    <t>appeals</t>
  </si>
  <si>
    <t>appealsCourt</t>
  </si>
  <si>
    <t>appeals court</t>
  </si>
  <si>
    <t>appearance</t>
  </si>
  <si>
    <t>appearing</t>
  </si>
  <si>
    <t>Appearing</t>
  </si>
  <si>
    <t>appointee</t>
  </si>
  <si>
    <t>appointees</t>
  </si>
  <si>
    <t>approach</t>
  </si>
  <si>
    <t>appropriation</t>
  </si>
  <si>
    <t>appropriations</t>
  </si>
  <si>
    <t>appropriationsBills</t>
  </si>
  <si>
    <t>appropriations bills</t>
  </si>
  <si>
    <t>appropriationsCommitttee</t>
  </si>
  <si>
    <t>Appropriations Committee</t>
  </si>
  <si>
    <t>appropriationsWork</t>
  </si>
  <si>
    <t>appropriations work</t>
  </si>
  <si>
    <t>approval</t>
  </si>
  <si>
    <t>april</t>
  </si>
  <si>
    <t>April</t>
  </si>
  <si>
    <t>architect</t>
  </si>
  <si>
    <t>area</t>
  </si>
  <si>
    <t>areas</t>
  </si>
  <si>
    <t>aren</t>
  </si>
  <si>
    <t>argentina</t>
  </si>
  <si>
    <t>Argentina</t>
  </si>
  <si>
    <t>argentinianOfficeBuilding</t>
  </si>
  <si>
    <t>Argentinian Office Building</t>
  </si>
  <si>
    <t>argument</t>
  </si>
  <si>
    <t>arguments</t>
  </si>
  <si>
    <t>arizona</t>
  </si>
  <si>
    <t>Arizona</t>
  </si>
  <si>
    <t>arm</t>
  </si>
  <si>
    <t>armsControlAssociation</t>
  </si>
  <si>
    <t>Arms Control Association</t>
  </si>
  <si>
    <t>armsRace</t>
  </si>
  <si>
    <t>arms race</t>
  </si>
  <si>
    <t>array</t>
  </si>
  <si>
    <t>arsenal</t>
  </si>
  <si>
    <t>art</t>
  </si>
  <si>
    <t>arts</t>
  </si>
  <si>
    <t>artic</t>
  </si>
  <si>
    <t>Artic</t>
  </si>
  <si>
    <t>asia</t>
  </si>
  <si>
    <t>Asia</t>
  </si>
  <si>
    <t>asiaDevelopmentBank</t>
  </si>
  <si>
    <t>Asia Development Bank</t>
  </si>
  <si>
    <t>asianCompetition</t>
  </si>
  <si>
    <t>Asian competition</t>
  </si>
  <si>
    <t>asiaPacificPolitics</t>
  </si>
  <si>
    <t>Asia-Pacific politics</t>
  </si>
  <si>
    <t>aspect</t>
  </si>
  <si>
    <t>aspects</t>
  </si>
  <si>
    <t>assault</t>
  </si>
  <si>
    <t>assessment</t>
  </si>
  <si>
    <t>asset</t>
  </si>
  <si>
    <t>assets</t>
  </si>
  <si>
    <t>assistantSecretary</t>
  </si>
  <si>
    <t>assistant secretary</t>
  </si>
  <si>
    <t>at</t>
  </si>
  <si>
    <t>—at</t>
  </si>
  <si>
    <t>atlanticCoast</t>
  </si>
  <si>
    <t>Atlantic coast</t>
  </si>
  <si>
    <t>atlanticOcean</t>
  </si>
  <si>
    <t>Atlantic oceans</t>
  </si>
  <si>
    <t>attack</t>
  </si>
  <si>
    <t>attacks</t>
  </si>
  <si>
    <t>attempt</t>
  </si>
  <si>
    <t>attempts</t>
  </si>
  <si>
    <t>attendance</t>
  </si>
  <si>
    <t>attendee</t>
  </si>
  <si>
    <t>attendees</t>
  </si>
  <si>
    <t>attention</t>
  </si>
  <si>
    <t>attorney</t>
  </si>
  <si>
    <t>wartime attorney</t>
  </si>
  <si>
    <t>attrition</t>
  </si>
  <si>
    <t>audit</t>
  </si>
  <si>
    <t>august</t>
  </si>
  <si>
    <t>August</t>
  </si>
  <si>
    <t>authority</t>
  </si>
  <si>
    <t>authorities</t>
  </si>
  <si>
    <t>autoIndustry</t>
  </si>
  <si>
    <t>auto industry</t>
  </si>
  <si>
    <t>autoIndustryAccounts</t>
  </si>
  <si>
    <t>auto industry accounts</t>
  </si>
  <si>
    <t>average</t>
  </si>
  <si>
    <t>averages</t>
  </si>
  <si>
    <t>ax</t>
  </si>
  <si>
    <t>backseat</t>
  </si>
  <si>
    <t>backtrack</t>
  </si>
  <si>
    <t>balance</t>
  </si>
  <si>
    <t>bali</t>
  </si>
  <si>
    <t>Bali</t>
  </si>
  <si>
    <t>ban</t>
  </si>
  <si>
    <t>bang</t>
  </si>
  <si>
    <t>bankable</t>
  </si>
  <si>
    <t>banker</t>
  </si>
  <si>
    <t>barackObamaAdministration</t>
  </si>
  <si>
    <t>Obama administration</t>
  </si>
  <si>
    <t>Obama administrations</t>
  </si>
  <si>
    <t>Obama presidency</t>
  </si>
  <si>
    <t>barackObamaRegulations</t>
  </si>
  <si>
    <t>Obama regulations</t>
  </si>
  <si>
    <t>barackObamaYears</t>
  </si>
  <si>
    <t>Obama years —</t>
  </si>
  <si>
    <t>battle</t>
  </si>
  <si>
    <t>battles</t>
  </si>
  <si>
    <t>scorched-earth battle</t>
  </si>
  <si>
    <t>bed</t>
  </si>
  <si>
    <t>behalf</t>
  </si>
  <si>
    <t>belief</t>
  </si>
  <si>
    <t>beliefs</t>
  </si>
  <si>
    <t>beneficiary</t>
  </si>
  <si>
    <t>beneficiaries</t>
  </si>
  <si>
    <t>benefit</t>
  </si>
  <si>
    <t>bet</t>
  </si>
  <si>
    <t>betsyDevos</t>
  </si>
  <si>
    <t>Education Betsy DeVos</t>
  </si>
  <si>
    <t>bid</t>
  </si>
  <si>
    <t>bigOnes</t>
  </si>
  <si>
    <t>Big ones</t>
  </si>
  <si>
    <t>billDeBlasio</t>
  </si>
  <si>
    <t>Blasio</t>
  </si>
  <si>
    <t>billion</t>
  </si>
  <si>
    <t>billions</t>
  </si>
  <si>
    <t>billionaire</t>
  </si>
  <si>
    <t>billionaires</t>
  </si>
  <si>
    <t>bit</t>
  </si>
  <si>
    <t>blindTrust</t>
  </si>
  <si>
    <t>Blind-Trust Issue</t>
  </si>
  <si>
    <t>bloc</t>
  </si>
  <si>
    <t>block</t>
  </si>
  <si>
    <t>blocks</t>
  </si>
  <si>
    <t>blueStateStrongholds</t>
  </si>
  <si>
    <t>blue-state strongholds</t>
  </si>
  <si>
    <t>board</t>
  </si>
  <si>
    <t>bomber</t>
  </si>
  <si>
    <t>bombers</t>
  </si>
  <si>
    <t>bond</t>
  </si>
  <si>
    <t>bonds</t>
  </si>
  <si>
    <t>boom</t>
  </si>
  <si>
    <t>boon</t>
  </si>
  <si>
    <t>boot</t>
  </si>
  <si>
    <t>boots</t>
  </si>
  <si>
    <t>borderMeasure</t>
  </si>
  <si>
    <t>border measure</t>
  </si>
  <si>
    <t>borderPatrolAgent</t>
  </si>
  <si>
    <t>border patrol agents</t>
  </si>
  <si>
    <t>borderProtection</t>
  </si>
  <si>
    <t>Border Protection</t>
  </si>
  <si>
    <t>borderTax</t>
  </si>
  <si>
    <t>border tax proposal</t>
  </si>
  <si>
    <t>borderWall</t>
  </si>
  <si>
    <t>border barrier</t>
  </si>
  <si>
    <t>border wall —</t>
  </si>
  <si>
    <t>border wall funding</t>
  </si>
  <si>
    <t>bottom</t>
  </si>
  <si>
    <t>brace</t>
  </si>
  <si>
    <t>BRACE</t>
  </si>
  <si>
    <t>branch</t>
  </si>
  <si>
    <t>breach</t>
  </si>
  <si>
    <t>branches</t>
  </si>
  <si>
    <t>breakthrough</t>
  </si>
  <si>
    <t>briefing</t>
  </si>
  <si>
    <t>briefings</t>
  </si>
  <si>
    <t>briefly</t>
  </si>
  <si>
    <t>bruceCain</t>
  </si>
  <si>
    <t>Bruce Cain</t>
  </si>
  <si>
    <t>budget</t>
  </si>
  <si>
    <t>budgetBlueprint</t>
  </si>
  <si>
    <t>budget blueprint</t>
  </si>
  <si>
    <t>budgetCommittee</t>
  </si>
  <si>
    <t>budget committees</t>
  </si>
  <si>
    <t>budgetProcess</t>
  </si>
  <si>
    <t>budget process</t>
  </si>
  <si>
    <t>budgetResolution</t>
  </si>
  <si>
    <t>budget resolution</t>
  </si>
  <si>
    <t>budget resolution deadline</t>
  </si>
  <si>
    <t>buenosAires</t>
  </si>
  <si>
    <t>Buenos Aires</t>
  </si>
  <si>
    <t>building</t>
  </si>
  <si>
    <t>bulk</t>
  </si>
  <si>
    <t>bullyPulpit</t>
  </si>
  <si>
    <t>bully pulpits</t>
  </si>
  <si>
    <t>bulwark</t>
  </si>
  <si>
    <t>burton</t>
  </si>
  <si>
    <t>Burton</t>
  </si>
  <si>
    <t>bush</t>
  </si>
  <si>
    <t>Bush</t>
  </si>
  <si>
    <t>businessConcern</t>
  </si>
  <si>
    <t>business concerns</t>
  </si>
  <si>
    <t>businessHolding</t>
  </si>
  <si>
    <t>business holdings</t>
  </si>
  <si>
    <t>businessPerson</t>
  </si>
  <si>
    <t>business person</t>
  </si>
  <si>
    <t>businessTaxRate</t>
  </si>
  <si>
    <t>business tax rate</t>
  </si>
  <si>
    <t>businessTrip</t>
  </si>
  <si>
    <t>business trip</t>
  </si>
  <si>
    <t>buzzfeed</t>
  </si>
  <si>
    <t>BuzzFeed</t>
  </si>
  <si>
    <t>cabinet</t>
  </si>
  <si>
    <t>cabinetMember</t>
  </si>
  <si>
    <t>cabinet members</t>
  </si>
  <si>
    <t>Cabinet officials</t>
  </si>
  <si>
    <t>cableNewsNetwork</t>
  </si>
  <si>
    <t>cable news network</t>
  </si>
  <si>
    <t>calBerkeley</t>
  </si>
  <si>
    <t>California-Berkeley</t>
  </si>
  <si>
    <t>UC Berkeley</t>
  </si>
  <si>
    <t>calculus</t>
  </si>
  <si>
    <t>california</t>
  </si>
  <si>
    <t>California</t>
  </si>
  <si>
    <t>californiaDemocrats</t>
  </si>
  <si>
    <t>California Democrats —</t>
  </si>
  <si>
    <t>calIrvine</t>
  </si>
  <si>
    <t>UC-Irvine</t>
  </si>
  <si>
    <t>cameco</t>
  </si>
  <si>
    <t>Cameco Corp</t>
  </si>
  <si>
    <t>campaignPromise</t>
  </si>
  <si>
    <t>campaign pledges</t>
  </si>
  <si>
    <t>stand-out campaign promise</t>
  </si>
  <si>
    <t>campaignTrail</t>
  </si>
  <si>
    <t>campaign trail</t>
  </si>
  <si>
    <t>canada</t>
  </si>
  <si>
    <t>Canada</t>
  </si>
  <si>
    <t>cancel</t>
  </si>
  <si>
    <t>Cancel</t>
  </si>
  <si>
    <t>cancer</t>
  </si>
  <si>
    <t>candidacy</t>
  </si>
  <si>
    <t>candidate</t>
  </si>
  <si>
    <t>cap</t>
  </si>
  <si>
    <t>caps</t>
  </si>
  <si>
    <t>capability</t>
  </si>
  <si>
    <t>capabilities</t>
  </si>
  <si>
    <t>capAndTrade</t>
  </si>
  <si>
    <t>economywide cap-and-trade program</t>
  </si>
  <si>
    <t>capital</t>
  </si>
  <si>
    <t>capitolHill</t>
  </si>
  <si>
    <t>Capitol Hill</t>
  </si>
  <si>
    <t>car</t>
  </si>
  <si>
    <t>cars</t>
  </si>
  <si>
    <t>carbonDioxide</t>
  </si>
  <si>
    <t>carbon dioxide</t>
  </si>
  <si>
    <t>carbon emissions</t>
  </si>
  <si>
    <t>carbonEmitters</t>
  </si>
  <si>
    <t>carbon emitters</t>
  </si>
  <si>
    <t>carbonTrading</t>
  </si>
  <si>
    <t>carbon trading</t>
  </si>
  <si>
    <t>card</t>
  </si>
  <si>
    <t>care</t>
  </si>
  <si>
    <t>carMaker</t>
  </si>
  <si>
    <t>car makers</t>
  </si>
  <si>
    <t>carrier</t>
  </si>
  <si>
    <t>air-conditioner manufacturer Carrier</t>
  </si>
  <si>
    <t>carrierDeal</t>
  </si>
  <si>
    <t>Carrier Deal</t>
  </si>
  <si>
    <t>case</t>
  </si>
  <si>
    <t>cases</t>
  </si>
  <si>
    <t>cash</t>
  </si>
  <si>
    <t>caucusChairman</t>
  </si>
  <si>
    <t>Caucus chairman</t>
  </si>
  <si>
    <t>cause</t>
  </si>
  <si>
    <t>cbs</t>
  </si>
  <si>
    <t>CBS</t>
  </si>
  <si>
    <t>celebration</t>
  </si>
  <si>
    <t>center</t>
  </si>
  <si>
    <t>Center</t>
  </si>
  <si>
    <t>ceo</t>
  </si>
  <si>
    <t>CEO</t>
  </si>
  <si>
    <t>certificate</t>
  </si>
  <si>
    <t>Certificates</t>
  </si>
  <si>
    <t>chairman</t>
  </si>
  <si>
    <t>challenge</t>
  </si>
  <si>
    <t>challenge —or</t>
  </si>
  <si>
    <t>chance</t>
  </si>
  <si>
    <t>change</t>
  </si>
  <si>
    <t>changes</t>
  </si>
  <si>
    <t>Other changes</t>
  </si>
  <si>
    <t>changeCourse</t>
  </si>
  <si>
    <t>change course</t>
  </si>
  <si>
    <t>charity</t>
  </si>
  <si>
    <t>charlottesville</t>
  </si>
  <si>
    <t>Charlottesville</t>
  </si>
  <si>
    <t>charterSchool</t>
  </si>
  <si>
    <t>charter schools</t>
  </si>
  <si>
    <t>check</t>
  </si>
  <si>
    <t>checks</t>
  </si>
  <si>
    <t>chicago</t>
  </si>
  <si>
    <t>Chicago</t>
  </si>
  <si>
    <t>Chicago Thursday</t>
  </si>
  <si>
    <t>childcare</t>
  </si>
  <si>
    <t>Affordable Childcare</t>
  </si>
  <si>
    <t>child care</t>
  </si>
  <si>
    <t>children</t>
  </si>
  <si>
    <t>china</t>
  </si>
  <si>
    <t>advantages China</t>
  </si>
  <si>
    <t>China</t>
  </si>
  <si>
    <t>China gains credibility</t>
  </si>
  <si>
    <t>decline vis-à-vis China</t>
  </si>
  <si>
    <t>label China</t>
  </si>
  <si>
    <t>show China</t>
  </si>
  <si>
    <t>chinaDevelopmentBank</t>
  </si>
  <si>
    <t>China Development Bank</t>
  </si>
  <si>
    <t>chinaExpert</t>
  </si>
  <si>
    <t>China expert</t>
  </si>
  <si>
    <t>chinese</t>
  </si>
  <si>
    <t>Chinese</t>
  </si>
  <si>
    <t>chineseCommitment</t>
  </si>
  <si>
    <t>Chinese commitment</t>
  </si>
  <si>
    <t>chineseGoods</t>
  </si>
  <si>
    <t>Chinese goods</t>
  </si>
  <si>
    <t>chineseMessage</t>
  </si>
  <si>
    <t>Chinese message</t>
  </si>
  <si>
    <t>chineseOfficials</t>
  </si>
  <si>
    <t>Chinese officials</t>
  </si>
  <si>
    <t>chineseParticipation</t>
  </si>
  <si>
    <t>Chinese participation</t>
  </si>
  <si>
    <t>chineseSide</t>
  </si>
  <si>
    <t>Chinese side</t>
  </si>
  <si>
    <t>chip</t>
  </si>
  <si>
    <t>choice</t>
  </si>
  <si>
    <t>chrisCollins</t>
  </si>
  <si>
    <t>representative Chris Collins</t>
  </si>
  <si>
    <t>christianeAmanpour</t>
  </si>
  <si>
    <t>Christiane Amanpour</t>
  </si>
  <si>
    <t>church</t>
  </si>
  <si>
    <t>CIA</t>
  </si>
  <si>
    <t>circuit</t>
  </si>
  <si>
    <t>Circuit</t>
  </si>
  <si>
    <t>circulation</t>
  </si>
  <si>
    <t>citizen</t>
  </si>
  <si>
    <t>citizens</t>
  </si>
  <si>
    <t>city</t>
  </si>
  <si>
    <t>cities</t>
  </si>
  <si>
    <t>city —</t>
  </si>
  <si>
    <t>municipalities</t>
  </si>
  <si>
    <t>municipality</t>
  </si>
  <si>
    <t>claim</t>
  </si>
  <si>
    <t>claims</t>
  </si>
  <si>
    <t>class</t>
  </si>
  <si>
    <t>clayFeet</t>
  </si>
  <si>
    <t>clay feet</t>
  </si>
  <si>
    <t>clean</t>
  </si>
  <si>
    <t>Clean</t>
  </si>
  <si>
    <t>cleanPowerPlan</t>
  </si>
  <si>
    <t>Clean Power Plan</t>
  </si>
  <si>
    <t>climateAction</t>
  </si>
  <si>
    <t>climate action</t>
  </si>
  <si>
    <t>climateChangePrograms</t>
  </si>
  <si>
    <t>climate change programs</t>
  </si>
  <si>
    <t>climateDeal</t>
  </si>
  <si>
    <t>climate deal</t>
  </si>
  <si>
    <t>climateDiplomacy</t>
  </si>
  <si>
    <t>climate diplomacy</t>
  </si>
  <si>
    <t>climateHero</t>
  </si>
  <si>
    <t>climate hero</t>
  </si>
  <si>
    <t>climateLeader</t>
  </si>
  <si>
    <t>climate leader</t>
  </si>
  <si>
    <t>climateProcess</t>
  </si>
  <si>
    <t>climate process</t>
  </si>
  <si>
    <t>climateSkeptic</t>
  </si>
  <si>
    <t>climate skeptic</t>
  </si>
  <si>
    <t>clintonCampaign</t>
  </si>
  <si>
    <t>Clinton campaign</t>
  </si>
  <si>
    <t>clintonPlan</t>
  </si>
  <si>
    <t>Clinton plan</t>
  </si>
  <si>
    <t>cnn</t>
  </si>
  <si>
    <t>CNN</t>
  </si>
  <si>
    <t>cnnReview</t>
  </si>
  <si>
    <t>CNN review</t>
  </si>
  <si>
    <t>coal</t>
  </si>
  <si>
    <t>coalescing</t>
  </si>
  <si>
    <t>coalIndustry</t>
  </si>
  <si>
    <t>coal industry</t>
  </si>
  <si>
    <t>coalition</t>
  </si>
  <si>
    <t>coalLeases</t>
  </si>
  <si>
    <t>coal leases</t>
  </si>
  <si>
    <t>coalMining</t>
  </si>
  <si>
    <t>coal mining</t>
  </si>
  <si>
    <t>coalPower</t>
  </si>
  <si>
    <t>coal power</t>
  </si>
  <si>
    <t>coalProduction</t>
  </si>
  <si>
    <t>coal production</t>
  </si>
  <si>
    <t>coffers</t>
  </si>
  <si>
    <t>colleague</t>
  </si>
  <si>
    <t>colleagues</t>
  </si>
  <si>
    <t>columbia</t>
  </si>
  <si>
    <t>Columbia</t>
  </si>
  <si>
    <t>columbiaJournalismReview</t>
  </si>
  <si>
    <t>Columbia Journalism Review</t>
  </si>
  <si>
    <t>columbiaUniversity</t>
  </si>
  <si>
    <t>heads Columbia University</t>
  </si>
  <si>
    <t>combination</t>
  </si>
  <si>
    <t>comment</t>
  </si>
  <si>
    <t>comments</t>
  </si>
  <si>
    <t>dismissive comments</t>
  </si>
  <si>
    <t>commerce</t>
  </si>
  <si>
    <t>Commerce</t>
  </si>
  <si>
    <t>commerceSecretary</t>
  </si>
  <si>
    <t>commerce secretary</t>
  </si>
  <si>
    <t>commitment</t>
  </si>
  <si>
    <t>commitments</t>
  </si>
  <si>
    <t>committee</t>
  </si>
  <si>
    <t>committeeChairman</t>
  </si>
  <si>
    <t>committee chairman</t>
  </si>
  <si>
    <t>communication</t>
  </si>
  <si>
    <t>communicationMethod</t>
  </si>
  <si>
    <t>communication method</t>
  </si>
  <si>
    <t>community</t>
  </si>
  <si>
    <t>communityRelations</t>
  </si>
  <si>
    <t>community relations</t>
  </si>
  <si>
    <t>company</t>
  </si>
  <si>
    <t>companies</t>
  </si>
  <si>
    <t>companies —resulting</t>
  </si>
  <si>
    <t>comparison</t>
  </si>
  <si>
    <t>competition</t>
  </si>
  <si>
    <t>competitiveEnterpriseInstitute</t>
  </si>
  <si>
    <t>Competitive Enterprise Institute</t>
  </si>
  <si>
    <t>competitiveness</t>
  </si>
  <si>
    <t>complaint</t>
  </si>
  <si>
    <t>complaints</t>
  </si>
  <si>
    <t>filing complaints</t>
  </si>
  <si>
    <t>completion</t>
  </si>
  <si>
    <t>compromise</t>
  </si>
  <si>
    <t>computerSystem</t>
  </si>
  <si>
    <t>computer systems</t>
  </si>
  <si>
    <t>concept</t>
  </si>
  <si>
    <t>concepts</t>
  </si>
  <si>
    <t>concern</t>
  </si>
  <si>
    <t>concerns</t>
  </si>
  <si>
    <t>concession</t>
  </si>
  <si>
    <t>concessions</t>
  </si>
  <si>
    <t>conclusion</t>
  </si>
  <si>
    <t>conclusions</t>
  </si>
  <si>
    <t>condition</t>
  </si>
  <si>
    <t>conference</t>
  </si>
  <si>
    <t>confirmationHearing</t>
  </si>
  <si>
    <t>conflict</t>
  </si>
  <si>
    <t>conflicts</t>
  </si>
  <si>
    <t>confusion</t>
  </si>
  <si>
    <t>congressionalOfficials</t>
  </si>
  <si>
    <t>Congressional officials</t>
  </si>
  <si>
    <t>congressman</t>
  </si>
  <si>
    <t>connecticut</t>
  </si>
  <si>
    <t>Connecticut</t>
  </si>
  <si>
    <t>deep-blue Connecticut</t>
  </si>
  <si>
    <t>connecticutGovernor</t>
  </si>
  <si>
    <t>Connecticut Gov</t>
  </si>
  <si>
    <t>conscripting</t>
  </si>
  <si>
    <t>consequence</t>
  </si>
  <si>
    <t>consequences</t>
  </si>
  <si>
    <t>consideration</t>
  </si>
  <si>
    <t>considerations</t>
  </si>
  <si>
    <t>constitution</t>
  </si>
  <si>
    <t>Constitution</t>
  </si>
  <si>
    <t>constitutionalAmendment</t>
  </si>
  <si>
    <t>Constitutional Amendment</t>
  </si>
  <si>
    <t>constructionCompanyProfits</t>
  </si>
  <si>
    <t>construction-company profits</t>
  </si>
  <si>
    <t>constructionEquipment</t>
  </si>
  <si>
    <t>construction equipment</t>
  </si>
  <si>
    <t>constructionJobs</t>
  </si>
  <si>
    <t>construction jobs</t>
  </si>
  <si>
    <t>consulate</t>
  </si>
  <si>
    <t>consultingFirm</t>
  </si>
  <si>
    <t>consulting firm</t>
  </si>
  <si>
    <t>contact</t>
  </si>
  <si>
    <t>contamination</t>
  </si>
  <si>
    <t>contempt</t>
  </si>
  <si>
    <t>context</t>
  </si>
  <si>
    <t>contract</t>
  </si>
  <si>
    <t>contracts</t>
  </si>
  <si>
    <t>contrast</t>
  </si>
  <si>
    <t>contribution</t>
  </si>
  <si>
    <t>contributions</t>
  </si>
  <si>
    <t>control</t>
  </si>
  <si>
    <t>controversy</t>
  </si>
  <si>
    <t>conversation</t>
  </si>
  <si>
    <t>conversations</t>
  </si>
  <si>
    <t>cooperation</t>
  </si>
  <si>
    <t>copenhagen</t>
  </si>
  <si>
    <t>Copenhagen</t>
  </si>
  <si>
    <t>cornerstone</t>
  </si>
  <si>
    <t>corporation</t>
  </si>
  <si>
    <t>corporations</t>
  </si>
  <si>
    <t>correspondent</t>
  </si>
  <si>
    <t>correspondents</t>
  </si>
  <si>
    <t>corruption</t>
  </si>
  <si>
    <t>Corruption</t>
  </si>
  <si>
    <t>costCompetitive</t>
  </si>
  <si>
    <t>cost-competitive</t>
  </si>
  <si>
    <t>counsel</t>
  </si>
  <si>
    <t>counterpart</t>
  </si>
  <si>
    <t>counterparts</t>
  </si>
  <si>
    <t>country</t>
  </si>
  <si>
    <t>countries</t>
  </si>
  <si>
    <t>nation</t>
  </si>
  <si>
    <t>nationʼs</t>
  </si>
  <si>
    <t>coup</t>
  </si>
  <si>
    <t>couple</t>
  </si>
  <si>
    <t>course</t>
  </si>
  <si>
    <t>court</t>
  </si>
  <si>
    <t>coverage</t>
  </si>
  <si>
    <t>coxMediaInstitute</t>
  </si>
  <si>
    <t>Cox Media Institute</t>
  </si>
  <si>
    <t>cr</t>
  </si>
  <si>
    <t>CR</t>
  </si>
  <si>
    <t>crash</t>
  </si>
  <si>
    <t>credence</t>
  </si>
  <si>
    <t>credibility</t>
  </si>
  <si>
    <t>credit</t>
  </si>
  <si>
    <t>claim credit</t>
  </si>
  <si>
    <t>creditScenario</t>
  </si>
  <si>
    <t>credit scenario</t>
  </si>
  <si>
    <t>crime</t>
  </si>
  <si>
    <t>crimes</t>
  </si>
  <si>
    <t>crisis</t>
  </si>
  <si>
    <t>criteria</t>
  </si>
  <si>
    <t>critic</t>
  </si>
  <si>
    <t>critics</t>
  </si>
  <si>
    <t>criticism</t>
  </si>
  <si>
    <t>criticisms</t>
  </si>
  <si>
    <t>crust</t>
  </si>
  <si>
    <t>culinaryWorkersUnion</t>
  </si>
  <si>
    <t>Culinary Workers Union</t>
  </si>
  <si>
    <t>cure</t>
  </si>
  <si>
    <t>cures</t>
  </si>
  <si>
    <t>curiosity</t>
  </si>
  <si>
    <t>currencyManipulator</t>
  </si>
  <si>
    <t>currency manipulator</t>
  </si>
  <si>
    <t>custom</t>
  </si>
  <si>
    <t>customs</t>
  </si>
  <si>
    <t>cut</t>
  </si>
  <si>
    <t>cyber</t>
  </si>
  <si>
    <t>cyberAttack</t>
  </si>
  <si>
    <t>cyber attacks</t>
  </si>
  <si>
    <t>cyberattacks Trump</t>
  </si>
  <si>
    <t>cyberDomain</t>
  </si>
  <si>
    <t>cyber domain</t>
  </si>
  <si>
    <t>cyberInfrastructure</t>
  </si>
  <si>
    <t>cyber infrastructure</t>
  </si>
  <si>
    <t>cyberReviewTeam</t>
  </si>
  <si>
    <t>cyber-review team</t>
  </si>
  <si>
    <t>cyberthreat</t>
  </si>
  <si>
    <t>cyberthreats</t>
  </si>
  <si>
    <t>cyberthreats Thursday</t>
  </si>
  <si>
    <t>damage</t>
  </si>
  <si>
    <t>dancing</t>
  </si>
  <si>
    <t>dannelMalloy</t>
  </si>
  <si>
    <t>Dannel Malloy</t>
  </si>
  <si>
    <t>Malloy</t>
  </si>
  <si>
    <t>darylKimball</t>
  </si>
  <si>
    <t>Daryl Kimball</t>
  </si>
  <si>
    <t>data</t>
  </si>
  <si>
    <t>database</t>
  </si>
  <si>
    <t>date</t>
  </si>
  <si>
    <t>davidSandalow</t>
  </si>
  <si>
    <t>David Sandalow</t>
  </si>
  <si>
    <t>day</t>
  </si>
  <si>
    <t>days</t>
  </si>
  <si>
    <t>deal</t>
  </si>
  <si>
    <t>deals</t>
  </si>
  <si>
    <t>dean</t>
  </si>
  <si>
    <t>dearborn</t>
  </si>
  <si>
    <t>Dearborn</t>
  </si>
  <si>
    <t>debate</t>
  </si>
  <si>
    <t>debt</t>
  </si>
  <si>
    <t>debut</t>
  </si>
  <si>
    <t>decade</t>
  </si>
  <si>
    <t>decades</t>
  </si>
  <si>
    <t>decades building</t>
  </si>
  <si>
    <t>decades-long</t>
  </si>
  <si>
    <t>december</t>
  </si>
  <si>
    <t>December</t>
  </si>
  <si>
    <t>decision</t>
  </si>
  <si>
    <t>decisions</t>
  </si>
  <si>
    <t>deck</t>
  </si>
  <si>
    <t>decks</t>
  </si>
  <si>
    <t>declaration</t>
  </si>
  <si>
    <t>declarations</t>
  </si>
  <si>
    <t>decline</t>
  </si>
  <si>
    <t>declines</t>
  </si>
  <si>
    <t>deduction</t>
  </si>
  <si>
    <t>deductions</t>
  </si>
  <si>
    <t>defender</t>
  </si>
  <si>
    <t>defense</t>
  </si>
  <si>
    <t>deficitHardliners</t>
  </si>
  <si>
    <t>deficit hardliners</t>
  </si>
  <si>
    <t>deficit hawks</t>
  </si>
  <si>
    <t>degree</t>
  </si>
  <si>
    <t>delaware</t>
  </si>
  <si>
    <t>Delaware</t>
  </si>
  <si>
    <t>delawareGovernor</t>
  </si>
  <si>
    <t>Delaware Gov</t>
  </si>
  <si>
    <t>delay</t>
  </si>
  <si>
    <t>delegation</t>
  </si>
  <si>
    <t>delegitimizing</t>
  </si>
  <si>
    <t>delivery</t>
  </si>
  <si>
    <t>deliverySystems</t>
  </si>
  <si>
    <t>delivery systems</t>
  </si>
  <si>
    <t>demand</t>
  </si>
  <si>
    <t>democratic</t>
  </si>
  <si>
    <t>Democratic</t>
  </si>
  <si>
    <t>democraticControl</t>
  </si>
  <si>
    <t>Democratic control</t>
  </si>
  <si>
    <t>democraticEmail</t>
  </si>
  <si>
    <t>Democratic emails</t>
  </si>
  <si>
    <t>democraticGovernor</t>
  </si>
  <si>
    <t>Democratic Gov</t>
  </si>
  <si>
    <t>Democratic governors</t>
  </si>
  <si>
    <t>democraticLeader</t>
  </si>
  <si>
    <t>Democratic leader</t>
  </si>
  <si>
    <t>democraticNationalCommittee</t>
  </si>
  <si>
    <t>Democratic National Committee</t>
  </si>
  <si>
    <t>DNC</t>
  </si>
  <si>
    <t>democraticPartyOrganization</t>
  </si>
  <si>
    <t>Democratic Party organizations</t>
  </si>
  <si>
    <t>democraticStronghold</t>
  </si>
  <si>
    <t>Democratic strongholds</t>
  </si>
  <si>
    <t>denmark</t>
  </si>
  <si>
    <t>Denmark</t>
  </si>
  <si>
    <t>department</t>
  </si>
  <si>
    <t>departure</t>
  </si>
  <si>
    <t>deployment</t>
  </si>
  <si>
    <t>deportationProceedings</t>
  </si>
  <si>
    <t>deportation proceedings</t>
  </si>
  <si>
    <t>desertTown</t>
  </si>
  <si>
    <t>desert town</t>
  </si>
  <si>
    <t>desire</t>
  </si>
  <si>
    <t>desk</t>
  </si>
  <si>
    <t>destination</t>
  </si>
  <si>
    <t>detail</t>
  </si>
  <si>
    <t>details</t>
  </si>
  <si>
    <t>detroit</t>
  </si>
  <si>
    <t>Detroit</t>
  </si>
  <si>
    <t>deutscheBank</t>
  </si>
  <si>
    <t>Deutsche Bank</t>
  </si>
  <si>
    <t>deutscheBankDebt</t>
  </si>
  <si>
    <t>Deutsche Bank Debt</t>
  </si>
  <si>
    <t>developer</t>
  </si>
  <si>
    <t>billionaire developer</t>
  </si>
  <si>
    <t>development</t>
  </si>
  <si>
    <t>developments</t>
  </si>
  <si>
    <t>devinNunes</t>
  </si>
  <si>
    <t>Nunes</t>
  </si>
  <si>
    <t>representative Devin Nunes</t>
  </si>
  <si>
    <t>dhsInspectorGeneral</t>
  </si>
  <si>
    <t>DHS inspector generals</t>
  </si>
  <si>
    <t>dianeSykes</t>
  </si>
  <si>
    <t>Diane Sykes</t>
  </si>
  <si>
    <t>difference</t>
  </si>
  <si>
    <t>differences</t>
  </si>
  <si>
    <t>diplomacy</t>
  </si>
  <si>
    <t>diplomat</t>
  </si>
  <si>
    <t>diplomats</t>
  </si>
  <si>
    <t>direction</t>
  </si>
  <si>
    <t>directive</t>
  </si>
  <si>
    <t>binding directives</t>
  </si>
  <si>
    <t>director</t>
  </si>
  <si>
    <t>disadvantage</t>
  </si>
  <si>
    <t>disarray</t>
  </si>
  <si>
    <t>disaster</t>
  </si>
  <si>
    <t>disclosure</t>
  </si>
  <si>
    <t>discussion</t>
  </si>
  <si>
    <t>discussions</t>
  </si>
  <si>
    <t>disgrace</t>
  </si>
  <si>
    <t>disparagement</t>
  </si>
  <si>
    <t>dispute</t>
  </si>
  <si>
    <t>disputes</t>
  </si>
  <si>
    <t>district</t>
  </si>
  <si>
    <t>District</t>
  </si>
  <si>
    <t>districts</t>
  </si>
  <si>
    <t>districtofColumbiaCircuit</t>
  </si>
  <si>
    <t>Columbia Circuit</t>
  </si>
  <si>
    <t>diversity</t>
  </si>
  <si>
    <t>divestiture</t>
  </si>
  <si>
    <t>Divestiture</t>
  </si>
  <si>
    <t>division</t>
  </si>
  <si>
    <t>dmitryPeskov</t>
  </si>
  <si>
    <t>Dmitry Peskov</t>
  </si>
  <si>
    <t>document</t>
  </si>
  <si>
    <t>documents</t>
  </si>
  <si>
    <t>doddFrank</t>
  </si>
  <si>
    <t>Dodd-Frank</t>
  </si>
  <si>
    <t>Dodd-Frank Act</t>
  </si>
  <si>
    <t>doesn’t</t>
  </si>
  <si>
    <t>doesn</t>
  </si>
  <si>
    <t>dollar</t>
  </si>
  <si>
    <t>dollars</t>
  </si>
  <si>
    <t>don</t>
  </si>
  <si>
    <t>Don</t>
  </si>
  <si>
    <t>donaldJTrump</t>
  </si>
  <si>
    <t>administrator Trump</t>
  </si>
  <si>
    <t>allegations Trump</t>
  </si>
  <si>
    <t>benefit Trump</t>
  </si>
  <si>
    <t>businesses Trump</t>
  </si>
  <si>
    <t>Donald Trump</t>
  </si>
  <si>
    <t>Monday night Trump</t>
  </si>
  <si>
    <t>Mr Trump</t>
  </si>
  <si>
    <t>Mr Trump tweeted</t>
  </si>
  <si>
    <t>President-elect Donald J</t>
  </si>
  <si>
    <t>president-elect Donald Trump</t>
  </si>
  <si>
    <t>president-elect Trump</t>
  </si>
  <si>
    <t>summary Trump</t>
  </si>
  <si>
    <t>support Trump</t>
  </si>
  <si>
    <t>time Trump</t>
  </si>
  <si>
    <t>TPP Trump</t>
  </si>
  <si>
    <t>Trump</t>
  </si>
  <si>
    <t>Trump doesn</t>
  </si>
  <si>
    <t>trump infamously tweeted</t>
  </si>
  <si>
    <t>Trump millions</t>
  </si>
  <si>
    <t>Trump reneges</t>
  </si>
  <si>
    <t>understanding Trump</t>
  </si>
  <si>
    <t>donaldJTrumpAdministration</t>
  </si>
  <si>
    <t>Donald Trump administration</t>
  </si>
  <si>
    <t>donaldJTrumpadministration</t>
  </si>
  <si>
    <t>Trump administration</t>
  </si>
  <si>
    <t>donaldJTrumpAgenda</t>
  </si>
  <si>
    <t>Trump agenda</t>
  </si>
  <si>
    <t>donaldJTrumpCampaign</t>
  </si>
  <si>
    <t>Trump campaign</t>
  </si>
  <si>
    <t>donaldJTrumpConfidante</t>
  </si>
  <si>
    <t>Trump confidante</t>
  </si>
  <si>
    <t>donaldJTrumpEmployee</t>
  </si>
  <si>
    <t>Trump employee</t>
  </si>
  <si>
    <t>donaldJTrumpEra</t>
  </si>
  <si>
    <t>Trump era</t>
  </si>
  <si>
    <t>donaldJTrumpName</t>
  </si>
  <si>
    <t>Trump name</t>
  </si>
  <si>
    <t>donaldJTrumpOppositionMovement</t>
  </si>
  <si>
    <t>Trump opposition movement</t>
  </si>
  <si>
    <t>donaldJTrumpPeople</t>
  </si>
  <si>
    <t>Trump people</t>
  </si>
  <si>
    <t>donaldJTrumpPlan</t>
  </si>
  <si>
    <t>Trump plans</t>
  </si>
  <si>
    <t>Trump proposal</t>
  </si>
  <si>
    <t>donaldTrumpResistance</t>
  </si>
  <si>
    <t>Donald Trump resistance</t>
  </si>
  <si>
    <t>donor</t>
  </si>
  <si>
    <t>donors</t>
  </si>
  <si>
    <t>door</t>
  </si>
  <si>
    <t>doors Friday</t>
  </si>
  <si>
    <t>doubt</t>
  </si>
  <si>
    <t>cast doubt</t>
  </si>
  <si>
    <t>douglasHarris</t>
  </si>
  <si>
    <t>Douglas Harris</t>
  </si>
  <si>
    <t>dozen</t>
  </si>
  <si>
    <t>dozens</t>
  </si>
  <si>
    <t>drama</t>
  </si>
  <si>
    <t>drawback</t>
  </si>
  <si>
    <t>drilling</t>
  </si>
  <si>
    <t>ban drilling</t>
  </si>
  <si>
    <t>drones</t>
  </si>
  <si>
    <t>dubai</t>
  </si>
  <si>
    <t>Dubai</t>
  </si>
  <si>
    <t>dust</t>
  </si>
  <si>
    <t>eAndENews</t>
  </si>
  <si>
    <t>E &amp;E News</t>
  </si>
  <si>
    <t>earth</t>
  </si>
  <si>
    <t>Earth</t>
  </si>
  <si>
    <t>earthquake</t>
  </si>
  <si>
    <t>earthquakes</t>
  </si>
  <si>
    <t>east</t>
  </si>
  <si>
    <t>East</t>
  </si>
  <si>
    <t>economicDialogue</t>
  </si>
  <si>
    <t>Economic Dialogue</t>
  </si>
  <si>
    <t>economics</t>
  </si>
  <si>
    <t>economist</t>
  </si>
  <si>
    <t>Economists</t>
  </si>
  <si>
    <t>Many economists</t>
  </si>
  <si>
    <t>economyMinistry</t>
  </si>
  <si>
    <t>Economy Ministry</t>
  </si>
  <si>
    <t>ecosystem</t>
  </si>
  <si>
    <t>editor</t>
  </si>
  <si>
    <t>education</t>
  </si>
  <si>
    <t>educationFund</t>
  </si>
  <si>
    <t>Education funds</t>
  </si>
  <si>
    <t>educationOpportunityAct</t>
  </si>
  <si>
    <t>Education Opportunity Act</t>
  </si>
  <si>
    <t>educator</t>
  </si>
  <si>
    <t>educators</t>
  </si>
  <si>
    <t>edWasserman</t>
  </si>
  <si>
    <t>Ed Wasserman</t>
  </si>
  <si>
    <t>effect</t>
  </si>
  <si>
    <t>effort</t>
  </si>
  <si>
    <t>efforts</t>
  </si>
  <si>
    <t>eldercareAct</t>
  </si>
  <si>
    <t>Eldercare Act</t>
  </si>
  <si>
    <t>electionDay</t>
  </si>
  <si>
    <t>Election Day</t>
  </si>
  <si>
    <t>Election Day —</t>
  </si>
  <si>
    <t>electionInterference</t>
  </si>
  <si>
    <t>election interference</t>
  </si>
  <si>
    <t>electionRelated</t>
  </si>
  <si>
    <t>election-related</t>
  </si>
  <si>
    <t>elite</t>
  </si>
  <si>
    <t>elites</t>
  </si>
  <si>
    <t>elizabethWeise</t>
  </si>
  <si>
    <t>Elizabeth Weise</t>
  </si>
  <si>
    <t>email</t>
  </si>
  <si>
    <t>email exchange</t>
  </si>
  <si>
    <t>emails</t>
  </si>
  <si>
    <t>embassy</t>
  </si>
  <si>
    <t>emiratiBusinessman</t>
  </si>
  <si>
    <t>Emirati Businessman</t>
  </si>
  <si>
    <t>emission</t>
  </si>
  <si>
    <t>emissions</t>
  </si>
  <si>
    <t>emissionTargets</t>
  </si>
  <si>
    <t>emission targets</t>
  </si>
  <si>
    <t>emolumentsClause</t>
  </si>
  <si>
    <t>Emoluments Clause</t>
  </si>
  <si>
    <t>employee</t>
  </si>
  <si>
    <t>employees</t>
  </si>
  <si>
    <t>employer</t>
  </si>
  <si>
    <t>employers</t>
  </si>
  <si>
    <t>employment</t>
  </si>
  <si>
    <t>enact</t>
  </si>
  <si>
    <t>Enacts</t>
  </si>
  <si>
    <t>encounter</t>
  </si>
  <si>
    <t>end</t>
  </si>
  <si>
    <t>endeavor</t>
  </si>
  <si>
    <t>endeavors</t>
  </si>
  <si>
    <t>enemy</t>
  </si>
  <si>
    <t>energyCompany</t>
  </si>
  <si>
    <t>energy companies</t>
  </si>
  <si>
    <t>energyDevelopment</t>
  </si>
  <si>
    <t>energy development</t>
  </si>
  <si>
    <t>energyEfficiencyEquipment</t>
  </si>
  <si>
    <t>energy efficiency equipment</t>
  </si>
  <si>
    <t>energyGovernanceSystem</t>
  </si>
  <si>
    <t>energy governance system</t>
  </si>
  <si>
    <t>energyIndustry</t>
  </si>
  <si>
    <t>energy industry</t>
  </si>
  <si>
    <t>energyInfrastructureProjects</t>
  </si>
  <si>
    <t>energy infrastructure projects</t>
  </si>
  <si>
    <t>energyPlan</t>
  </si>
  <si>
    <t>energy plan</t>
  </si>
  <si>
    <t>energyResearch</t>
  </si>
  <si>
    <t>Energy Research</t>
  </si>
  <si>
    <t>engagement</t>
  </si>
  <si>
    <t>engagements</t>
  </si>
  <si>
    <t>engine</t>
  </si>
  <si>
    <t>engines</t>
  </si>
  <si>
    <t>engines need</t>
  </si>
  <si>
    <t>engineering</t>
  </si>
  <si>
    <t>entity</t>
  </si>
  <si>
    <t>entities</t>
  </si>
  <si>
    <t>entourage</t>
  </si>
  <si>
    <t>environmentalProtectionAgency</t>
  </si>
  <si>
    <t>Environmental Protection Agency</t>
  </si>
  <si>
    <t>environmentalProtectionAgencyRule</t>
  </si>
  <si>
    <t>EPA rule</t>
  </si>
  <si>
    <t>environmentalProtectionAgencyTransitionTeam</t>
  </si>
  <si>
    <t>EPA transition team</t>
  </si>
  <si>
    <t>envoy</t>
  </si>
  <si>
    <t>Envoy</t>
  </si>
  <si>
    <t>envoy Xie yesterday</t>
  </si>
  <si>
    <t>equityInvestors</t>
  </si>
  <si>
    <t>equity investors</t>
  </si>
  <si>
    <t>equivalent</t>
  </si>
  <si>
    <t>ericGarcetti</t>
  </si>
  <si>
    <t>Garcetti</t>
  </si>
  <si>
    <t>ericHolder</t>
  </si>
  <si>
    <t>Holder</t>
  </si>
  <si>
    <t>ericSchneiderman</t>
  </si>
  <si>
    <t>Eric</t>
  </si>
  <si>
    <t>Schneiderman</t>
  </si>
  <si>
    <t>ericTrumpFoundation</t>
  </si>
  <si>
    <t>Eric Trump Foundation</t>
  </si>
  <si>
    <t>espionage</t>
  </si>
  <si>
    <t>estate</t>
  </si>
  <si>
    <t>estates</t>
  </si>
  <si>
    <t>estateTax</t>
  </si>
  <si>
    <t>estate tax</t>
  </si>
  <si>
    <t>estateTaxRepeal</t>
  </si>
  <si>
    <t>estate tax repeal</t>
  </si>
  <si>
    <t>estimate</t>
  </si>
  <si>
    <t>estimates</t>
  </si>
  <si>
    <t>ethicsReform</t>
  </si>
  <si>
    <t>ethics reforms</t>
  </si>
  <si>
    <t>europe</t>
  </si>
  <si>
    <t>Europe</t>
  </si>
  <si>
    <t>europeanUnion</t>
  </si>
  <si>
    <t>European Union</t>
  </si>
  <si>
    <t>eve</t>
  </si>
  <si>
    <t>Eve</t>
  </si>
  <si>
    <t>event</t>
  </si>
  <si>
    <t>everybody</t>
  </si>
  <si>
    <t>everyone</t>
  </si>
  <si>
    <t>everything</t>
  </si>
  <si>
    <t>evidence</t>
  </si>
  <si>
    <t>evolution</t>
  </si>
  <si>
    <t>examination</t>
  </si>
  <si>
    <t>example</t>
  </si>
  <si>
    <t>examples</t>
  </si>
  <si>
    <t>exception</t>
  </si>
  <si>
    <t>exchange</t>
  </si>
  <si>
    <t>exchangeCommission</t>
  </si>
  <si>
    <t>Exchange Commission</t>
  </si>
  <si>
    <t>executive</t>
  </si>
  <si>
    <t>executiveAction</t>
  </si>
  <si>
    <t>executive action</t>
  </si>
  <si>
    <t>executiveBranch</t>
  </si>
  <si>
    <t>executive branch</t>
  </si>
  <si>
    <t>executiveDirector</t>
  </si>
  <si>
    <t>executive director</t>
  </si>
  <si>
    <t>executivePower</t>
  </si>
  <si>
    <t>executive authority</t>
  </si>
  <si>
    <t>executive powers</t>
  </si>
  <si>
    <t>executiveVicePresident</t>
  </si>
  <si>
    <t>executive vice president</t>
  </si>
  <si>
    <t>exemption</t>
  </si>
  <si>
    <t>exemptions</t>
  </si>
  <si>
    <t>exodus</t>
  </si>
  <si>
    <t>expansion</t>
  </si>
  <si>
    <t>experience</t>
  </si>
  <si>
    <t>expert</t>
  </si>
  <si>
    <t>experts</t>
  </si>
  <si>
    <t>export</t>
  </si>
  <si>
    <t>exports</t>
  </si>
  <si>
    <t>exportBasedEconomy</t>
  </si>
  <si>
    <t>export-based economy</t>
  </si>
  <si>
    <t>expression</t>
  </si>
  <si>
    <t>expressions</t>
  </si>
  <si>
    <t>extent</t>
  </si>
  <si>
    <t>eye</t>
  </si>
  <si>
    <t>eyes</t>
  </si>
  <si>
    <t>face</t>
  </si>
  <si>
    <t>facebook</t>
  </si>
  <si>
    <t>Facebook</t>
  </si>
  <si>
    <t>faceoff</t>
  </si>
  <si>
    <t>fact</t>
  </si>
  <si>
    <t>facts</t>
  </si>
  <si>
    <t>factory</t>
  </si>
  <si>
    <t>failure</t>
  </si>
  <si>
    <t>fall</t>
  </si>
  <si>
    <t>family</t>
  </si>
  <si>
    <t>families</t>
  </si>
  <si>
    <t>families —not</t>
  </si>
  <si>
    <t>fan</t>
  </si>
  <si>
    <t>fannieMae</t>
  </si>
  <si>
    <t>Fannie</t>
  </si>
  <si>
    <t>favor</t>
  </si>
  <si>
    <t>favoritism</t>
  </si>
  <si>
    <t>FBI</t>
  </si>
  <si>
    <t>fear</t>
  </si>
  <si>
    <t>fears</t>
  </si>
  <si>
    <t>february</t>
  </si>
  <si>
    <t>February</t>
  </si>
  <si>
    <t>federal</t>
  </si>
  <si>
    <t>Federal</t>
  </si>
  <si>
    <t>federalistSociety</t>
  </si>
  <si>
    <t>Federalist Society</t>
  </si>
  <si>
    <t>federalReserve</t>
  </si>
  <si>
    <t>Fed</t>
  </si>
  <si>
    <t>fee</t>
  </si>
  <si>
    <t>fees</t>
  </si>
  <si>
    <t>feeling</t>
  </si>
  <si>
    <t>fellow</t>
  </si>
  <si>
    <t>double-layer fencing</t>
  </si>
  <si>
    <t>fences</t>
  </si>
  <si>
    <t>fencing</t>
  </si>
  <si>
    <t>single-layer fence</t>
  </si>
  <si>
    <t>feud</t>
  </si>
  <si>
    <t>fides</t>
  </si>
  <si>
    <t>field</t>
  </si>
  <si>
    <t>fields</t>
  </si>
  <si>
    <t>fight</t>
  </si>
  <si>
    <t>filer</t>
  </si>
  <si>
    <t>filers</t>
  </si>
  <si>
    <t>finalized</t>
  </si>
  <si>
    <t>Finalized</t>
  </si>
  <si>
    <t>finance</t>
  </si>
  <si>
    <t>financeUnit</t>
  </si>
  <si>
    <t>finance unit</t>
  </si>
  <si>
    <t>financing</t>
  </si>
  <si>
    <t>finding</t>
  </si>
  <si>
    <t>findings</t>
  </si>
  <si>
    <t>fingerprinting</t>
  </si>
  <si>
    <t>fire</t>
  </si>
  <si>
    <t>firm</t>
  </si>
  <si>
    <t>first</t>
  </si>
  <si>
    <t>First</t>
  </si>
  <si>
    <t>flank</t>
  </si>
  <si>
    <t>floorTime</t>
  </si>
  <si>
    <t>floor time</t>
  </si>
  <si>
    <t>floridaSenator</t>
  </si>
  <si>
    <t>Florida Sen</t>
  </si>
  <si>
    <t>focus</t>
  </si>
  <si>
    <t>Focus</t>
  </si>
  <si>
    <t>ford</t>
  </si>
  <si>
    <t>Ford</t>
  </si>
  <si>
    <t>Ford Motor Co</t>
  </si>
  <si>
    <t>fordExecutive</t>
  </si>
  <si>
    <t>Ford executives</t>
  </si>
  <si>
    <t>foreclosureMachine</t>
  </si>
  <si>
    <t>foreclosure machine</t>
  </si>
  <si>
    <t>forefront</t>
  </si>
  <si>
    <t>foreignAffairsCommittee</t>
  </si>
  <si>
    <t>Foreign Affairs Committee</t>
  </si>
  <si>
    <t>fortune</t>
  </si>
  <si>
    <t>fortunes</t>
  </si>
  <si>
    <t>foundation</t>
  </si>
  <si>
    <t>fourSeasonsHotel</t>
  </si>
  <si>
    <t>Seasons Hotel</t>
  </si>
  <si>
    <t>fourth</t>
  </si>
  <si>
    <t>Fourth</t>
  </si>
  <si>
    <t>foxNews</t>
  </si>
  <si>
    <t>Fox News</t>
  </si>
  <si>
    <t>foxNewsSunday</t>
  </si>
  <si>
    <t>Fox News Sunday</t>
  </si>
  <si>
    <t>fracking</t>
  </si>
  <si>
    <t>frameworkConvention</t>
  </si>
  <si>
    <t>framework Convention</t>
  </si>
  <si>
    <t>france</t>
  </si>
  <si>
    <t>France</t>
  </si>
  <si>
    <t>freddieInvestments</t>
  </si>
  <si>
    <t>Freddie Investments</t>
  </si>
  <si>
    <t>freddieMac</t>
  </si>
  <si>
    <t>Freddie Mac</t>
  </si>
  <si>
    <t>freedom</t>
  </si>
  <si>
    <t>freeze</t>
  </si>
  <si>
    <t>friday</t>
  </si>
  <si>
    <t>Friday</t>
  </si>
  <si>
    <t>friend</t>
  </si>
  <si>
    <t>friends</t>
  </si>
  <si>
    <t>front</t>
  </si>
  <si>
    <t>frontLine</t>
  </si>
  <si>
    <t>front lines</t>
  </si>
  <si>
    <t>fsb</t>
  </si>
  <si>
    <t>FSB</t>
  </si>
  <si>
    <t>fuelCompany</t>
  </si>
  <si>
    <t>fuel companies</t>
  </si>
  <si>
    <t>fuelIndustry</t>
  </si>
  <si>
    <t>fuel industry</t>
  </si>
  <si>
    <t>fuelInfrastructureSpending</t>
  </si>
  <si>
    <t>fuel infrastructure spending</t>
  </si>
  <si>
    <t>fuelProduction</t>
  </si>
  <si>
    <t>fuel production</t>
  </si>
  <si>
    <t>fuelTechnologyCompany</t>
  </si>
  <si>
    <t>fuel technology company</t>
  </si>
  <si>
    <t>fund</t>
  </si>
  <si>
    <t>fundamental</t>
  </si>
  <si>
    <t>fundamentals</t>
  </si>
  <si>
    <t>future</t>
  </si>
  <si>
    <t>future aren</t>
  </si>
  <si>
    <t>game</t>
  </si>
  <si>
    <t>gap</t>
  </si>
  <si>
    <t>garbage</t>
  </si>
  <si>
    <t>gas</t>
  </si>
  <si>
    <t>gasCompany</t>
  </si>
  <si>
    <t>gas companies</t>
  </si>
  <si>
    <t>gasolinePrice</t>
  </si>
  <si>
    <t>gasoline prices</t>
  </si>
  <si>
    <t>gasReserve</t>
  </si>
  <si>
    <t>gas reserves</t>
  </si>
  <si>
    <t>gavinNewsom</t>
  </si>
  <si>
    <t>Gavin Newsom</t>
  </si>
  <si>
    <t>generalMotors</t>
  </si>
  <si>
    <t>General Motors Co</t>
  </si>
  <si>
    <t>generalServicesAdministration</t>
  </si>
  <si>
    <t>General Services Administration</t>
  </si>
  <si>
    <t>GSA</t>
  </si>
  <si>
    <t>generation</t>
  </si>
  <si>
    <t>georgetown</t>
  </si>
  <si>
    <t>Georgetown</t>
  </si>
  <si>
    <t>georgeWBush</t>
  </si>
  <si>
    <t>President George W</t>
  </si>
  <si>
    <t>georgia</t>
  </si>
  <si>
    <t>Georgia</t>
  </si>
  <si>
    <t>germany</t>
  </si>
  <si>
    <t>Germany</t>
  </si>
  <si>
    <t>gift</t>
  </si>
  <si>
    <t>gifts</t>
  </si>
  <si>
    <t>globalEnergyPolicy</t>
  </si>
  <si>
    <t>Global Energy Policy</t>
  </si>
  <si>
    <t>goal</t>
  </si>
  <si>
    <t>goals</t>
  </si>
  <si>
    <t>goBetweens</t>
  </si>
  <si>
    <t>go-betweens</t>
  </si>
  <si>
    <t>godwin</t>
  </si>
  <si>
    <t>Godwin</t>
  </si>
  <si>
    <t>goldmanSachs</t>
  </si>
  <si>
    <t>Goldman Sachs</t>
  </si>
  <si>
    <t>goldmanSchool</t>
  </si>
  <si>
    <t>Goldman School</t>
  </si>
  <si>
    <t>golfCourse</t>
  </si>
  <si>
    <t>golf course</t>
  </si>
  <si>
    <t>golf courses</t>
  </si>
  <si>
    <t>good</t>
  </si>
  <si>
    <t>goods</t>
  </si>
  <si>
    <t>goodNewsStory</t>
  </si>
  <si>
    <t>good-news story</t>
  </si>
  <si>
    <t>governmentAccountabilityOffice</t>
  </si>
  <si>
    <t>Government Accountability Office</t>
  </si>
  <si>
    <t>governmentDuty</t>
  </si>
  <si>
    <t>Government duties</t>
  </si>
  <si>
    <t>governmentEmployee</t>
  </si>
  <si>
    <t>government employees</t>
  </si>
  <si>
    <t>governmentEthics</t>
  </si>
  <si>
    <t>Government Ethics</t>
  </si>
  <si>
    <t>governmentFunding</t>
  </si>
  <si>
    <t>government funding</t>
  </si>
  <si>
    <t>government funds</t>
  </si>
  <si>
    <t>governmentParticipation</t>
  </si>
  <si>
    <t>government participation</t>
  </si>
  <si>
    <t>governmentService</t>
  </si>
  <si>
    <t>government service</t>
  </si>
  <si>
    <t>governmentSpendingNegotiations</t>
  </si>
  <si>
    <t>government spending negotiations</t>
  </si>
  <si>
    <t>governor</t>
  </si>
  <si>
    <t>Gov</t>
  </si>
  <si>
    <t>governors</t>
  </si>
  <si>
    <t>graduateSchool</t>
  </si>
  <si>
    <t>graduate school</t>
  </si>
  <si>
    <t>gradyNewsource</t>
  </si>
  <si>
    <t>Grady Newsource</t>
  </si>
  <si>
    <t>graham</t>
  </si>
  <si>
    <t>Graham</t>
  </si>
  <si>
    <t>greenhouseGasEmitter</t>
  </si>
  <si>
    <t>greenhouse gas emitter</t>
  </si>
  <si>
    <t>greenpeaceChina</t>
  </si>
  <si>
    <t>Greenpeace China</t>
  </si>
  <si>
    <t>greenSupplyChain</t>
  </si>
  <si>
    <t>Green Supply Chain</t>
  </si>
  <si>
    <t>gregValliere</t>
  </si>
  <si>
    <t>Greg Valliere</t>
  </si>
  <si>
    <t>Valliere</t>
  </si>
  <si>
    <t>grenada</t>
  </si>
  <si>
    <t>Grenada</t>
  </si>
  <si>
    <t>grip</t>
  </si>
  <si>
    <t>grips</t>
  </si>
  <si>
    <t>grossDomesticProduct</t>
  </si>
  <si>
    <t>GDP</t>
  </si>
  <si>
    <t>groundwater</t>
  </si>
  <si>
    <t>group</t>
  </si>
  <si>
    <t>groups</t>
  </si>
  <si>
    <t>growth</t>
  </si>
  <si>
    <t>growthStrategies</t>
  </si>
  <si>
    <t>growth strategies</t>
  </si>
  <si>
    <t>gru</t>
  </si>
  <si>
    <t>GRU</t>
  </si>
  <si>
    <t>guard</t>
  </si>
  <si>
    <t>guidance</t>
  </si>
  <si>
    <t>gulfCoast</t>
  </si>
  <si>
    <t>gulf coast</t>
  </si>
  <si>
    <t>gulfState</t>
  </si>
  <si>
    <t>oil-rich gulf state</t>
  </si>
  <si>
    <t>half</t>
  </si>
  <si>
    <t>hammer</t>
  </si>
  <si>
    <t>hand</t>
  </si>
  <si>
    <t>handful</t>
  </si>
  <si>
    <t>handling</t>
  </si>
  <si>
    <t>happiness</t>
  </si>
  <si>
    <t>harvardBusinessReview</t>
  </si>
  <si>
    <t>HBR</t>
  </si>
  <si>
    <t>harvardBusinessSchool</t>
  </si>
  <si>
    <t>Harvard Business School</t>
  </si>
  <si>
    <t>harvardLawSchool</t>
  </si>
  <si>
    <t>Harvard Law School</t>
  </si>
  <si>
    <t>harvardUniversity</t>
  </si>
  <si>
    <t>Harvard University</t>
  </si>
  <si>
    <t>hawaii</t>
  </si>
  <si>
    <t>Hawaii</t>
  </si>
  <si>
    <t>head</t>
  </si>
  <si>
    <t>healthcareReform</t>
  </si>
  <si>
    <t>health care reform</t>
  </si>
  <si>
    <t>hearing</t>
  </si>
  <si>
    <t>henryBrady</t>
  </si>
  <si>
    <t>Henry Brady</t>
  </si>
  <si>
    <t>highway</t>
  </si>
  <si>
    <t>highways</t>
  </si>
  <si>
    <t>highwayBill</t>
  </si>
  <si>
    <t>highway bill</t>
  </si>
  <si>
    <t>hinduTemple</t>
  </si>
  <si>
    <t>Hindu temple</t>
  </si>
  <si>
    <t>history</t>
  </si>
  <si>
    <t>hive</t>
  </si>
  <si>
    <t>hoax</t>
  </si>
  <si>
    <t>holding</t>
  </si>
  <si>
    <t>holdings</t>
  </si>
  <si>
    <t>hollywoodProducer</t>
  </si>
  <si>
    <t>Hollywood producer</t>
  </si>
  <si>
    <t>homelandSecurityDiscretion</t>
  </si>
  <si>
    <t>Homeland Security discretion</t>
  </si>
  <si>
    <t>homeowner</t>
  </si>
  <si>
    <t>homeState</t>
  </si>
  <si>
    <t>home state</t>
  </si>
  <si>
    <t>honesty</t>
  </si>
  <si>
    <t>honor</t>
  </si>
  <si>
    <t>hope</t>
  </si>
  <si>
    <t>hopeHicks</t>
  </si>
  <si>
    <t>hope Hicks</t>
  </si>
  <si>
    <t>horizonInvestments</t>
  </si>
  <si>
    <t>Horizon Investments</t>
  </si>
  <si>
    <t>hospital</t>
  </si>
  <si>
    <t>building hospitals</t>
  </si>
  <si>
    <t>hotel</t>
  </si>
  <si>
    <t>hour</t>
  </si>
  <si>
    <t>hours</t>
  </si>
  <si>
    <t>house</t>
  </si>
  <si>
    <t>House</t>
  </si>
  <si>
    <t>houseAppropriation</t>
  </si>
  <si>
    <t>House Appropriations</t>
  </si>
  <si>
    <t>houseAppropriationsCommittee</t>
  </si>
  <si>
    <t>House Appropriations Committee</t>
  </si>
  <si>
    <t>householdStatus</t>
  </si>
  <si>
    <t>household status</t>
  </si>
  <si>
    <t>houseIntelligenceCommittee</t>
  </si>
  <si>
    <t>House Intelligence Committee</t>
  </si>
  <si>
    <t>housekeepingStaff</t>
  </si>
  <si>
    <t>housekeeping staff</t>
  </si>
  <si>
    <t>housePlan</t>
  </si>
  <si>
    <t>House plan</t>
  </si>
  <si>
    <t>houseRepublicanConference</t>
  </si>
  <si>
    <t>House GOP conference</t>
  </si>
  <si>
    <t>houseRepublicanplan</t>
  </si>
  <si>
    <t>House GOP plan</t>
  </si>
  <si>
    <t>housing</t>
  </si>
  <si>
    <t>hypercritical</t>
  </si>
  <si>
    <t>idea</t>
  </si>
  <si>
    <t>idProgram</t>
  </si>
  <si>
    <t>ID program</t>
  </si>
  <si>
    <t>iea</t>
  </si>
  <si>
    <t>IEA</t>
  </si>
  <si>
    <t>ier</t>
  </si>
  <si>
    <t>IER</t>
  </si>
  <si>
    <t>illiquidity</t>
  </si>
  <si>
    <t>immigrantCommunity</t>
  </si>
  <si>
    <t>immigrant communities</t>
  </si>
  <si>
    <t>immigrantFilledState</t>
  </si>
  <si>
    <t>immigrant-filled state</t>
  </si>
  <si>
    <t>immigrantPopulation</t>
  </si>
  <si>
    <t>immigrant population</t>
  </si>
  <si>
    <t>immigrationPolicy</t>
  </si>
  <si>
    <t>immigration policy</t>
  </si>
  <si>
    <t>immigrationReformPackage</t>
  </si>
  <si>
    <t>immigration reform package</t>
  </si>
  <si>
    <t>impact</t>
  </si>
  <si>
    <t>impacting</t>
  </si>
  <si>
    <t>import</t>
  </si>
  <si>
    <t>disadvantage imports</t>
  </si>
  <si>
    <t>imports</t>
  </si>
  <si>
    <t>inauguration</t>
  </si>
  <si>
    <t>inaugurationDay</t>
  </si>
  <si>
    <t>inauguration day</t>
  </si>
  <si>
    <t>incentive</t>
  </si>
  <si>
    <t>incentives</t>
  </si>
  <si>
    <t>incomeTaxBracket</t>
  </si>
  <si>
    <t>income tax brackets</t>
  </si>
  <si>
    <t>incomeTaxFiling</t>
  </si>
  <si>
    <t>income tax filing</t>
  </si>
  <si>
    <t>incomeTaxRate</t>
  </si>
  <si>
    <t>income tax rate</t>
  </si>
  <si>
    <t>income tax rates</t>
  </si>
  <si>
    <t>increase</t>
  </si>
  <si>
    <t>increases</t>
  </si>
  <si>
    <t>indebtedness</t>
  </si>
  <si>
    <t>independence</t>
  </si>
  <si>
    <t>india</t>
  </si>
  <si>
    <t>India</t>
  </si>
  <si>
    <t>indiana</t>
  </si>
  <si>
    <t>Indiana</t>
  </si>
  <si>
    <t>indianaPlant</t>
  </si>
  <si>
    <t>Indiana plant</t>
  </si>
  <si>
    <t>indianBusinessPartners</t>
  </si>
  <si>
    <t>Indian Business Partners</t>
  </si>
  <si>
    <t>indianRealEstateExecutives</t>
  </si>
  <si>
    <t>Indian real-estate executives</t>
  </si>
  <si>
    <t>indication</t>
  </si>
  <si>
    <t>indicators</t>
  </si>
  <si>
    <t>individual</t>
  </si>
  <si>
    <t>individuals</t>
  </si>
  <si>
    <t>indonesianPoliticians</t>
  </si>
  <si>
    <t>Indonesian Politicians</t>
  </si>
  <si>
    <t>indonesianProperties</t>
  </si>
  <si>
    <t>Indonesian properties</t>
  </si>
  <si>
    <t>inefficiently</t>
  </si>
  <si>
    <t>influence</t>
  </si>
  <si>
    <t>influenceCampaign</t>
  </si>
  <si>
    <t>influence campaign</t>
  </si>
  <si>
    <t>information</t>
  </si>
  <si>
    <t>informationAge</t>
  </si>
  <si>
    <t>information age</t>
  </si>
  <si>
    <t>informationWar</t>
  </si>
  <si>
    <t>information war</t>
  </si>
  <si>
    <t>infrastructure</t>
  </si>
  <si>
    <t>infrastructure —</t>
  </si>
  <si>
    <t>infrastructureAct</t>
  </si>
  <si>
    <t>Infrastructure Act</t>
  </si>
  <si>
    <t>infrastructureBank</t>
  </si>
  <si>
    <t>infrastructure bank</t>
  </si>
  <si>
    <t>infrastructureSpending</t>
  </si>
  <si>
    <t>infrastructure financing</t>
  </si>
  <si>
    <t>infrastructure investment</t>
  </si>
  <si>
    <t>infrastructurePolicyBank</t>
  </si>
  <si>
    <t>Infrastructure Policy Bank</t>
  </si>
  <si>
    <t>infrastructureProject</t>
  </si>
  <si>
    <t>infrastructure projects</t>
  </si>
  <si>
    <t>infrastructure spending</t>
  </si>
  <si>
    <t>infrastructureSpendingCrisis</t>
  </si>
  <si>
    <t>infrastructure spending crisis</t>
  </si>
  <si>
    <t>inhabitant</t>
  </si>
  <si>
    <t>inhabitants</t>
  </si>
  <si>
    <t>innovation</t>
  </si>
  <si>
    <t>Innovation</t>
  </si>
  <si>
    <t>instance</t>
  </si>
  <si>
    <t>institute</t>
  </si>
  <si>
    <t>Institute</t>
  </si>
  <si>
    <t>institution</t>
  </si>
  <si>
    <t>institutions</t>
  </si>
  <si>
    <t>instruction</t>
  </si>
  <si>
    <t>instructions</t>
  </si>
  <si>
    <t>instructor</t>
  </si>
  <si>
    <t>intelligence</t>
  </si>
  <si>
    <t>intelligenceChief</t>
  </si>
  <si>
    <t>intelligence chiefs</t>
  </si>
  <si>
    <t>spy chiefs</t>
  </si>
  <si>
    <t>intelligenceCommunity</t>
  </si>
  <si>
    <t>intelligence communities</t>
  </si>
  <si>
    <t>intelligence community</t>
  </si>
  <si>
    <t>intelligenceCommunityFinding</t>
  </si>
  <si>
    <t>intelligence community findings</t>
  </si>
  <si>
    <t>intelligenceCommunityWork</t>
  </si>
  <si>
    <t>intelligence community work</t>
  </si>
  <si>
    <t>intelligenceExpert</t>
  </si>
  <si>
    <t>intelligence expert</t>
  </si>
  <si>
    <t>intelligenceOfficer</t>
  </si>
  <si>
    <t>intelligence officers</t>
  </si>
  <si>
    <t>intelligenceOfficial</t>
  </si>
  <si>
    <t>intelligence officials</t>
  </si>
  <si>
    <t>intelligenceReport</t>
  </si>
  <si>
    <t>intelligence report</t>
  </si>
  <si>
    <t>intent</t>
  </si>
  <si>
    <t>intention</t>
  </si>
  <si>
    <t>interaction</t>
  </si>
  <si>
    <t>interactions</t>
  </si>
  <si>
    <t>interest</t>
  </si>
  <si>
    <t>interests</t>
  </si>
  <si>
    <t>interestCollusion</t>
  </si>
  <si>
    <t>interest collusion</t>
  </si>
  <si>
    <t>interference</t>
  </si>
  <si>
    <t>interiorDepartment</t>
  </si>
  <si>
    <t>Interior Department</t>
  </si>
  <si>
    <t>interiorRules</t>
  </si>
  <si>
    <t>Interior rules</t>
  </si>
  <si>
    <t>internalRevenueServiceRule</t>
  </si>
  <si>
    <t>IRS rules</t>
  </si>
  <si>
    <t>internationalEconomicsEstimates</t>
  </si>
  <si>
    <t>International Economics estimates</t>
  </si>
  <si>
    <t>internationalStudies</t>
  </si>
  <si>
    <t>International Studies</t>
  </si>
  <si>
    <t>internet</t>
  </si>
  <si>
    <t>iconic Internet</t>
  </si>
  <si>
    <t>interview</t>
  </si>
  <si>
    <t>interviews</t>
  </si>
  <si>
    <t>intrusion</t>
  </si>
  <si>
    <t>intrusions</t>
  </si>
  <si>
    <t>investigations</t>
  </si>
  <si>
    <t>investment</t>
  </si>
  <si>
    <t>investments</t>
  </si>
  <si>
    <t>investmentOffice</t>
  </si>
  <si>
    <t>investment office</t>
  </si>
  <si>
    <t>investor</t>
  </si>
  <si>
    <t>investors</t>
  </si>
  <si>
    <t>investorInterest</t>
  </si>
  <si>
    <t>investor interest</t>
  </si>
  <si>
    <t>involvement</t>
  </si>
  <si>
    <t>iraq</t>
  </si>
  <si>
    <t>Iraq</t>
  </si>
  <si>
    <t>isis</t>
  </si>
  <si>
    <t>ISIS</t>
  </si>
  <si>
    <t>isisThreat</t>
  </si>
  <si>
    <t>ISIS threat</t>
  </si>
  <si>
    <t>islamicTerror</t>
  </si>
  <si>
    <t>Islamic terror</t>
  </si>
  <si>
    <t>island</t>
  </si>
  <si>
    <t>islands</t>
  </si>
  <si>
    <t>issue</t>
  </si>
  <si>
    <t>issues</t>
  </si>
  <si>
    <t>iteration</t>
  </si>
  <si>
    <t>jackMarkell</t>
  </si>
  <si>
    <t>Jack Markell</t>
  </si>
  <si>
    <t>jamesClapper</t>
  </si>
  <si>
    <t>Clapper</t>
  </si>
  <si>
    <t>James Clapper</t>
  </si>
  <si>
    <t>jan</t>
  </si>
  <si>
    <t>Jan</t>
  </si>
  <si>
    <t>janeNakano</t>
  </si>
  <si>
    <t>Jane Nakano</t>
  </si>
  <si>
    <t>january</t>
  </si>
  <si>
    <t>January —</t>
  </si>
  <si>
    <t>jasonMiller</t>
  </si>
  <si>
    <t>spokesman Jason Miller</t>
  </si>
  <si>
    <t>jenniferHing</t>
  </si>
  <si>
    <t>Jennifer Hing</t>
  </si>
  <si>
    <t>jerryBrown</t>
  </si>
  <si>
    <t>Jerry Brown</t>
  </si>
  <si>
    <t>jet</t>
  </si>
  <si>
    <t>jets —which</t>
  </si>
  <si>
    <t>collar jobs</t>
  </si>
  <si>
    <t>jobs End</t>
  </si>
  <si>
    <t>jobGrowth</t>
  </si>
  <si>
    <t>job growth</t>
  </si>
  <si>
    <t>jobKillingRestrictions</t>
  </si>
  <si>
    <t>job-killing restrictions</t>
  </si>
  <si>
    <t>jobOutflow</t>
  </si>
  <si>
    <t>job outflows</t>
  </si>
  <si>
    <t>jobPlan</t>
  </si>
  <si>
    <t>job plan</t>
  </si>
  <si>
    <t>jobRetention</t>
  </si>
  <si>
    <t>job retention</t>
  </si>
  <si>
    <t>johnKerry</t>
  </si>
  <si>
    <t>State John Kerry</t>
  </si>
  <si>
    <t>johnMacomber</t>
  </si>
  <si>
    <t>john Macomber</t>
  </si>
  <si>
    <t>Macomber</t>
  </si>
  <si>
    <t>johnMcCain</t>
  </si>
  <si>
    <t>John McCain</t>
  </si>
  <si>
    <t>Republican John McCain</t>
  </si>
  <si>
    <t>Senator John McCain</t>
  </si>
  <si>
    <t>jonathanTurley</t>
  </si>
  <si>
    <t>Jonathan Turley</t>
  </si>
  <si>
    <t>journalism</t>
  </si>
  <si>
    <t>journalist</t>
  </si>
  <si>
    <t>journalists</t>
  </si>
  <si>
    <t>judge</t>
  </si>
  <si>
    <t>judges</t>
  </si>
  <si>
    <t>jurist</t>
  </si>
  <si>
    <t>jurists</t>
  </si>
  <si>
    <t>julianAssange</t>
  </si>
  <si>
    <t>Julian Assange</t>
  </si>
  <si>
    <t>WikiLeaks founder Assange</t>
  </si>
  <si>
    <t>jurisdiction</t>
  </si>
  <si>
    <t>justiceDepartment</t>
  </si>
  <si>
    <t>Justice Department</t>
  </si>
  <si>
    <t>justinTrudeau</t>
  </si>
  <si>
    <t>President Justin Trudeau</t>
  </si>
  <si>
    <t>kevin</t>
  </si>
  <si>
    <t>Kevin</t>
  </si>
  <si>
    <t>key</t>
  </si>
  <si>
    <t>keys</t>
  </si>
  <si>
    <t>kind</t>
  </si>
  <si>
    <t>kinds</t>
  </si>
  <si>
    <t>Kremlin</t>
  </si>
  <si>
    <t>kremlinWebsite</t>
  </si>
  <si>
    <t>Kremlin website</t>
  </si>
  <si>
    <t>kuwait</t>
  </si>
  <si>
    <t>Kuwait</t>
  </si>
  <si>
    <t>kuwaitiEvent</t>
  </si>
  <si>
    <t>Kuwaiti Event</t>
  </si>
  <si>
    <t>kylePomerleau</t>
  </si>
  <si>
    <t>Kyle Pomerleau</t>
  </si>
  <si>
    <t>Pomerleau notes</t>
  </si>
  <si>
    <t>kylePope</t>
  </si>
  <si>
    <t>Kyle Pope</t>
  </si>
  <si>
    <t>labor</t>
  </si>
  <si>
    <t>Labor</t>
  </si>
  <si>
    <t>land</t>
  </si>
  <si>
    <t>lands</t>
  </si>
  <si>
    <t>largesse</t>
  </si>
  <si>
    <t>lasVegas</t>
  </si>
  <si>
    <t>Las Vegas</t>
  </si>
  <si>
    <t>laurenceTribe</t>
  </si>
  <si>
    <t>Laurence Tribe</t>
  </si>
  <si>
    <t>law</t>
  </si>
  <si>
    <t>laws</t>
  </si>
  <si>
    <t>lawEnforcement</t>
  </si>
  <si>
    <t>law enforcement</t>
  </si>
  <si>
    <t>lawEnforcementAgency</t>
  </si>
  <si>
    <t>law enforcement agencies</t>
  </si>
  <si>
    <t>lawEnforcementCommunity</t>
  </si>
  <si>
    <t>law enforcement communities</t>
  </si>
  <si>
    <t>lawsuit</t>
  </si>
  <si>
    <t>Lawsuits</t>
  </si>
  <si>
    <t>lawyer</t>
  </si>
  <si>
    <t>layer</t>
  </si>
  <si>
    <t>layers</t>
  </si>
  <si>
    <t>leadership</t>
  </si>
  <si>
    <t>leadup</t>
  </si>
  <si>
    <t>learning</t>
  </si>
  <si>
    <t>Learning</t>
  </si>
  <si>
    <t>lease</t>
  </si>
  <si>
    <t>Lease</t>
  </si>
  <si>
    <t>leases</t>
  </si>
  <si>
    <t>lecturer</t>
  </si>
  <si>
    <t>legacy</t>
  </si>
  <si>
    <t>legalCost</t>
  </si>
  <si>
    <t>Legal costs</t>
  </si>
  <si>
    <t>legislature</t>
  </si>
  <si>
    <t>lenBurman</t>
  </si>
  <si>
    <t>Len Burman</t>
  </si>
  <si>
    <t>lendingPractices</t>
  </si>
  <si>
    <t>lending practices</t>
  </si>
  <si>
    <t>length</t>
  </si>
  <si>
    <t>leon</t>
  </si>
  <si>
    <t>León</t>
  </si>
  <si>
    <t>leonCharles</t>
  </si>
  <si>
    <t>Leon Charles</t>
  </si>
  <si>
    <t>lesbian</t>
  </si>
  <si>
    <t>letter</t>
  </si>
  <si>
    <t>level</t>
  </si>
  <si>
    <t>leverage</t>
  </si>
  <si>
    <t>use leverage</t>
  </si>
  <si>
    <t>li</t>
  </si>
  <si>
    <t>Li</t>
  </si>
  <si>
    <t>liar</t>
  </si>
  <si>
    <t>liberal</t>
  </si>
  <si>
    <t>liberals</t>
  </si>
  <si>
    <t>liberty</t>
  </si>
  <si>
    <t>liberties</t>
  </si>
  <si>
    <t>license</t>
  </si>
  <si>
    <t>lieutenant</t>
  </si>
  <si>
    <t>Lt</t>
  </si>
  <si>
    <t>life</t>
  </si>
  <si>
    <t>lifetimeBan</t>
  </si>
  <si>
    <t>lifetime ban</t>
  </si>
  <si>
    <t>lightbridge</t>
  </si>
  <si>
    <t>Lightbridge Corp</t>
  </si>
  <si>
    <t>lightRail</t>
  </si>
  <si>
    <t>light rail</t>
  </si>
  <si>
    <t>like</t>
  </si>
  <si>
    <t>—like</t>
  </si>
  <si>
    <t>limit</t>
  </si>
  <si>
    <t>limits</t>
  </si>
  <si>
    <t>lindseyGraham</t>
  </si>
  <si>
    <t>Senators Lindsey Graham</t>
  </si>
  <si>
    <t>line</t>
  </si>
  <si>
    <t>linglingMu</t>
  </si>
  <si>
    <t>Lingling Mu</t>
  </si>
  <si>
    <t>link</t>
  </si>
  <si>
    <t>liShuo</t>
  </si>
  <si>
    <t>Li Shuo</t>
  </si>
  <si>
    <t>list</t>
  </si>
  <si>
    <t>semi-comprehensive list</t>
  </si>
  <si>
    <t>litany</t>
  </si>
  <si>
    <t>loan</t>
  </si>
  <si>
    <t>LOANS</t>
  </si>
  <si>
    <t>lobbyist</t>
  </si>
  <si>
    <t>lobbyists</t>
  </si>
  <si>
    <t>losAngeles</t>
  </si>
  <si>
    <t>Los Angeles</t>
  </si>
  <si>
    <t>loss</t>
  </si>
  <si>
    <t>lot</t>
  </si>
  <si>
    <t>Lots</t>
  </si>
  <si>
    <t>love</t>
  </si>
  <si>
    <t>macri</t>
  </si>
  <si>
    <t>Macri</t>
  </si>
  <si>
    <t>mainstreamMedia</t>
  </si>
  <si>
    <t>mainstream media outlets</t>
  </si>
  <si>
    <t>maintenance</t>
  </si>
  <si>
    <t>majority</t>
  </si>
  <si>
    <t>man</t>
  </si>
  <si>
    <t>management</t>
  </si>
  <si>
    <t>Management</t>
  </si>
  <si>
    <t>manager</t>
  </si>
  <si>
    <t>mandate</t>
  </si>
  <si>
    <t>mandates</t>
  </si>
  <si>
    <t>manifestation</t>
  </si>
  <si>
    <t>mansion</t>
  </si>
  <si>
    <t>manufacturer</t>
  </si>
  <si>
    <t>manufacturers</t>
  </si>
  <si>
    <t>manufacturing</t>
  </si>
  <si>
    <t>manufacturingBusinessEnvironment</t>
  </si>
  <si>
    <t>manufacturing business environment</t>
  </si>
  <si>
    <t>many</t>
  </si>
  <si>
    <t>Many</t>
  </si>
  <si>
    <t>march</t>
  </si>
  <si>
    <t>March</t>
  </si>
  <si>
    <t>marcoRubio</t>
  </si>
  <si>
    <t>Marco Rubio</t>
  </si>
  <si>
    <t>Rubio</t>
  </si>
  <si>
    <t>margin</t>
  </si>
  <si>
    <t>mark</t>
  </si>
  <si>
    <t>marrakech</t>
  </si>
  <si>
    <t>MARRAKECH</t>
  </si>
  <si>
    <t>maryland</t>
  </si>
  <si>
    <t>Maryland</t>
  </si>
  <si>
    <t>massDeportationForce</t>
  </si>
  <si>
    <t>mass deportation force</t>
  </si>
  <si>
    <t>materialPortions</t>
  </si>
  <si>
    <t>material portions</t>
  </si>
  <si>
    <t>math</t>
  </si>
  <si>
    <t>matter</t>
  </si>
  <si>
    <t>mayor</t>
  </si>
  <si>
    <t>mayors</t>
  </si>
  <si>
    <t>mayors —</t>
  </si>
  <si>
    <t>meantime</t>
  </si>
  <si>
    <t>measure</t>
  </si>
  <si>
    <t>measures</t>
  </si>
  <si>
    <t>measures fight</t>
  </si>
  <si>
    <t>medicare</t>
  </si>
  <si>
    <t>Medicare</t>
  </si>
  <si>
    <t>meeting</t>
  </si>
  <si>
    <t>meeting Thursday morning</t>
  </si>
  <si>
    <t>meetings</t>
  </si>
  <si>
    <t>member</t>
  </si>
  <si>
    <t>members</t>
  </si>
  <si>
    <t>memorandum</t>
  </si>
  <si>
    <t>mess</t>
  </si>
  <si>
    <t>message</t>
  </si>
  <si>
    <t>messages</t>
  </si>
  <si>
    <t>method</t>
  </si>
  <si>
    <t>mexicanGovernment</t>
  </si>
  <si>
    <t>Mexican government</t>
  </si>
  <si>
    <t>mexicoCity</t>
  </si>
  <si>
    <t>Mexico City</t>
  </si>
  <si>
    <t>mexicoFactory</t>
  </si>
  <si>
    <t>Mexico factory</t>
  </si>
  <si>
    <t>michigan</t>
  </si>
  <si>
    <t>Michigan</t>
  </si>
  <si>
    <t>michiganFactory</t>
  </si>
  <si>
    <t>Michigan factory</t>
  </si>
  <si>
    <t>microphone</t>
  </si>
  <si>
    <t>midst</t>
  </si>
  <si>
    <t>mikeGodwin</t>
  </si>
  <si>
    <t>author Mike Godwin</t>
  </si>
  <si>
    <t>mikeSnider</t>
  </si>
  <si>
    <t>MikeSnider</t>
  </si>
  <si>
    <t>mile</t>
  </si>
  <si>
    <t>million</t>
  </si>
  <si>
    <t>millions</t>
  </si>
  <si>
    <t>recieved millions</t>
  </si>
  <si>
    <t>mind</t>
  </si>
  <si>
    <t>minds</t>
  </si>
  <si>
    <t>mindfield</t>
  </si>
  <si>
    <t>minefields</t>
  </si>
  <si>
    <t>ministry</t>
  </si>
  <si>
    <t>minority</t>
  </si>
  <si>
    <t>minorities</t>
  </si>
  <si>
    <t>misinformation</t>
  </si>
  <si>
    <t>missileSubmarine</t>
  </si>
  <si>
    <t>missile submarines</t>
  </si>
  <si>
    <t>modernizationProgram</t>
  </si>
  <si>
    <t>modernization program</t>
  </si>
  <si>
    <t>monday</t>
  </si>
  <si>
    <t>Monday</t>
  </si>
  <si>
    <t>monitoring</t>
  </si>
  <si>
    <t>month</t>
  </si>
  <si>
    <t>months</t>
  </si>
  <si>
    <t>moratorium</t>
  </si>
  <si>
    <t>morocco</t>
  </si>
  <si>
    <t>Morocco —The election</t>
  </si>
  <si>
    <t>mortgageInterest</t>
  </si>
  <si>
    <t>mortgage interest</t>
  </si>
  <si>
    <t>moscowDirected</t>
  </si>
  <si>
    <t>Moscow-directed</t>
  </si>
  <si>
    <t>move</t>
  </si>
  <si>
    <t>Great move</t>
  </si>
  <si>
    <t>move Mr</t>
  </si>
  <si>
    <t>moves</t>
  </si>
  <si>
    <t>mr</t>
  </si>
  <si>
    <t>Mr</t>
  </si>
  <si>
    <t>msnbc</t>
  </si>
  <si>
    <t>MSNBC</t>
  </si>
  <si>
    <t>multiBillionDollarPlan</t>
  </si>
  <si>
    <t>multi-billion dollar plan</t>
  </si>
  <si>
    <t>multiPolar</t>
  </si>
  <si>
    <t>multi-polar</t>
  </si>
  <si>
    <t>mumbai</t>
  </si>
  <si>
    <t>Mumbai</t>
  </si>
  <si>
    <t>muslim</t>
  </si>
  <si>
    <t>Muslims</t>
  </si>
  <si>
    <t>muslimBan</t>
  </si>
  <si>
    <t>Muslim ban</t>
  </si>
  <si>
    <t>muslimPopulation</t>
  </si>
  <si>
    <t>Muslim populations</t>
  </si>
  <si>
    <t>myronEbell</t>
  </si>
  <si>
    <t>Myron Ebell</t>
  </si>
  <si>
    <t>nafta</t>
  </si>
  <si>
    <t>NAFTA</t>
  </si>
  <si>
    <t>NAFTA pact</t>
  </si>
  <si>
    <t>name</t>
  </si>
  <si>
    <t>nancyPelosi</t>
  </si>
  <si>
    <t>representative Nancy Pelosi</t>
  </si>
  <si>
    <t>nasaResearch</t>
  </si>
  <si>
    <t>NASA research</t>
  </si>
  <si>
    <t>National Intelligence</t>
  </si>
  <si>
    <t>nationalLaborRelationsBoard</t>
  </si>
  <si>
    <t>NLRB</t>
  </si>
  <si>
    <t>nature</t>
  </si>
  <si>
    <t>naziComparison</t>
  </si>
  <si>
    <t>Nazi comparison</t>
  </si>
  <si>
    <t>naziGermany</t>
  </si>
  <si>
    <t>Nazi Germany</t>
  </si>
  <si>
    <t>nbc</t>
  </si>
  <si>
    <t>NBC</t>
  </si>
  <si>
    <t>need</t>
  </si>
  <si>
    <t>needle</t>
  </si>
  <si>
    <t>negotiation</t>
  </si>
  <si>
    <t>deal-making</t>
  </si>
  <si>
    <t>negotiations</t>
  </si>
  <si>
    <t>negotiationTechnique</t>
  </si>
  <si>
    <t>negotiation techniques</t>
  </si>
  <si>
    <t>negotiator</t>
  </si>
  <si>
    <t>veteran negotiator</t>
  </si>
  <si>
    <t>newAmericaFoundation</t>
  </si>
  <si>
    <t>New America Foundation</t>
  </si>
  <si>
    <t>newcomer</t>
  </si>
  <si>
    <t>newcomers</t>
  </si>
  <si>
    <t>newHaven</t>
  </si>
  <si>
    <t>New Haven</t>
  </si>
  <si>
    <t>news</t>
  </si>
  <si>
    <t>newsConference</t>
  </si>
  <si>
    <t>news conference</t>
  </si>
  <si>
    <t>press conference</t>
  </si>
  <si>
    <t>newsReport</t>
  </si>
  <si>
    <t>news item</t>
  </si>
  <si>
    <t>newsMedia</t>
  </si>
  <si>
    <t>news media</t>
  </si>
  <si>
    <t>newsOrganization</t>
  </si>
  <si>
    <t>news organization</t>
  </si>
  <si>
    <t>news organizations …</t>
  </si>
  <si>
    <t>news outlets</t>
  </si>
  <si>
    <t>news outlets endangers</t>
  </si>
  <si>
    <t>newsProperty</t>
  </si>
  <si>
    <t>news property</t>
  </si>
  <si>
    <t>news reports</t>
  </si>
  <si>
    <t>newtGingrich</t>
  </si>
  <si>
    <t>Speaker Newt Gingrich</t>
  </si>
  <si>
    <t>newYear</t>
  </si>
  <si>
    <t>New Year</t>
  </si>
  <si>
    <t>newYork</t>
  </si>
  <si>
    <t>New York</t>
  </si>
  <si>
    <t>newYorkState</t>
  </si>
  <si>
    <t>New York State</t>
  </si>
  <si>
    <t>newYorkTimes</t>
  </si>
  <si>
    <t>New York Times</t>
  </si>
  <si>
    <t>nigelFarage</t>
  </si>
  <si>
    <t>Farage</t>
  </si>
  <si>
    <t>Nigel Farage</t>
  </si>
  <si>
    <t>nod</t>
  </si>
  <si>
    <t>nominee</t>
  </si>
  <si>
    <t>nominees</t>
  </si>
  <si>
    <t>nonFossilFuelSources</t>
  </si>
  <si>
    <t>non-fossil-fuel sources</t>
  </si>
  <si>
    <t>northDakota</t>
  </si>
  <si>
    <t>North Dakota</t>
  </si>
  <si>
    <t>notch</t>
  </si>
  <si>
    <t>nothing</t>
  </si>
  <si>
    <t>HAVE NOTHING</t>
  </si>
  <si>
    <t>notice</t>
  </si>
  <si>
    <t>november</t>
  </si>
  <si>
    <t>Nov</t>
  </si>
  <si>
    <t>November</t>
  </si>
  <si>
    <t>nseers</t>
  </si>
  <si>
    <t>NSEERS</t>
  </si>
  <si>
    <t>NSEERS program</t>
  </si>
  <si>
    <t>nsengaBurton</t>
  </si>
  <si>
    <t>Nsenga Burton</t>
  </si>
  <si>
    <t>nuclearNonProliferationTreaty</t>
  </si>
  <si>
    <t>Nuclear Non-Proliferation Treaty</t>
  </si>
  <si>
    <t>nuke</t>
  </si>
  <si>
    <t>nukes</t>
  </si>
  <si>
    <t>number</t>
  </si>
  <si>
    <t>Affordable Care Act</t>
  </si>
  <si>
    <t>Obamacare</t>
  </si>
  <si>
    <t>Obamacare Act</t>
  </si>
  <si>
    <t>obamacareRepeal</t>
  </si>
  <si>
    <t>ObamaCare repeal</t>
  </si>
  <si>
    <t>repeal Obamacare</t>
  </si>
  <si>
    <t>obamaClintonRoadblocks</t>
  </si>
  <si>
    <t>Obama-Clinton roadblocks</t>
  </si>
  <si>
    <t>objection</t>
  </si>
  <si>
    <t>objections</t>
  </si>
  <si>
    <t>objective</t>
  </si>
  <si>
    <t>core objective</t>
  </si>
  <si>
    <t>objectives</t>
  </si>
  <si>
    <t>objectiveCharacteristic</t>
  </si>
  <si>
    <t>objective characteristics</t>
  </si>
  <si>
    <t>observation</t>
  </si>
  <si>
    <t>observer</t>
  </si>
  <si>
    <t>Observers</t>
  </si>
  <si>
    <t>october</t>
  </si>
  <si>
    <t>October</t>
  </si>
  <si>
    <t>octogenarian</t>
  </si>
  <si>
    <t>octogenarians</t>
  </si>
  <si>
    <t>odd</t>
  </si>
  <si>
    <t>odds</t>
  </si>
  <si>
    <t>oddity</t>
  </si>
  <si>
    <t>office</t>
  </si>
  <si>
    <t>official</t>
  </si>
  <si>
    <t>Officials</t>
  </si>
  <si>
    <t>offshoring</t>
  </si>
  <si>
    <t>oil</t>
  </si>
  <si>
    <t>crude oil</t>
  </si>
  <si>
    <t>oilDrilling</t>
  </si>
  <si>
    <t>oil drilling</t>
  </si>
  <si>
    <t>one</t>
  </si>
  <si>
    <t>ones</t>
  </si>
  <si>
    <t>opening</t>
  </si>
  <si>
    <t>openingShot</t>
  </si>
  <si>
    <t>opening shot</t>
  </si>
  <si>
    <t>operation</t>
  </si>
  <si>
    <t>operations</t>
  </si>
  <si>
    <t>operator</t>
  </si>
  <si>
    <t>opinion</t>
  </si>
  <si>
    <t>opinions</t>
  </si>
  <si>
    <t>opponent</t>
  </si>
  <si>
    <t>Opponents</t>
  </si>
  <si>
    <t>opportunity</t>
  </si>
  <si>
    <t>opposition</t>
  </si>
  <si>
    <t>oppositionAgenda</t>
  </si>
  <si>
    <t>opposition agenda</t>
  </si>
  <si>
    <t>optimism</t>
  </si>
  <si>
    <t>option</t>
  </si>
  <si>
    <t>options</t>
  </si>
  <si>
    <t>oregon</t>
  </si>
  <si>
    <t>Oregon</t>
  </si>
  <si>
    <t>organization</t>
  </si>
  <si>
    <t>organizations</t>
  </si>
  <si>
    <t>other</t>
  </si>
  <si>
    <t>others</t>
  </si>
  <si>
    <t>outcome</t>
  </si>
  <si>
    <t>outlet</t>
  </si>
  <si>
    <t>outlets</t>
  </si>
  <si>
    <t>outline</t>
  </si>
  <si>
    <t>outmatch</t>
  </si>
  <si>
    <t>output</t>
  </si>
  <si>
    <t>pace</t>
  </si>
  <si>
    <t>pacific</t>
  </si>
  <si>
    <t>Pacific</t>
  </si>
  <si>
    <t>package</t>
  </si>
  <si>
    <t>painting</t>
  </si>
  <si>
    <t>pair</t>
  </si>
  <si>
    <t>parent</t>
  </si>
  <si>
    <t>parents</t>
  </si>
  <si>
    <t>paris</t>
  </si>
  <si>
    <t>Paris</t>
  </si>
  <si>
    <t>parisExit</t>
  </si>
  <si>
    <t>Paris exit</t>
  </si>
  <si>
    <t>parisStance</t>
  </si>
  <si>
    <t>Paris stance</t>
  </si>
  <si>
    <t>part</t>
  </si>
  <si>
    <t>parts</t>
  </si>
  <si>
    <t>participant</t>
  </si>
  <si>
    <t>participants</t>
  </si>
  <si>
    <t>participation</t>
  </si>
  <si>
    <t>partner</t>
  </si>
  <si>
    <t>partnership</t>
  </si>
  <si>
    <t>OTHER PARTNERSHIPS</t>
  </si>
  <si>
    <t>partnerships</t>
  </si>
  <si>
    <t>patrickLeahy</t>
  </si>
  <si>
    <t>Leahy</t>
  </si>
  <si>
    <t>Senator Patrick J</t>
  </si>
  <si>
    <t>payment</t>
  </si>
  <si>
    <t>payments</t>
  </si>
  <si>
    <t>pencil</t>
  </si>
  <si>
    <t>pennsylvania</t>
  </si>
  <si>
    <t>Pennsylvania</t>
  </si>
  <si>
    <t>percentage</t>
  </si>
  <si>
    <t>performance</t>
  </si>
  <si>
    <t>period</t>
  </si>
  <si>
    <t>period —which</t>
  </si>
  <si>
    <t>person</t>
  </si>
  <si>
    <t>persona</t>
  </si>
  <si>
    <t>perspective</t>
  </si>
  <si>
    <t>peskov</t>
  </si>
  <si>
    <t>Peskov</t>
  </si>
  <si>
    <t>peterNavarro</t>
  </si>
  <si>
    <t>Peter Navarro</t>
  </si>
  <si>
    <t>petersonInstitute</t>
  </si>
  <si>
    <t>Peterson Institute</t>
  </si>
  <si>
    <t>philadelphia</t>
  </si>
  <si>
    <t>Philadelphia —</t>
  </si>
  <si>
    <t>philanthropy</t>
  </si>
  <si>
    <t>philippines</t>
  </si>
  <si>
    <t>Philippines</t>
  </si>
  <si>
    <t>philosophy</t>
  </si>
  <si>
    <t>philosophy —</t>
  </si>
  <si>
    <t>phoenix</t>
  </si>
  <si>
    <t>Phoenix</t>
  </si>
  <si>
    <t>phone</t>
  </si>
  <si>
    <t>phoneConversation</t>
  </si>
  <si>
    <t>off-air phone conversation</t>
  </si>
  <si>
    <t>picture</t>
  </si>
  <si>
    <t>pile</t>
  </si>
  <si>
    <t>place</t>
  </si>
  <si>
    <t>location</t>
  </si>
  <si>
    <t>plain</t>
  </si>
  <si>
    <t>plains</t>
  </si>
  <si>
    <t>plan</t>
  </si>
  <si>
    <t>plan ends</t>
  </si>
  <si>
    <t>plans</t>
  </si>
  <si>
    <t>plant</t>
  </si>
  <si>
    <t>player</t>
  </si>
  <si>
    <t>players</t>
  </si>
  <si>
    <t>pledge</t>
  </si>
  <si>
    <t>plenty</t>
  </si>
  <si>
    <t>pocketbook</t>
  </si>
  <si>
    <t>point</t>
  </si>
  <si>
    <t>points</t>
  </si>
  <si>
    <t>points —he</t>
  </si>
  <si>
    <t>policeDepartment</t>
  </si>
  <si>
    <t>Police Department</t>
  </si>
  <si>
    <t>—policies</t>
  </si>
  <si>
    <t>Public Policy</t>
  </si>
  <si>
    <t>policyBank</t>
  </si>
  <si>
    <t>policy bank</t>
  </si>
  <si>
    <t>policy banks</t>
  </si>
  <si>
    <t>policyObjective</t>
  </si>
  <si>
    <t>Other policy objectives</t>
  </si>
  <si>
    <t>policy objective</t>
  </si>
  <si>
    <t>policyPosition</t>
  </si>
  <si>
    <t>policy positions</t>
  </si>
  <si>
    <t>policyProposal</t>
  </si>
  <si>
    <t>policy proposals</t>
  </si>
  <si>
    <t>politico</t>
  </si>
  <si>
    <t>Politico</t>
  </si>
  <si>
    <t>politicoReport</t>
  </si>
  <si>
    <t>Politico reports</t>
  </si>
  <si>
    <t>politics</t>
  </si>
  <si>
    <t>polluter</t>
  </si>
  <si>
    <t>polluters</t>
  </si>
  <si>
    <t>pope</t>
  </si>
  <si>
    <t>Pope</t>
  </si>
  <si>
    <t>portfolio</t>
  </si>
  <si>
    <t>portion</t>
  </si>
  <si>
    <t>position</t>
  </si>
  <si>
    <t>positions</t>
  </si>
  <si>
    <t>stance</t>
  </si>
  <si>
    <t>postElectionMeeting</t>
  </si>
  <si>
    <t>post-election meeting</t>
  </si>
  <si>
    <t>posture</t>
  </si>
  <si>
    <t>postWorldWarII</t>
  </si>
  <si>
    <t>post-WWII</t>
  </si>
  <si>
    <t>poverty</t>
  </si>
  <si>
    <t>powered</t>
  </si>
  <si>
    <t>Powered</t>
  </si>
  <si>
    <t>powerLine</t>
  </si>
  <si>
    <t>power lines</t>
  </si>
  <si>
    <t>powerPlant</t>
  </si>
  <si>
    <t>power plants</t>
  </si>
  <si>
    <t>practice</t>
  </si>
  <si>
    <t>practices</t>
  </si>
  <si>
    <t>praise</t>
  </si>
  <si>
    <t>predecessor</t>
  </si>
  <si>
    <t>preference</t>
  </si>
  <si>
    <t>premise</t>
  </si>
  <si>
    <t>press</t>
  </si>
  <si>
    <t>Press</t>
  </si>
  <si>
    <t>pressBroadcast</t>
  </si>
  <si>
    <t>Press broadcast</t>
  </si>
  <si>
    <t>pressSecretary</t>
  </si>
  <si>
    <t>press secretary</t>
  </si>
  <si>
    <t>pressure</t>
  </si>
  <si>
    <t>principle</t>
  </si>
  <si>
    <t>probability</t>
  </si>
  <si>
    <t>probe</t>
  </si>
  <si>
    <t>probes</t>
  </si>
  <si>
    <t>problem</t>
  </si>
  <si>
    <t>problems</t>
  </si>
  <si>
    <t>process</t>
  </si>
  <si>
    <t>processes</t>
  </si>
  <si>
    <t>product</t>
  </si>
  <si>
    <t>products</t>
  </si>
  <si>
    <t>production</t>
  </si>
  <si>
    <t>move production</t>
  </si>
  <si>
    <t>shift production</t>
  </si>
  <si>
    <t>productivity</t>
  </si>
  <si>
    <t>professor</t>
  </si>
  <si>
    <t>profit</t>
  </si>
  <si>
    <t>profits</t>
  </si>
  <si>
    <t>profitMargin</t>
  </si>
  <si>
    <t>profits margins</t>
  </si>
  <si>
    <t>program</t>
  </si>
  <si>
    <t>progress</t>
  </si>
  <si>
    <t>progressive</t>
  </si>
  <si>
    <t>progressives</t>
  </si>
  <si>
    <t>progressiveness</t>
  </si>
  <si>
    <t>project</t>
  </si>
  <si>
    <t>already-bankable projects</t>
  </si>
  <si>
    <t>bankable projects</t>
  </si>
  <si>
    <t>fund projects</t>
  </si>
  <si>
    <t>funding projects</t>
  </si>
  <si>
    <t>project …without</t>
  </si>
  <si>
    <t>projects</t>
  </si>
  <si>
    <t>projectCapital</t>
  </si>
  <si>
    <t>project capital</t>
  </si>
  <si>
    <t>projectPromoter</t>
  </si>
  <si>
    <t>project promoter</t>
  </si>
  <si>
    <t>proliferation</t>
  </si>
  <si>
    <t>promise</t>
  </si>
  <si>
    <t>propaganda</t>
  </si>
  <si>
    <t>property</t>
  </si>
  <si>
    <t>properties</t>
  </si>
  <si>
    <t>propertyRight</t>
  </si>
  <si>
    <t>property rights</t>
  </si>
  <si>
    <t>proponent</t>
  </si>
  <si>
    <t>Proponents</t>
  </si>
  <si>
    <t>proposal</t>
  </si>
  <si>
    <t>proposal millions</t>
  </si>
  <si>
    <t>proposals</t>
  </si>
  <si>
    <t>proprietorship</t>
  </si>
  <si>
    <t>proprietorships</t>
  </si>
  <si>
    <t>prospect</t>
  </si>
  <si>
    <t>prospects</t>
  </si>
  <si>
    <t>protectionFund</t>
  </si>
  <si>
    <t>protection fund</t>
  </si>
  <si>
    <t>provision</t>
  </si>
  <si>
    <t>publication</t>
  </si>
  <si>
    <t>publicPrivatePartnership</t>
  </si>
  <si>
    <t>Leverages public-private partnerships</t>
  </si>
  <si>
    <t>public-private partnerships</t>
  </si>
  <si>
    <t>publisher</t>
  </si>
  <si>
    <t>pullout</t>
  </si>
  <si>
    <t>PULLOUT</t>
  </si>
  <si>
    <t>punishment</t>
  </si>
  <si>
    <t>purpose</t>
  </si>
  <si>
    <t>core purpose</t>
  </si>
  <si>
    <t>quality</t>
  </si>
  <si>
    <t>qualm</t>
  </si>
  <si>
    <t>qualms</t>
  </si>
  <si>
    <t>quarter</t>
  </si>
  <si>
    <t>question</t>
  </si>
  <si>
    <t>questions</t>
  </si>
  <si>
    <t>race</t>
  </si>
  <si>
    <t>rahmEmanuel</t>
  </si>
  <si>
    <t>Mayor Rahm Emanuel</t>
  </si>
  <si>
    <t>railing</t>
  </si>
  <si>
    <t>rally</t>
  </si>
  <si>
    <t>rallies</t>
  </si>
  <si>
    <t>range</t>
  </si>
  <si>
    <t>rank</t>
  </si>
  <si>
    <t>rate</t>
  </si>
  <si>
    <t>rate today</t>
  </si>
  <si>
    <t>rates</t>
  </si>
  <si>
    <t>rationale</t>
  </si>
  <si>
    <t>reaction</t>
  </si>
  <si>
    <t>reader</t>
  </si>
  <si>
    <t>readers</t>
  </si>
  <si>
    <t>realEstateProject</t>
  </si>
  <si>
    <t>real-estate projects</t>
  </si>
  <si>
    <t>reality</t>
  </si>
  <si>
    <t>reason</t>
  </si>
  <si>
    <t>reboot</t>
  </si>
  <si>
    <t>rebuild</t>
  </si>
  <si>
    <t>Rebuilds</t>
  </si>
  <si>
    <t>recant</t>
  </si>
  <si>
    <t>recepErdogan</t>
  </si>
  <si>
    <t>Erdogan</t>
  </si>
  <si>
    <t>Recep Erdogan</t>
  </si>
  <si>
    <t>recommendation</t>
  </si>
  <si>
    <t>recommendations</t>
  </si>
  <si>
    <t>reconciliation</t>
  </si>
  <si>
    <t>use reconciliation</t>
  </si>
  <si>
    <t>record</t>
  </si>
  <si>
    <t>recordSpeed</t>
  </si>
  <si>
    <t>record speed</t>
  </si>
  <si>
    <t>redStateSenator</t>
  </si>
  <si>
    <t>red-state senators</t>
  </si>
  <si>
    <t>reduction</t>
  </si>
  <si>
    <t>reearn</t>
  </si>
  <si>
    <t>re-earns</t>
  </si>
  <si>
    <t>reelection</t>
  </si>
  <si>
    <t>reelectionBid</t>
  </si>
  <si>
    <t>reelection bid</t>
  </si>
  <si>
    <t>reevaluation</t>
  </si>
  <si>
    <t>reference</t>
  </si>
  <si>
    <t>refuge</t>
  </si>
  <si>
    <t>refugee</t>
  </si>
  <si>
    <t>refusal</t>
  </si>
  <si>
    <t>regard</t>
  </si>
  <si>
    <t>region</t>
  </si>
  <si>
    <t>registry</t>
  </si>
  <si>
    <t>regulationEnforcement</t>
  </si>
  <si>
    <t>regulation enforcement</t>
  </si>
  <si>
    <t>regulator</t>
  </si>
  <si>
    <t>reincePriebus</t>
  </si>
  <si>
    <t>Priebus</t>
  </si>
  <si>
    <t>Reince Priebus</t>
  </si>
  <si>
    <t>relation</t>
  </si>
  <si>
    <t>relations</t>
  </si>
  <si>
    <t>reset relations</t>
  </si>
  <si>
    <t>relationship</t>
  </si>
  <si>
    <t>relationships</t>
  </si>
  <si>
    <t>relationsWar</t>
  </si>
  <si>
    <t>relations war</t>
  </si>
  <si>
    <t>religion</t>
  </si>
  <si>
    <t>remarks</t>
  </si>
  <si>
    <t>rent</t>
  </si>
  <si>
    <t>rep</t>
  </si>
  <si>
    <t>repair</t>
  </si>
  <si>
    <t>repatriation</t>
  </si>
  <si>
    <t>replacement</t>
  </si>
  <si>
    <t>report</t>
  </si>
  <si>
    <t>reports</t>
  </si>
  <si>
    <t>reporter</t>
  </si>
  <si>
    <t>reporters</t>
  </si>
  <si>
    <t>representative</t>
  </si>
  <si>
    <t>representatives</t>
  </si>
  <si>
    <t>republicanChairman</t>
  </si>
  <si>
    <t>Republican chairman</t>
  </si>
  <si>
    <t>republicanCongress</t>
  </si>
  <si>
    <t>GOP Congress</t>
  </si>
  <si>
    <t>Republican Congress</t>
  </si>
  <si>
    <t>republicanLedTexas</t>
  </si>
  <si>
    <t>Republican-led Texas</t>
  </si>
  <si>
    <t>republicanOrthodoxy</t>
  </si>
  <si>
    <t>Republican orthodoxy</t>
  </si>
  <si>
    <t>republicanPriority</t>
  </si>
  <si>
    <t>GOP priority</t>
  </si>
  <si>
    <t>republicanProposals</t>
  </si>
  <si>
    <t>GOP proposals</t>
  </si>
  <si>
    <t>republicanSenator</t>
  </si>
  <si>
    <t>Republican senators</t>
  </si>
  <si>
    <t>republicanSupport</t>
  </si>
  <si>
    <t>Republican support</t>
  </si>
  <si>
    <t>reputation</t>
  </si>
  <si>
    <t>reputationalCost</t>
  </si>
  <si>
    <t>reputational costs</t>
  </si>
  <si>
    <t>request</t>
  </si>
  <si>
    <t>resident</t>
  </si>
  <si>
    <t>residents</t>
  </si>
  <si>
    <t>resolution</t>
  </si>
  <si>
    <t>resource</t>
  </si>
  <si>
    <t>resources</t>
  </si>
  <si>
    <t>respect</t>
  </si>
  <si>
    <t>response</t>
  </si>
  <si>
    <t>responsibility</t>
  </si>
  <si>
    <t>responsibilities</t>
  </si>
  <si>
    <t>rest</t>
  </si>
  <si>
    <t>restraint</t>
  </si>
  <si>
    <t>result</t>
  </si>
  <si>
    <t>results</t>
  </si>
  <si>
    <t>reuters</t>
  </si>
  <si>
    <t>Reuters</t>
  </si>
  <si>
    <t>reversal</t>
  </si>
  <si>
    <t>rework</t>
  </si>
  <si>
    <t>rhetoric</t>
  </si>
  <si>
    <t>rhodeIsland</t>
  </si>
  <si>
    <t>Rhode Island —</t>
  </si>
  <si>
    <t>riaNewsAgency</t>
  </si>
  <si>
    <t>RIA news agency</t>
  </si>
  <si>
    <t>right</t>
  </si>
  <si>
    <t>rightsActivists</t>
  </si>
  <si>
    <t>rights activists</t>
  </si>
  <si>
    <t>rightThinkingIndividuals</t>
  </si>
  <si>
    <t>right-thinking individuals</t>
  </si>
  <si>
    <t>risk</t>
  </si>
  <si>
    <t>risks</t>
  </si>
  <si>
    <t>road</t>
  </si>
  <si>
    <t>roads</t>
  </si>
  <si>
    <t>roadblock</t>
  </si>
  <si>
    <t>roadblocks</t>
  </si>
  <si>
    <t>robertStavins</t>
  </si>
  <si>
    <t>Robert Stavins</t>
  </si>
  <si>
    <t>rodrigoDuterte</t>
  </si>
  <si>
    <t>Duterte</t>
  </si>
  <si>
    <t>Rodrigo Duterte</t>
  </si>
  <si>
    <t>rogers</t>
  </si>
  <si>
    <t>Rogers</t>
  </si>
  <si>
    <t>role</t>
  </si>
  <si>
    <t>roll</t>
  </si>
  <si>
    <t>ross</t>
  </si>
  <si>
    <t>Ross</t>
  </si>
  <si>
    <t>round</t>
  </si>
  <si>
    <t>row</t>
  </si>
  <si>
    <t>ruffin</t>
  </si>
  <si>
    <t>Ruffin</t>
  </si>
  <si>
    <t>rule</t>
  </si>
  <si>
    <t>rules</t>
  </si>
  <si>
    <t>rulebook</t>
  </si>
  <si>
    <t>rulemaking</t>
  </si>
  <si>
    <t>agency rulemaking process</t>
  </si>
  <si>
    <t>russianGovernment</t>
  </si>
  <si>
    <t>Russian government</t>
  </si>
  <si>
    <t>russianIntelligenceAgencies</t>
  </si>
  <si>
    <t>Russian intelligence agencies</t>
  </si>
  <si>
    <t>Russian intelligence services</t>
  </si>
  <si>
    <t>russianIntentions</t>
  </si>
  <si>
    <t>Russian intentions</t>
  </si>
  <si>
    <t>russianInterference</t>
  </si>
  <si>
    <t>Russian interference</t>
  </si>
  <si>
    <t>russianInvolvement</t>
  </si>
  <si>
    <t>Russian involvement</t>
  </si>
  <si>
    <t>russianMatter</t>
  </si>
  <si>
    <t>Russian matter</t>
  </si>
  <si>
    <t>russianOfficials</t>
  </si>
  <si>
    <t>Russian officials</t>
  </si>
  <si>
    <t>russianOperatives</t>
  </si>
  <si>
    <t>Russian operatives claim</t>
  </si>
  <si>
    <t>russianPresident</t>
  </si>
  <si>
    <t>Russian president</t>
  </si>
  <si>
    <t>russianRole</t>
  </si>
  <si>
    <t>Russian role</t>
  </si>
  <si>
    <t>russiaPolicy</t>
  </si>
  <si>
    <t>Russia policy</t>
  </si>
  <si>
    <t>safety</t>
  </si>
  <si>
    <t>sajwani</t>
  </si>
  <si>
    <t>Sajwani</t>
  </si>
  <si>
    <t>sake</t>
  </si>
  <si>
    <t>sanctuaryArrangement</t>
  </si>
  <si>
    <t>sanctuary arrangements</t>
  </si>
  <si>
    <t>sanctuaryCity</t>
  </si>
  <si>
    <t>Sanctuary Cities</t>
  </si>
  <si>
    <t>sandalow</t>
  </si>
  <si>
    <t>Sandalow</t>
  </si>
  <si>
    <t>sanFrancisco</t>
  </si>
  <si>
    <t>San Francisco</t>
  </si>
  <si>
    <t>sanLuisPotosi</t>
  </si>
  <si>
    <t>San Luis Potosí</t>
  </si>
  <si>
    <t>saturday</t>
  </si>
  <si>
    <t>Saturday</t>
  </si>
  <si>
    <t>saudiArabia</t>
  </si>
  <si>
    <t>Saudi Arabia</t>
  </si>
  <si>
    <t>say</t>
  </si>
  <si>
    <t>SAY</t>
  </si>
  <si>
    <t>scaliaVacancy</t>
  </si>
  <si>
    <t>Scalia vacancy</t>
  </si>
  <si>
    <t>scenario</t>
  </si>
  <si>
    <t>schneiderman</t>
  </si>
  <si>
    <t>school</t>
  </si>
  <si>
    <t>schoolChoice</t>
  </si>
  <si>
    <t>school Choice</t>
  </si>
  <si>
    <t>school choice policy</t>
  </si>
  <si>
    <t>schoolCost</t>
  </si>
  <si>
    <t>school costs —over</t>
  </si>
  <si>
    <t>schooling</t>
  </si>
  <si>
    <t>science</t>
  </si>
  <si>
    <t>scienceProfessor</t>
  </si>
  <si>
    <t>science professor</t>
  </si>
  <si>
    <t>scientificAmerican</t>
  </si>
  <si>
    <t>Scientific American</t>
  </si>
  <si>
    <t>scottishGolfCourses</t>
  </si>
  <si>
    <t>Scottish golf courses</t>
  </si>
  <si>
    <t>screening</t>
  </si>
  <si>
    <t>scrutiny</t>
  </si>
  <si>
    <t>seaLevelRise</t>
  </si>
  <si>
    <t>sea level rise</t>
  </si>
  <si>
    <t>seanSpicer</t>
  </si>
  <si>
    <t>Spicer</t>
  </si>
  <si>
    <t>seaports</t>
  </si>
  <si>
    <t>second</t>
  </si>
  <si>
    <t>Second</t>
  </si>
  <si>
    <t>secretService</t>
  </si>
  <si>
    <t>Secret Service</t>
  </si>
  <si>
    <t>Secret Service Detail</t>
  </si>
  <si>
    <t>section</t>
  </si>
  <si>
    <t>sector</t>
  </si>
  <si>
    <t>secureFenceAct</t>
  </si>
  <si>
    <t>Fence Act</t>
  </si>
  <si>
    <t>securities</t>
  </si>
  <si>
    <t>Securities</t>
  </si>
  <si>
    <t>security</t>
  </si>
  <si>
    <t>selfDrivingCars</t>
  </si>
  <si>
    <t>self-driving cars</t>
  </si>
  <si>
    <t>selfFunding</t>
  </si>
  <si>
    <t>self-funding</t>
  </si>
  <si>
    <t>Senate</t>
  </si>
  <si>
    <t>senateDemocrat</t>
  </si>
  <si>
    <t>Senate Democrats</t>
  </si>
  <si>
    <t>senatePresident</t>
  </si>
  <si>
    <t>Senate president</t>
  </si>
  <si>
    <t>senator</t>
  </si>
  <si>
    <t>senators</t>
  </si>
  <si>
    <t>sense</t>
  </si>
  <si>
    <t>senses</t>
  </si>
  <si>
    <t>sentiment</t>
  </si>
  <si>
    <t>sentiments</t>
  </si>
  <si>
    <t>september</t>
  </si>
  <si>
    <t>September</t>
  </si>
  <si>
    <t>series</t>
  </si>
  <si>
    <t>server</t>
  </si>
  <si>
    <t>computer servers</t>
  </si>
  <si>
    <t>service</t>
  </si>
  <si>
    <t>services</t>
  </si>
  <si>
    <t>settlement</t>
  </si>
  <si>
    <t>several</t>
  </si>
  <si>
    <t>Several</t>
  </si>
  <si>
    <t>shale</t>
  </si>
  <si>
    <t>shaleEnergy</t>
  </si>
  <si>
    <t>shale energy</t>
  </si>
  <si>
    <t>shape</t>
  </si>
  <si>
    <t>share</t>
  </si>
  <si>
    <t>Shares</t>
  </si>
  <si>
    <t>shepSmith</t>
  </si>
  <si>
    <t>Shep Smith</t>
  </si>
  <si>
    <t>shift</t>
  </si>
  <si>
    <t>shifts</t>
  </si>
  <si>
    <t>ship</t>
  </si>
  <si>
    <t>shock</t>
  </si>
  <si>
    <t>shot</t>
  </si>
  <si>
    <t>shovel</t>
  </si>
  <si>
    <t>shovels</t>
  </si>
  <si>
    <t>show</t>
  </si>
  <si>
    <t>showdown</t>
  </si>
  <si>
    <t>shutdown</t>
  </si>
  <si>
    <t>shutter</t>
  </si>
  <si>
    <t>shuttering</t>
  </si>
  <si>
    <t>Shuttering</t>
  </si>
  <si>
    <t>side</t>
  </si>
  <si>
    <t>sides</t>
  </si>
  <si>
    <t>siding</t>
  </si>
  <si>
    <t>Siding</t>
  </si>
  <si>
    <t>sight</t>
  </si>
  <si>
    <t>sign</t>
  </si>
  <si>
    <t>signs</t>
  </si>
  <si>
    <t>simplificationAct</t>
  </si>
  <si>
    <t>Simplification Act</t>
  </si>
  <si>
    <t>sin</t>
  </si>
  <si>
    <t>sins</t>
  </si>
  <si>
    <t>single</t>
  </si>
  <si>
    <t>singles</t>
  </si>
  <si>
    <t>singleLayer</t>
  </si>
  <si>
    <t>single-layer</t>
  </si>
  <si>
    <t>site</t>
  </si>
  <si>
    <t>situation</t>
  </si>
  <si>
    <t>skepticism</t>
  </si>
  <si>
    <t>smallCarDemand</t>
  </si>
  <si>
    <t>small-car demand</t>
  </si>
  <si>
    <t>smallCarFactory</t>
  </si>
  <si>
    <t>small-car factory</t>
  </si>
  <si>
    <t>smokingGun</t>
  </si>
  <si>
    <t>smoking gun</t>
  </si>
  <si>
    <t>so</t>
  </si>
  <si>
    <t>—so</t>
  </si>
  <si>
    <t>society</t>
  </si>
  <si>
    <t>societies</t>
  </si>
  <si>
    <t>somebody</t>
  </si>
  <si>
    <t>someone</t>
  </si>
  <si>
    <t>something</t>
  </si>
  <si>
    <t>label something</t>
  </si>
  <si>
    <t>son</t>
  </si>
  <si>
    <t>source</t>
  </si>
  <si>
    <t>sources</t>
  </si>
  <si>
    <t>southChinaSea</t>
  </si>
  <si>
    <t>South China Sea</t>
  </si>
  <si>
    <t>sovereignty</t>
  </si>
  <si>
    <t>sovietRepublic</t>
  </si>
  <si>
    <t>Soviet republic</t>
  </si>
  <si>
    <t>spear</t>
  </si>
  <si>
    <t>specialEnvoy</t>
  </si>
  <si>
    <t>Special Envoy</t>
  </si>
  <si>
    <t>speed</t>
  </si>
  <si>
    <t>spending</t>
  </si>
  <si>
    <t>spendingBill</t>
  </si>
  <si>
    <t>must-pass spending bill</t>
  </si>
  <si>
    <t>rider-packed spending bills</t>
  </si>
  <si>
    <t>spending bills</t>
  </si>
  <si>
    <t>spendingCrisis</t>
  </si>
  <si>
    <t>spending crisis</t>
  </si>
  <si>
    <t>spendingPackage</t>
  </si>
  <si>
    <t>spending package</t>
  </si>
  <si>
    <t>spendingProgram</t>
  </si>
  <si>
    <t>spending program</t>
  </si>
  <si>
    <t>spike</t>
  </si>
  <si>
    <t>spokesman</t>
  </si>
  <si>
    <t>spokeswoman</t>
  </si>
  <si>
    <t>spot</t>
  </si>
  <si>
    <t>spring</t>
  </si>
  <si>
    <t>springSession</t>
  </si>
  <si>
    <t>spring session</t>
  </si>
  <si>
    <t>staff</t>
  </si>
  <si>
    <t>stake</t>
  </si>
  <si>
    <t>standard</t>
  </si>
  <si>
    <t>standards</t>
  </si>
  <si>
    <t>stanfordUniversity</t>
  </si>
  <si>
    <t>Stanford University</t>
  </si>
  <si>
    <t>stanton</t>
  </si>
  <si>
    <t>Stanton</t>
  </si>
  <si>
    <t>state</t>
  </si>
  <si>
    <t>states</t>
  </si>
  <si>
    <t>status</t>
  </si>
  <si>
    <t>stateAddress</t>
  </si>
  <si>
    <t>State address</t>
  </si>
  <si>
    <t>stateAttorney</t>
  </si>
  <si>
    <t>state attorneys</t>
  </si>
  <si>
    <t>stateDuma</t>
  </si>
  <si>
    <t>State Duma</t>
  </si>
  <si>
    <t>stateEmployee</t>
  </si>
  <si>
    <t>state employees</t>
  </si>
  <si>
    <t>stateLawEnforcementAgency</t>
  </si>
  <si>
    <t>state law-enforcement agencies</t>
  </si>
  <si>
    <t>stateLegislature</t>
  </si>
  <si>
    <t>state legislature</t>
  </si>
  <si>
    <t>statement</t>
  </si>
  <si>
    <t>statePartyEmail</t>
  </si>
  <si>
    <t>state party email</t>
  </si>
  <si>
    <t>steadfastness</t>
  </si>
  <si>
    <t>stem</t>
  </si>
  <si>
    <t>STEM</t>
  </si>
  <si>
    <t>step</t>
  </si>
  <si>
    <t>steps</t>
  </si>
  <si>
    <t>stephenBreyer</t>
  </si>
  <si>
    <t>Justice Stephen Breyer</t>
  </si>
  <si>
    <t>stevenMnuchin</t>
  </si>
  <si>
    <t>Mnuchin</t>
  </si>
  <si>
    <t>Steven Mnuchin</t>
  </si>
  <si>
    <t>Treasury Steven Mnuchin</t>
  </si>
  <si>
    <t>stimulation</t>
  </si>
  <si>
    <t>stints</t>
  </si>
  <si>
    <t>stock</t>
  </si>
  <si>
    <t>stocks</t>
  </si>
  <si>
    <t>story</t>
  </si>
  <si>
    <t>stories</t>
  </si>
  <si>
    <t>stPetersburg</t>
  </si>
  <si>
    <t>St Petersburg</t>
  </si>
  <si>
    <t>stranger</t>
  </si>
  <si>
    <t>strangers</t>
  </si>
  <si>
    <t>strategic</t>
  </si>
  <si>
    <t>Strategic</t>
  </si>
  <si>
    <t>strategist</t>
  </si>
  <si>
    <t>street</t>
  </si>
  <si>
    <t>streets</t>
  </si>
  <si>
    <t>strength</t>
  </si>
  <si>
    <t>stride</t>
  </si>
  <si>
    <t>strides</t>
  </si>
  <si>
    <t>string</t>
  </si>
  <si>
    <t>strings</t>
  </si>
  <si>
    <t>student</t>
  </si>
  <si>
    <t>students</t>
  </si>
  <si>
    <t>study</t>
  </si>
  <si>
    <t>stuff</t>
  </si>
  <si>
    <t>subject</t>
  </si>
  <si>
    <t>such</t>
  </si>
  <si>
    <t>Such</t>
  </si>
  <si>
    <t>suit</t>
  </si>
  <si>
    <t>suits</t>
  </si>
  <si>
    <t>summer</t>
  </si>
  <si>
    <t>sunday</t>
  </si>
  <si>
    <t>Sunday</t>
  </si>
  <si>
    <t>Sunday afternoon</t>
  </si>
  <si>
    <t>sunsetProvision</t>
  </si>
  <si>
    <t>sunset provision</t>
  </si>
  <si>
    <t>superpower</t>
  </si>
  <si>
    <t>superpowers</t>
  </si>
  <si>
    <t>supplier</t>
  </si>
  <si>
    <t>suppliers</t>
  </si>
  <si>
    <t>support</t>
  </si>
  <si>
    <t>supporter</t>
  </si>
  <si>
    <t>supporters</t>
  </si>
  <si>
    <t>supremeCourtArm</t>
  </si>
  <si>
    <t>Supreme Court arm</t>
  </si>
  <si>
    <t>supremeCourtRobes</t>
  </si>
  <si>
    <t>Supreme Court robes</t>
  </si>
  <si>
    <t>swamp</t>
  </si>
  <si>
    <t>Swamp</t>
  </si>
  <si>
    <t>swingVotePower</t>
  </si>
  <si>
    <t>swing-vote power</t>
  </si>
  <si>
    <t>symptom</t>
  </si>
  <si>
    <t>Syria</t>
  </si>
  <si>
    <t>syrianRefugee</t>
  </si>
  <si>
    <t>Syrian refugees</t>
  </si>
  <si>
    <t>system</t>
  </si>
  <si>
    <t>systems</t>
  </si>
  <si>
    <t>tab</t>
  </si>
  <si>
    <t>table</t>
  </si>
  <si>
    <t>tableRange</t>
  </si>
  <si>
    <t>table range</t>
  </si>
  <si>
    <t>tactic</t>
  </si>
  <si>
    <t>taiwan</t>
  </si>
  <si>
    <t>Taiwan</t>
  </si>
  <si>
    <t>taken</t>
  </si>
  <si>
    <t>TAKEN</t>
  </si>
  <si>
    <t>tandem</t>
  </si>
  <si>
    <t>taoyuan</t>
  </si>
  <si>
    <t>Taoyuan</t>
  </si>
  <si>
    <t>target</t>
  </si>
  <si>
    <t>targets</t>
  </si>
  <si>
    <t>task</t>
  </si>
  <si>
    <t>tax</t>
  </si>
  <si>
    <t>gains taxes</t>
  </si>
  <si>
    <t>taxes</t>
  </si>
  <si>
    <t>taxes differentially</t>
  </si>
  <si>
    <t>taxCredit</t>
  </si>
  <si>
    <t>tax credits</t>
  </si>
  <si>
    <t>taxCut</t>
  </si>
  <si>
    <t>tax cuts</t>
  </si>
  <si>
    <t>taxFoundation</t>
  </si>
  <si>
    <t>Tax Foundation</t>
  </si>
  <si>
    <t>taxIncentive</t>
  </si>
  <si>
    <t>tax incentives</t>
  </si>
  <si>
    <t>taxObligation</t>
  </si>
  <si>
    <t>tax obligation</t>
  </si>
  <si>
    <t>tax obligations</t>
  </si>
  <si>
    <t>taxpayer</t>
  </si>
  <si>
    <t>taxpayers</t>
  </si>
  <si>
    <t>taxpayerFunded</t>
  </si>
  <si>
    <t>taxpayer-funded</t>
  </si>
  <si>
    <t>taxpayerMoney</t>
  </si>
  <si>
    <t>taxpayer buck</t>
  </si>
  <si>
    <t>taxpayer dollars</t>
  </si>
  <si>
    <t>taxpayer funding</t>
  </si>
  <si>
    <t>taxpayer money</t>
  </si>
  <si>
    <t>taxPlan</t>
  </si>
  <si>
    <t>tax plan</t>
  </si>
  <si>
    <t>taxPolicyCenter</t>
  </si>
  <si>
    <t>Tax Policy Center</t>
  </si>
  <si>
    <t>taxRate</t>
  </si>
  <si>
    <t>tax rates</t>
  </si>
  <si>
    <t>taxRecord</t>
  </si>
  <si>
    <t>tax records</t>
  </si>
  <si>
    <t>taxReform</t>
  </si>
  <si>
    <t>tax reform</t>
  </si>
  <si>
    <t>tax reform doesn</t>
  </si>
  <si>
    <t>taxReformBlueprint</t>
  </si>
  <si>
    <t>tax reform blueprint</t>
  </si>
  <si>
    <t>taxRevenue</t>
  </si>
  <si>
    <t>tax receipts</t>
  </si>
  <si>
    <t>tax revenue</t>
  </si>
  <si>
    <t>tax revenues</t>
  </si>
  <si>
    <t>teaching</t>
  </si>
  <si>
    <t>team</t>
  </si>
  <si>
    <t>technology</t>
  </si>
  <si>
    <t>technologies</t>
  </si>
  <si>
    <t>television</t>
  </si>
  <si>
    <t>television today</t>
  </si>
  <si>
    <t>televisionInterview</t>
  </si>
  <si>
    <t>television interviews</t>
  </si>
  <si>
    <t>tem</t>
  </si>
  <si>
    <t>tension</t>
  </si>
  <si>
    <t>tensions</t>
  </si>
  <si>
    <t>term</t>
  </si>
  <si>
    <t>terms</t>
  </si>
  <si>
    <t>termLimit</t>
  </si>
  <si>
    <t>term limits</t>
  </si>
  <si>
    <t>terrorAttack</t>
  </si>
  <si>
    <t>terror attacks</t>
  </si>
  <si>
    <t>terrorism</t>
  </si>
  <si>
    <t>combat terrorism</t>
  </si>
  <si>
    <t>terrorism activity</t>
  </si>
  <si>
    <t>terrorProblemRegion</t>
  </si>
  <si>
    <t>terror problem regions</t>
  </si>
  <si>
    <t>terror-prone regions</t>
  </si>
  <si>
    <t>test</t>
  </si>
  <si>
    <t>texas</t>
  </si>
  <si>
    <t>Texas</t>
  </si>
  <si>
    <t>texasLandowner</t>
  </si>
  <si>
    <t>Texas landowners</t>
  </si>
  <si>
    <t>themePark</t>
  </si>
  <si>
    <t>theme park</t>
  </si>
  <si>
    <t>theory</t>
  </si>
  <si>
    <t>thing</t>
  </si>
  <si>
    <t>things</t>
  </si>
  <si>
    <t>thinkProgress</t>
  </si>
  <si>
    <t>ThinkProgress</t>
  </si>
  <si>
    <t>third</t>
  </si>
  <si>
    <t>Third</t>
  </si>
  <si>
    <t>thought</t>
  </si>
  <si>
    <t>thoughts</t>
  </si>
  <si>
    <t>thousand</t>
  </si>
  <si>
    <t>thousands</t>
  </si>
  <si>
    <t>thursday</t>
  </si>
  <si>
    <t>Thursday</t>
  </si>
  <si>
    <t>time</t>
  </si>
  <si>
    <t>times</t>
  </si>
  <si>
    <t>tip</t>
  </si>
  <si>
    <t>titForTatResponse</t>
  </si>
  <si>
    <t>tit-for-tat response</t>
  </si>
  <si>
    <t>today</t>
  </si>
  <si>
    <t>tollRoadDeal</t>
  </si>
  <si>
    <t>toll road deal</t>
  </si>
  <si>
    <t>tomCole</t>
  </si>
  <si>
    <t>Tom Cole</t>
  </si>
  <si>
    <t>tone</t>
  </si>
  <si>
    <t>tool</t>
  </si>
  <si>
    <t>tools</t>
  </si>
  <si>
    <t>top</t>
  </si>
  <si>
    <t>tops</t>
  </si>
  <si>
    <t>topic</t>
  </si>
  <si>
    <t>topLineSimilarity</t>
  </si>
  <si>
    <t>top-line similarities</t>
  </si>
  <si>
    <t>topRepublican</t>
  </si>
  <si>
    <t>Top Republicans</t>
  </si>
  <si>
    <t>tractor</t>
  </si>
  <si>
    <t>tractors</t>
  </si>
  <si>
    <t>trade</t>
  </si>
  <si>
    <t>tradeAgenda</t>
  </si>
  <si>
    <t>trade agenda</t>
  </si>
  <si>
    <t>tradeDeal</t>
  </si>
  <si>
    <t>trade deals</t>
  </si>
  <si>
    <t>tradeExpert</t>
  </si>
  <si>
    <t>trade experts</t>
  </si>
  <si>
    <t>tradeNegotiation</t>
  </si>
  <si>
    <t>trade negotiations</t>
  </si>
  <si>
    <t>tradeoff</t>
  </si>
  <si>
    <t>tradePolicy</t>
  </si>
  <si>
    <t>trade policy</t>
  </si>
  <si>
    <t>tradeRelationship</t>
  </si>
  <si>
    <t>trade relationship</t>
  </si>
  <si>
    <t>tradeRepresentative</t>
  </si>
  <si>
    <t>trade Representative</t>
  </si>
  <si>
    <t>tradeWar</t>
  </si>
  <si>
    <t>trade war</t>
  </si>
  <si>
    <t>trading</t>
  </si>
  <si>
    <t>tradingAbuse</t>
  </si>
  <si>
    <t>trading abuses</t>
  </si>
  <si>
    <t>trafficCongestion</t>
  </si>
  <si>
    <t>traffic congestion</t>
  </si>
  <si>
    <t>transgenderRights</t>
  </si>
  <si>
    <t>transgender rights</t>
  </si>
  <si>
    <t>transit</t>
  </si>
  <si>
    <t>mass transit</t>
  </si>
  <si>
    <t>transitionPhase</t>
  </si>
  <si>
    <t>transition phase</t>
  </si>
  <si>
    <t>transparency</t>
  </si>
  <si>
    <t>transportation</t>
  </si>
  <si>
    <t>treasury</t>
  </si>
  <si>
    <t>Treasury</t>
  </si>
  <si>
    <t>treasurySecretary</t>
  </si>
  <si>
    <t>treasury secretary</t>
  </si>
  <si>
    <t>treatment</t>
  </si>
  <si>
    <t>treaty</t>
  </si>
  <si>
    <t>treaties</t>
  </si>
  <si>
    <t>treatyLimit</t>
  </si>
  <si>
    <t>treaty limits</t>
  </si>
  <si>
    <t>trend</t>
  </si>
  <si>
    <t>trends</t>
  </si>
  <si>
    <t>trendLine</t>
  </si>
  <si>
    <t>trend line</t>
  </si>
  <si>
    <t>trepidation</t>
  </si>
  <si>
    <t>trouble</t>
  </si>
  <si>
    <t>troubles</t>
  </si>
  <si>
    <t>truckManufacturing</t>
  </si>
  <si>
    <t>truck manufacturing</t>
  </si>
  <si>
    <t>trumps</t>
  </si>
  <si>
    <t>trumpBrandedBuilding</t>
  </si>
  <si>
    <t>Trump-branded building</t>
  </si>
  <si>
    <t>Trump-branded office building</t>
  </si>
  <si>
    <t>trumpFoundation</t>
  </si>
  <si>
    <t>DJT Foundation</t>
  </si>
  <si>
    <t>Trump Foundation</t>
  </si>
  <si>
    <t>trumpInternationalHotel</t>
  </si>
  <si>
    <t>Trump International Hotel</t>
  </si>
  <si>
    <t>trumpOrganization</t>
  </si>
  <si>
    <t>Trump Organization</t>
  </si>
  <si>
    <t>trumpTower</t>
  </si>
  <si>
    <t>needle Trump Tower</t>
  </si>
  <si>
    <t>Trump Tower</t>
  </si>
  <si>
    <t>trumpUniversity</t>
  </si>
  <si>
    <t>Trump University</t>
  </si>
  <si>
    <t>trumpVineyardEstates</t>
  </si>
  <si>
    <t>Trump Vineyard Estates</t>
  </si>
  <si>
    <t>trust</t>
  </si>
  <si>
    <t>trustee</t>
  </si>
  <si>
    <t>truth</t>
  </si>
  <si>
    <t>tuesday</t>
  </si>
  <si>
    <t>Tuesday</t>
  </si>
  <si>
    <t>Tuesday night</t>
  </si>
  <si>
    <t>tulaneUniversity</t>
  </si>
  <si>
    <t>Tulane University</t>
  </si>
  <si>
    <t>turkey</t>
  </si>
  <si>
    <t>Turkey</t>
  </si>
  <si>
    <t>tweeting</t>
  </si>
  <si>
    <t>type</t>
  </si>
  <si>
    <t>understanding</t>
  </si>
  <si>
    <t>undocumentedImmigrant</t>
  </si>
  <si>
    <t>undocumented immigrants</t>
  </si>
  <si>
    <t>undocumented residents</t>
  </si>
  <si>
    <t>unfccc</t>
  </si>
  <si>
    <t>UNFCCC</t>
  </si>
  <si>
    <t>union</t>
  </si>
  <si>
    <t>unitedKingdom</t>
  </si>
  <si>
    <t>Britain</t>
  </si>
  <si>
    <t>unitedStatesBorn</t>
  </si>
  <si>
    <t>US-born</t>
  </si>
  <si>
    <t>unity</t>
  </si>
  <si>
    <t>university</t>
  </si>
  <si>
    <t>University</t>
  </si>
  <si>
    <t>unravelling</t>
  </si>
  <si>
    <t>untangle</t>
  </si>
  <si>
    <t>uraniumEnergy</t>
  </si>
  <si>
    <t>Uranium Energy Corp</t>
  </si>
  <si>
    <t>uraniumProducers</t>
  </si>
  <si>
    <t>uranium producers</t>
  </si>
  <si>
    <t>uraniumResources</t>
  </si>
  <si>
    <t>Uranium Resources Inc</t>
  </si>
  <si>
    <t>use</t>
  </si>
  <si>
    <t>vacancy</t>
  </si>
  <si>
    <t>vacancies</t>
  </si>
  <si>
    <t>value</t>
  </si>
  <si>
    <t>values</t>
  </si>
  <si>
    <t>vanquished</t>
  </si>
  <si>
    <t>Vanquished</t>
  </si>
  <si>
    <t>variation</t>
  </si>
  <si>
    <t>vehicle</t>
  </si>
  <si>
    <t>vehicles</t>
  </si>
  <si>
    <t>vehicleBarrier</t>
  </si>
  <si>
    <t>vehicle barriers</t>
  </si>
  <si>
    <t>verificationProcess</t>
  </si>
  <si>
    <t>verification processes —may</t>
  </si>
  <si>
    <t>vermont</t>
  </si>
  <si>
    <t>Vermont</t>
  </si>
  <si>
    <t>veteran</t>
  </si>
  <si>
    <t>veterans</t>
  </si>
  <si>
    <t>vetting</t>
  </si>
  <si>
    <t>vettingPolicy</t>
  </si>
  <si>
    <t>vetting policies</t>
  </si>
  <si>
    <t>vicePresident</t>
  </si>
  <si>
    <t>vice president</t>
  </si>
  <si>
    <t>victory</t>
  </si>
  <si>
    <t>video</t>
  </si>
  <si>
    <t>videoSpeech</t>
  </si>
  <si>
    <t>video speech</t>
  </si>
  <si>
    <t>view</t>
  </si>
  <si>
    <t>views</t>
  </si>
  <si>
    <t>virginia</t>
  </si>
  <si>
    <t>Virginia</t>
  </si>
  <si>
    <t>virginiaVineyard</t>
  </si>
  <si>
    <t>Virginia Vineyard</t>
  </si>
  <si>
    <t>virtue</t>
  </si>
  <si>
    <t>visa</t>
  </si>
  <si>
    <t>visas</t>
  </si>
  <si>
    <t>visaProgram</t>
  </si>
  <si>
    <t>Examine visa programs</t>
  </si>
  <si>
    <t>visa programs</t>
  </si>
  <si>
    <t>visitor</t>
  </si>
  <si>
    <t>visitors</t>
  </si>
  <si>
    <t>voice</t>
  </si>
  <si>
    <t>voices</t>
  </si>
  <si>
    <t>void</t>
  </si>
  <si>
    <t>volume</t>
  </si>
  <si>
    <t>voteTally</t>
  </si>
  <si>
    <t>vote tallies</t>
  </si>
  <si>
    <t>voucher</t>
  </si>
  <si>
    <t>vouchers —public funds</t>
  </si>
  <si>
    <t>vow</t>
  </si>
  <si>
    <t>wageGrowth</t>
  </si>
  <si>
    <t>wage growth</t>
  </si>
  <si>
    <t>wagering</t>
  </si>
  <si>
    <t>wake</t>
  </si>
  <si>
    <t>wallPromise</t>
  </si>
  <si>
    <t>wall promise</t>
  </si>
  <si>
    <t>wallStreetBanks</t>
  </si>
  <si>
    <t>Wall Street banks</t>
  </si>
  <si>
    <t>warhead</t>
  </si>
  <si>
    <t>warheads</t>
  </si>
  <si>
    <t>warheadStockpile</t>
  </si>
  <si>
    <t>warhead stockpile</t>
  </si>
  <si>
    <t>warmest</t>
  </si>
  <si>
    <t>warming</t>
  </si>
  <si>
    <t>washingtonAct</t>
  </si>
  <si>
    <t>Washington Act</t>
  </si>
  <si>
    <t>washingtonEmbassy</t>
  </si>
  <si>
    <t>Washington embassy</t>
  </si>
  <si>
    <t>washingtonPost</t>
  </si>
  <si>
    <t>Washington Post</t>
  </si>
  <si>
    <t>water</t>
  </si>
  <si>
    <t>finance water</t>
  </si>
  <si>
    <t>waters</t>
  </si>
  <si>
    <t>waterPipe</t>
  </si>
  <si>
    <t>water pipes</t>
  </si>
  <si>
    <t>waterQuality</t>
  </si>
  <si>
    <t>water quality</t>
  </si>
  <si>
    <t>waterTreatmentProject</t>
  </si>
  <si>
    <t>water treatment project</t>
  </si>
  <si>
    <t>waterway</t>
  </si>
  <si>
    <t>waterways</t>
  </si>
  <si>
    <t>way</t>
  </si>
  <si>
    <t>ways</t>
  </si>
  <si>
    <t>wealth</t>
  </si>
  <si>
    <t>weapon</t>
  </si>
  <si>
    <t>weapons</t>
  </si>
  <si>
    <t>weaponsBuild</t>
  </si>
  <si>
    <t>weapons build-up</t>
  </si>
  <si>
    <t>weaponsState</t>
  </si>
  <si>
    <t>weapons states</t>
  </si>
  <si>
    <t>website</t>
  </si>
  <si>
    <t>Web site</t>
  </si>
  <si>
    <t>wednesday</t>
  </si>
  <si>
    <t>Wednesday</t>
  </si>
  <si>
    <t>Wednesday morning</t>
  </si>
  <si>
    <t>Wednesday morning tweet</t>
  </si>
  <si>
    <t>week</t>
  </si>
  <si>
    <t>couple weeks</t>
  </si>
  <si>
    <t>Last week</t>
  </si>
  <si>
    <t>weeks</t>
  </si>
  <si>
    <t>wellbeing</t>
  </si>
  <si>
    <t>well-being</t>
  </si>
  <si>
    <t>west</t>
  </si>
  <si>
    <t>West</t>
  </si>
  <si>
    <t>westCoastHeadquarters</t>
  </si>
  <si>
    <t>West Coast headquarters</t>
  </si>
  <si>
    <t>westernWorld</t>
  </si>
  <si>
    <t>Western world</t>
  </si>
  <si>
    <t>westJava</t>
  </si>
  <si>
    <t>West Java</t>
  </si>
  <si>
    <t>westVirginia</t>
  </si>
  <si>
    <t>West Virginia</t>
  </si>
  <si>
    <t>which</t>
  </si>
  <si>
    <t>—which</t>
  </si>
  <si>
    <t>whiteHouseMove</t>
  </si>
  <si>
    <t>White House move</t>
  </si>
  <si>
    <t>whiteHouseOfficial</t>
  </si>
  <si>
    <t>White House officials</t>
  </si>
  <si>
    <t>WikiLeaks</t>
  </si>
  <si>
    <t>Wikileaks</t>
  </si>
  <si>
    <t>wilburRoss</t>
  </si>
  <si>
    <t>investor Wilbur Ross</t>
  </si>
  <si>
    <t>williamPryor</t>
  </si>
  <si>
    <t>William Pryor</t>
  </si>
  <si>
    <t>willingness</t>
  </si>
  <si>
    <t>windEnergy</t>
  </si>
  <si>
    <t>wind energy</t>
  </si>
  <si>
    <t>windFarm</t>
  </si>
  <si>
    <t>wind farms</t>
  </si>
  <si>
    <t>window</t>
  </si>
  <si>
    <t>windows</t>
  </si>
  <si>
    <t>winery</t>
  </si>
  <si>
    <t>Winery</t>
  </si>
  <si>
    <t>witchHunt</t>
  </si>
  <si>
    <t>witch hunt</t>
  </si>
  <si>
    <t>withdraw</t>
  </si>
  <si>
    <t>Withdraw</t>
  </si>
  <si>
    <t>withdrawal</t>
  </si>
  <si>
    <t>wmaq</t>
  </si>
  <si>
    <t>WMAQ</t>
  </si>
  <si>
    <t>woman</t>
  </si>
  <si>
    <t>word</t>
  </si>
  <si>
    <t>words</t>
  </si>
  <si>
    <t>wordChoice</t>
  </si>
  <si>
    <t>word choice</t>
  </si>
  <si>
    <t>wording</t>
  </si>
  <si>
    <t>worker</t>
  </si>
  <si>
    <t>workers</t>
  </si>
  <si>
    <t>workforce</t>
  </si>
  <si>
    <t>world</t>
  </si>
  <si>
    <t>worldLeader</t>
  </si>
  <si>
    <t>world leaders</t>
  </si>
  <si>
    <t>worry</t>
  </si>
  <si>
    <t>worries</t>
  </si>
  <si>
    <t>wrinkle</t>
  </si>
  <si>
    <t>xavierBecerra</t>
  </si>
  <si>
    <t>Becerra</t>
  </si>
  <si>
    <t>Xavier Becerra</t>
  </si>
  <si>
    <t>xi</t>
  </si>
  <si>
    <t>Xi</t>
  </si>
  <si>
    <t>xieZhenua</t>
  </si>
  <si>
    <t>Xie Zhenhua</t>
  </si>
  <si>
    <t>xiJinping</t>
  </si>
  <si>
    <t>President Xi Jinping</t>
  </si>
  <si>
    <t>year</t>
  </si>
  <si>
    <t>Last year</t>
  </si>
  <si>
    <t>Next year</t>
  </si>
  <si>
    <t>year —</t>
  </si>
  <si>
    <t>years</t>
  </si>
  <si>
    <t>yesterday</t>
  </si>
  <si>
    <t>Frequency count</t>
  </si>
  <si>
    <t>ni</t>
  </si>
  <si>
    <t>idf</t>
  </si>
  <si>
    <t>tf*idf</t>
  </si>
  <si>
    <t>Exclude Term?
 Yes or No</t>
  </si>
  <si>
    <t>Max frequency</t>
  </si>
  <si>
    <t>Dominance</t>
  </si>
  <si>
    <t>presidentDonaldTrump</t>
  </si>
  <si>
    <t xml:space="preserve">  Trump/trump</t>
  </si>
  <si>
    <t xml:space="preserve">  American President</t>
  </si>
  <si>
    <t xml:space="preserve">  President</t>
  </si>
  <si>
    <t>trumpAdministration</t>
  </si>
  <si>
    <t xml:space="preserve">  Trump presidency</t>
  </si>
  <si>
    <t xml:space="preserve">  administration</t>
  </si>
  <si>
    <t xml:space="preserve">  washington</t>
  </si>
  <si>
    <t xml:space="preserve">  White House</t>
  </si>
  <si>
    <t>trumpAdministrationAction</t>
  </si>
  <si>
    <r>
      <t xml:space="preserve">  </t>
    </r>
    <r>
      <rPr>
        <i/>
        <sz val="10"/>
        <color rgb="FF000000"/>
        <rFont val="Calibri"/>
      </rPr>
      <t>executiveOrder</t>
    </r>
  </si>
  <si>
    <t>trumpCommunication</t>
  </si>
  <si>
    <t xml:space="preserve">  trumpTweet</t>
  </si>
  <si>
    <t xml:space="preserve">  tweet</t>
  </si>
  <si>
    <t xml:space="preserve">  twitter</t>
  </si>
  <si>
    <t xml:space="preserve">  tweeted sentiments</t>
  </si>
  <si>
    <t xml:space="preserve">  trumpSpeech</t>
  </si>
  <si>
    <t xml:space="preserve">  trumpPressConference</t>
  </si>
  <si>
    <t>TrumpSchedule</t>
  </si>
  <si>
    <t xml:space="preserve">  schedule</t>
  </si>
  <si>
    <t>obamaAdministration</t>
  </si>
  <si>
    <t xml:space="preserve">  Obama administration</t>
  </si>
  <si>
    <t xml:space="preserve">  America</t>
  </si>
  <si>
    <t xml:space="preserve">  American</t>
  </si>
  <si>
    <t xml:space="preserve">  United States</t>
  </si>
  <si>
    <t>attorneyGeneral</t>
  </si>
  <si>
    <t>gopleaders</t>
  </si>
  <si>
    <t>foreignNations</t>
  </si>
  <si>
    <t xml:space="preserve">  foreignCountry</t>
  </si>
  <si>
    <t xml:space="preserve">    foreign country</t>
  </si>
  <si>
    <t xml:space="preserve">    nations</t>
  </si>
  <si>
    <t xml:space="preserve">    nation states</t>
  </si>
  <si>
    <t xml:space="preserve">    world</t>
  </si>
  <si>
    <t xml:space="preserve">  canada</t>
  </si>
  <si>
    <t xml:space="preserve">  centralAmericanNations</t>
  </si>
  <si>
    <t xml:space="preserve">    Cuba</t>
  </si>
  <si>
    <t xml:space="preserve">  mexico</t>
  </si>
  <si>
    <t xml:space="preserve">  asianNations</t>
  </si>
  <si>
    <t xml:space="preserve">    asianNationsGeneral</t>
  </si>
  <si>
    <t xml:space="preserve">    China</t>
  </si>
  <si>
    <t xml:space="preserve">      China</t>
  </si>
  <si>
    <t xml:space="preserve">      Beijing</t>
  </si>
  <si>
    <t xml:space="preserve">    Japan</t>
  </si>
  <si>
    <t xml:space="preserve">    northSouthKorea</t>
  </si>
  <si>
    <r>
      <t xml:space="preserve">      </t>
    </r>
    <r>
      <rPr>
        <i/>
        <sz val="10"/>
        <color rgb="FF000000"/>
        <rFont val="Calibri"/>
      </rPr>
      <t>korea</t>
    </r>
  </si>
  <si>
    <t xml:space="preserve">      northKorea</t>
  </si>
  <si>
    <t xml:space="preserve">        North Korea</t>
  </si>
  <si>
    <t xml:space="preserve">        * North Korea</t>
  </si>
  <si>
    <t xml:space="preserve">        DPRK</t>
  </si>
  <si>
    <t xml:space="preserve">        Kim Jong Un</t>
  </si>
  <si>
    <t xml:space="preserve">        Rocket Man</t>
  </si>
  <si>
    <t xml:space="preserve">      southKorea</t>
  </si>
  <si>
    <t xml:space="preserve">  europeanNations</t>
  </si>
  <si>
    <t xml:space="preserve">      Europe</t>
  </si>
  <si>
    <t xml:space="preserve">  latinAmericanNations</t>
  </si>
  <si>
    <t xml:space="preserve">    Venuzuela</t>
  </si>
  <si>
    <t xml:space="preserve">  midEastNations</t>
  </si>
  <si>
    <t xml:space="preserve">    Mideastern Nations</t>
  </si>
  <si>
    <t xml:space="preserve">    Israel</t>
  </si>
  <si>
    <t xml:space="preserve">    arabicMidEastNationsGeneral</t>
  </si>
  <si>
    <t xml:space="preserve">      iran</t>
  </si>
  <si>
    <t xml:space="preserve">        Iran</t>
  </si>
  <si>
    <t xml:space="preserve">        Mahmoud Ahmadinejad</t>
  </si>
  <si>
    <t xml:space="preserve">  nearEastNations</t>
  </si>
  <si>
    <t xml:space="preserve">    nearEastNationsGeneral</t>
  </si>
  <si>
    <t xml:space="preserve">    afghanistan</t>
  </si>
  <si>
    <t xml:space="preserve">    turkey</t>
  </si>
  <si>
    <t xml:space="preserve">  russia</t>
  </si>
  <si>
    <t xml:space="preserve">      Russia</t>
  </si>
  <si>
    <t xml:space="preserve">      Moscow</t>
  </si>
  <si>
    <t xml:space="preserve">      russian</t>
  </si>
  <si>
    <t xml:space="preserve">      Vladimir Putin</t>
  </si>
  <si>
    <t>foreignPersonsGeneral</t>
  </si>
  <si>
    <t xml:space="preserve">  foreignPersons</t>
  </si>
  <si>
    <t xml:space="preserve">    foreigner</t>
  </si>
  <si>
    <t xml:space="preserve">  refugee/s</t>
  </si>
  <si>
    <t xml:space="preserve">  immigrant/s</t>
  </si>
  <si>
    <t>unitedNations</t>
  </si>
  <si>
    <t xml:space="preserve">  United Nations</t>
  </si>
  <si>
    <t xml:space="preserve">  UN </t>
  </si>
  <si>
    <t>domesticPolicy</t>
  </si>
  <si>
    <t xml:space="preserve">  *domesticPolicy (actual)</t>
  </si>
  <si>
    <t xml:space="preserve">  immigrationPolicy</t>
  </si>
  <si>
    <t>entryIntoUS</t>
  </si>
  <si>
    <t>ruling</t>
  </si>
  <si>
    <t>travelBan</t>
  </si>
  <si>
    <t>gunControlPolicy</t>
  </si>
  <si>
    <t>energyPolicy</t>
  </si>
  <si>
    <t>environmentalPolicy</t>
  </si>
  <si>
    <t xml:space="preserve">  *environmentalPolicy</t>
  </si>
  <si>
    <t xml:space="preserve">  environmentalRegulation</t>
  </si>
  <si>
    <t>autoManufacturing</t>
  </si>
  <si>
    <t>internetHistory</t>
  </si>
  <si>
    <t>markFields</t>
  </si>
  <si>
    <t>coalindustry</t>
  </si>
  <si>
    <t xml:space="preserve">Merge with "coalMiners" in line 17? </t>
  </si>
  <si>
    <t xml:space="preserve">under "Trade" ? </t>
  </si>
  <si>
    <t>under "government" ?</t>
  </si>
  <si>
    <t>freedomCaucas</t>
  </si>
  <si>
    <t xml:space="preserve">may be under  "republican"  in line 86? </t>
  </si>
  <si>
    <t xml:space="preserve">Not a strong term, under Communication? </t>
  </si>
  <si>
    <t xml:space="preserve">put in under "travel ban"? </t>
  </si>
  <si>
    <t>wallstreet</t>
  </si>
  <si>
    <t xml:space="preserve">stocks </t>
  </si>
  <si>
    <t xml:space="preserve">investors </t>
  </si>
  <si>
    <t>vacancy,vacant</t>
  </si>
  <si>
    <t>steve bannon</t>
  </si>
  <si>
    <t>staffing exodus</t>
  </si>
  <si>
    <t>Chief of staff John Kelly</t>
  </si>
  <si>
    <t>midterm election</t>
  </si>
  <si>
    <t>Russia investigation</t>
  </si>
  <si>
    <t>White House aides</t>
  </si>
  <si>
    <t>Crimea</t>
  </si>
  <si>
    <t>annexation</t>
  </si>
  <si>
    <t>weapon program</t>
  </si>
  <si>
    <t>mental, fitness</t>
  </si>
  <si>
    <t>book</t>
  </si>
  <si>
    <t>Fire and Fury</t>
  </si>
  <si>
    <t>genius</t>
  </si>
  <si>
    <t>trump advisors</t>
  </si>
  <si>
    <t>world trade organization</t>
  </si>
  <si>
    <t>DACA</t>
  </si>
  <si>
    <t>Kirstjen Nielsen</t>
  </si>
  <si>
    <t>Flake</t>
  </si>
  <si>
    <t>Pelosi</t>
  </si>
  <si>
    <t>arms</t>
  </si>
  <si>
    <t>human right</t>
  </si>
  <si>
    <t>NATO</t>
  </si>
  <si>
    <t>fake news</t>
  </si>
  <si>
    <t>social media</t>
  </si>
  <si>
    <t>Cohen</t>
  </si>
  <si>
    <t>Stormy Daniels</t>
  </si>
  <si>
    <t>Wall Street Journal</t>
  </si>
  <si>
    <t>sexual affair</t>
  </si>
  <si>
    <t>Homeland</t>
  </si>
  <si>
    <t>Jared Kushner</t>
  </si>
  <si>
    <t>Trump allies</t>
  </si>
  <si>
    <t>indictment</t>
  </si>
  <si>
    <t>Ukraine</t>
  </si>
  <si>
    <t>Wolff</t>
  </si>
  <si>
    <t>Israel</t>
  </si>
  <si>
    <t>dianneFeinstein</t>
  </si>
  <si>
    <t>dossier</t>
  </si>
  <si>
    <t>chuckGrassley</t>
  </si>
  <si>
    <t>robertMueller</t>
  </si>
  <si>
    <t>apology</t>
  </si>
  <si>
    <t>racial bias</t>
  </si>
  <si>
    <t>Haiti</t>
  </si>
  <si>
    <t>Africa</t>
  </si>
  <si>
    <t>El Salvador</t>
  </si>
  <si>
    <t>electionHacking</t>
  </si>
  <si>
    <t>healthCare</t>
  </si>
  <si>
    <t xml:space="preserve"> Seoul</t>
  </si>
  <si>
    <t>britain</t>
  </si>
  <si>
    <t>russianDiplomats</t>
  </si>
  <si>
    <t>poisonAttack</t>
  </si>
  <si>
    <t>expulsionOrder</t>
  </si>
  <si>
    <t>russianAdversaries</t>
  </si>
  <si>
    <t>foreignMinisters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</si>
</sst>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color rgb="FF000000"/>
      <name val="Inconsolata"/>
    </font>
    <font>
      <sz val="11"/>
      <name val="Calibri"/>
    </font>
    <font>
      <sz val="12"/>
      <color rgb="FF000000"/>
      <name val="Calibri"/>
    </font>
    <font>
      <i/>
      <sz val="10"/>
      <color rgb="FF000000"/>
      <name val="Calibri"/>
    </font>
    <font>
      <b/>
      <sz val="12"/>
      <color rgb="FF000000"/>
      <name val="Calibri"/>
    </font>
    <font>
      <i/>
      <sz val="12"/>
      <color rgb="FF000000"/>
      <name val="Calibri"/>
    </font>
    <font>
      <sz val="11"/>
      <name val="Calibri"/>
    </font>
    <font>
      <sz val="12"/>
      <color rgb="FF2D3B45"/>
      <name val="LatoWeb"/>
    </font>
    <font>
      <sz val="12"/>
      <color rgb="FF000000"/>
      <name val="Futura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DEBF7"/>
        <bgColor rgb="FFDDEBF7"/>
      </patternFill>
    </fill>
    <fill>
      <patternFill patternType="solid">
        <fgColor rgb="FFDDDDDD"/>
        <bgColor rgb="FFDDDDDD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BD4B4"/>
      </patternFill>
    </fill>
    <fill>
      <patternFill patternType="solid">
        <fgColor theme="1"/>
        <bgColor rgb="FFFABF8F"/>
      </patternFill>
    </fill>
    <fill>
      <patternFill patternType="solid">
        <fgColor theme="1"/>
        <bgColor rgb="FFFDE9D9"/>
      </patternFill>
    </fill>
    <fill>
      <patternFill patternType="solid">
        <fgColor rgb="FFFFFF00"/>
        <bgColor rgb="FFFBD4B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00">
    <xf numFmtId="0" fontId="0" fillId="0" borderId="0" xfId="0" applyFont="1" applyAlignment="1"/>
    <xf numFmtId="0" fontId="0" fillId="2" borderId="1" xfId="0" applyFont="1" applyFill="1" applyBorder="1"/>
    <xf numFmtId="0" fontId="0" fillId="0" borderId="2" xfId="0" applyFont="1" applyBorder="1"/>
    <xf numFmtId="0" fontId="0" fillId="0" borderId="0" xfId="0" applyFont="1" applyAlignment="1">
      <alignment horizontal="right"/>
    </xf>
    <xf numFmtId="0" fontId="0" fillId="0" borderId="0" xfId="0" applyFont="1"/>
    <xf numFmtId="0" fontId="1" fillId="3" borderId="1" xfId="0" applyFont="1" applyFill="1" applyBorder="1"/>
    <xf numFmtId="0" fontId="2" fillId="3" borderId="1" xfId="0" applyFont="1" applyFill="1" applyBorder="1"/>
    <xf numFmtId="0" fontId="1" fillId="0" borderId="0" xfId="0" applyFont="1"/>
    <xf numFmtId="0" fontId="3" fillId="3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4" fillId="3" borderId="1" xfId="0" applyFont="1" applyFill="1" applyBorder="1"/>
    <xf numFmtId="0" fontId="0" fillId="4" borderId="1" xfId="0" applyFont="1" applyFill="1" applyBorder="1"/>
    <xf numFmtId="0" fontId="4" fillId="4" borderId="1" xfId="0" applyFont="1" applyFill="1" applyBorder="1"/>
    <xf numFmtId="0" fontId="0" fillId="2" borderId="3" xfId="0" applyFont="1" applyFill="1" applyBorder="1"/>
    <xf numFmtId="0" fontId="4" fillId="0" borderId="0" xfId="0" applyFont="1"/>
    <xf numFmtId="0" fontId="0" fillId="3" borderId="4" xfId="0" applyFont="1" applyFill="1" applyBorder="1"/>
    <xf numFmtId="0" fontId="0" fillId="5" borderId="1" xfId="0" applyFont="1" applyFill="1" applyBorder="1"/>
    <xf numFmtId="0" fontId="0" fillId="5" borderId="4" xfId="0" applyFont="1" applyFill="1" applyBorder="1"/>
    <xf numFmtId="0" fontId="2" fillId="3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5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6" xfId="0" applyFont="1" applyFill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1" xfId="0" applyFont="1" applyBorder="1"/>
    <xf numFmtId="0" fontId="8" fillId="0" borderId="0" xfId="0" applyFont="1"/>
    <xf numFmtId="0" fontId="9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0" fontId="10" fillId="3" borderId="0" xfId="0" applyFont="1" applyFill="1" applyAlignment="1">
      <alignment horizontal="left"/>
    </xf>
    <xf numFmtId="0" fontId="11" fillId="6" borderId="0" xfId="0" applyFont="1" applyFill="1" applyAlignment="1"/>
    <xf numFmtId="2" fontId="0" fillId="0" borderId="7" xfId="0" applyNumberFormat="1" applyFont="1" applyBorder="1"/>
    <xf numFmtId="2" fontId="0" fillId="0" borderId="0" xfId="0" applyNumberFormat="1" applyFont="1"/>
    <xf numFmtId="2" fontId="0" fillId="0" borderId="0" xfId="0" applyNumberFormat="1" applyFont="1" applyAlignment="1"/>
    <xf numFmtId="0" fontId="5" fillId="0" borderId="0" xfId="0" applyFont="1" applyAlignment="1">
      <alignment horizontal="left" indent="1"/>
    </xf>
    <xf numFmtId="0" fontId="0" fillId="0" borderId="0" xfId="0" applyFont="1" applyAlignment="1">
      <alignment horizontal="left" indent="1"/>
    </xf>
    <xf numFmtId="0" fontId="8" fillId="7" borderId="0" xfId="0" applyFont="1" applyFill="1"/>
    <xf numFmtId="0" fontId="5" fillId="7" borderId="0" xfId="0" applyFont="1" applyFill="1"/>
    <xf numFmtId="0" fontId="5" fillId="0" borderId="0" xfId="0" applyFont="1" applyFill="1" applyAlignment="1">
      <alignment horizontal="left" indent="1"/>
    </xf>
    <xf numFmtId="0" fontId="5" fillId="0" borderId="0" xfId="0" applyFont="1" applyFill="1"/>
    <xf numFmtId="0" fontId="5" fillId="10" borderId="1" xfId="0" applyFont="1" applyFill="1" applyBorder="1" applyAlignment="1">
      <alignment horizontal="right"/>
    </xf>
    <xf numFmtId="0" fontId="5" fillId="9" borderId="1" xfId="0" applyFont="1" applyFill="1" applyBorder="1" applyAlignment="1">
      <alignment horizontal="right"/>
    </xf>
    <xf numFmtId="0" fontId="5" fillId="11" borderId="1" xfId="0" applyFont="1" applyFill="1" applyBorder="1" applyAlignment="1">
      <alignment horizontal="right"/>
    </xf>
    <xf numFmtId="0" fontId="5" fillId="8" borderId="0" xfId="0" applyFont="1" applyFill="1" applyAlignment="1">
      <alignment horizontal="right"/>
    </xf>
    <xf numFmtId="0" fontId="5" fillId="8" borderId="1" xfId="0" applyFont="1" applyFill="1" applyBorder="1" applyAlignment="1">
      <alignment horizontal="right"/>
    </xf>
    <xf numFmtId="0" fontId="0" fillId="8" borderId="0" xfId="0" applyFont="1" applyFill="1" applyAlignment="1"/>
    <xf numFmtId="0" fontId="5" fillId="12" borderId="1" xfId="0" applyFont="1" applyFill="1" applyBorder="1" applyAlignment="1">
      <alignment horizontal="right"/>
    </xf>
    <xf numFmtId="0" fontId="5" fillId="7" borderId="0" xfId="0" applyFont="1" applyFill="1" applyAlignment="1">
      <alignment horizontal="right"/>
    </xf>
    <xf numFmtId="2" fontId="0" fillId="7" borderId="0" xfId="0" applyNumberFormat="1" applyFont="1" applyFill="1"/>
    <xf numFmtId="2" fontId="0" fillId="7" borderId="7" xfId="0" applyNumberFormat="1" applyFont="1" applyFill="1" applyBorder="1"/>
    <xf numFmtId="0" fontId="0" fillId="7" borderId="0" xfId="0" applyFont="1" applyFill="1" applyAlignment="1"/>
    <xf numFmtId="0" fontId="9" fillId="0" borderId="0" xfId="0" applyFont="1" applyAlignment="1">
      <alignment horizontal="left" indent="1"/>
    </xf>
    <xf numFmtId="0" fontId="7" fillId="7" borderId="0" xfId="0" applyFont="1" applyFill="1"/>
    <xf numFmtId="0" fontId="13" fillId="0" borderId="0" xfId="0" applyFont="1" applyAlignment="1">
      <alignment horizontal="left" indent="2"/>
    </xf>
    <xf numFmtId="0" fontId="5" fillId="0" borderId="1" xfId="0" applyFont="1" applyBorder="1"/>
    <xf numFmtId="0" fontId="5" fillId="0" borderId="1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8" fillId="8" borderId="0" xfId="0" applyFont="1" applyFill="1"/>
    <xf numFmtId="0" fontId="8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ont="1" applyFill="1"/>
    <xf numFmtId="2" fontId="0" fillId="0" borderId="0" xfId="0" applyNumberFormat="1" applyFont="1" applyFill="1"/>
    <xf numFmtId="2" fontId="0" fillId="0" borderId="7" xfId="0" applyNumberFormat="1" applyFont="1" applyFill="1" applyBorder="1"/>
    <xf numFmtId="0" fontId="0" fillId="0" borderId="0" xfId="0" applyFont="1" applyFill="1" applyAlignment="1"/>
    <xf numFmtId="0" fontId="9" fillId="0" borderId="1" xfId="0" applyFont="1" applyFill="1" applyBorder="1" applyAlignme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/>
    <xf numFmtId="0" fontId="9" fillId="0" borderId="0" xfId="0" applyFont="1" applyFill="1" applyAlignment="1"/>
    <xf numFmtId="0" fontId="12" fillId="7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indent="1"/>
    </xf>
    <xf numFmtId="0" fontId="6" fillId="0" borderId="0" xfId="0" applyFont="1" applyFill="1"/>
    <xf numFmtId="0" fontId="6" fillId="0" borderId="1" xfId="0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9" fillId="0" borderId="0" xfId="0" applyFont="1" applyFill="1" applyAlignment="1">
      <alignment horizontal="left" indent="3"/>
    </xf>
    <xf numFmtId="0" fontId="8" fillId="0" borderId="1" xfId="0" applyFont="1" applyFill="1" applyBorder="1" applyAlignment="1">
      <alignment horizontal="right"/>
    </xf>
    <xf numFmtId="0" fontId="8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" xfId="0" applyFont="1" applyFill="1" applyBorder="1" applyAlignment="1">
      <alignment horizontal="right"/>
    </xf>
    <xf numFmtId="0" fontId="5" fillId="0" borderId="0" xfId="0" applyFont="1" applyFill="1" applyAlignment="1"/>
    <xf numFmtId="0" fontId="14" fillId="0" borderId="0" xfId="0" applyFont="1" applyFill="1"/>
    <xf numFmtId="0" fontId="14" fillId="0" borderId="1" xfId="0" applyFont="1" applyFill="1" applyBorder="1" applyAlignment="1">
      <alignment horizontal="right"/>
    </xf>
    <xf numFmtId="0" fontId="14" fillId="0" borderId="0" xfId="0" applyFont="1" applyFill="1" applyAlignment="1">
      <alignment horizontal="right"/>
    </xf>
    <xf numFmtId="2" fontId="14" fillId="0" borderId="0" xfId="0" applyNumberFormat="1" applyFont="1" applyFill="1"/>
    <xf numFmtId="2" fontId="14" fillId="0" borderId="7" xfId="0" applyNumberFormat="1" applyFont="1" applyFill="1" applyBorder="1"/>
    <xf numFmtId="0" fontId="14" fillId="0" borderId="0" xfId="0" applyFont="1" applyFill="1" applyAlignment="1"/>
    <xf numFmtId="0" fontId="8" fillId="0" borderId="1" xfId="0" applyFont="1" applyFill="1" applyBorder="1"/>
    <xf numFmtId="0" fontId="12" fillId="0" borderId="0" xfId="0" applyFont="1" applyFill="1"/>
    <xf numFmtId="0" fontId="12" fillId="0" borderId="0" xfId="0" applyFont="1" applyFill="1" applyAlignment="1">
      <alignment horizontal="left" inden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657225</xdr:colOff>
      <xdr:row>50</xdr:row>
      <xdr:rowOff>0</xdr:rowOff>
    </xdr:to>
    <xdr:sp macro="" textlink="">
      <xdr:nvSpPr>
        <xdr:cNvPr id="1026" name="Text Box 2" hidden="1">
          <a:extLst>
            <a:ext uri="{FF2B5EF4-FFF2-40B4-BE49-F238E27FC236}">
              <a16:creationId xmlns="" xmlns:a16="http://schemas.microsoft.com/office/drawing/2014/main" id="{8D1D2232-5E43-4BE5-A210-33DF7F7B892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30</xdr:col>
      <xdr:colOff>657225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="" xmlns:a16="http://schemas.microsoft.com/office/drawing/2014/main" id="{4483CF75-C31B-4589-9A8E-D394AAE2C0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29</xdr:col>
      <xdr:colOff>342900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012"/>
  <sheetViews>
    <sheetView tabSelected="1" workbookViewId="0">
      <pane xSplit="1" ySplit="2" topLeftCell="CN3" activePane="bottomRight" state="frozen"/>
      <selection pane="topRight" activeCell="B1" sqref="B1"/>
      <selection pane="bottomLeft" activeCell="A3" sqref="A3"/>
      <selection pane="bottomRight" activeCell="DJ20" activeCellId="27" sqref="DJ162:DP162 DJ153:DP153 DJ146:DP147 DJ140:DP140 DJ134:DP134 DJ130:DP132 DJ125:DP125 DJ116:DP116 DJ114:DP114 DJ112:DP112 DJ108:DP108 DJ104:DP104 DJ102:DP102 DJ91:DP92 DJ86:DP86 DJ84 DJ84:DP84 DJ80:DP81 DJ76:DP76 DJ73:DP73 DJ67:DP67 DJ61:DP62 DJ53:DP53 DJ50:DP50 DJ31:DP31 DJ28:DP28 DJ25:DP25 DJ20:DP21"/>
    </sheetView>
  </sheetViews>
  <sheetFormatPr baseColWidth="10" defaultColWidth="14.5" defaultRowHeight="15" customHeight="1" x14ac:dyDescent="0"/>
  <cols>
    <col min="1" max="1" width="29.33203125" customWidth="1"/>
    <col min="2" max="95" width="4" customWidth="1"/>
    <col min="96" max="112" width="4" style="37" customWidth="1"/>
    <col min="113" max="113" width="4" customWidth="1"/>
    <col min="114" max="115" width="15.1640625" customWidth="1"/>
    <col min="116" max="117" width="15.1640625" style="43" customWidth="1"/>
    <col min="118" max="120" width="15.1640625" customWidth="1"/>
  </cols>
  <sheetData>
    <row r="1" spans="1:120" ht="28">
      <c r="A1" s="20" t="s">
        <v>0</v>
      </c>
      <c r="B1" s="21">
        <v>1</v>
      </c>
      <c r="C1" s="22">
        <f>B1+1</f>
        <v>2</v>
      </c>
      <c r="D1" s="22"/>
      <c r="E1" s="22"/>
      <c r="F1" s="22"/>
      <c r="G1" s="22">
        <f>Z1+1</f>
        <v>15</v>
      </c>
      <c r="H1" s="22">
        <f>G1+1</f>
        <v>16</v>
      </c>
      <c r="I1" s="22">
        <f>AA1+1</f>
        <v>18</v>
      </c>
      <c r="J1" s="22">
        <f>AI1+1</f>
        <v>27</v>
      </c>
      <c r="K1" s="22">
        <f>AK1+1</f>
        <v>30</v>
      </c>
      <c r="L1" s="22">
        <f>AX1+1</f>
        <v>44</v>
      </c>
      <c r="M1" s="22"/>
      <c r="N1" s="21">
        <v>2</v>
      </c>
      <c r="O1" s="21">
        <v>3</v>
      </c>
      <c r="P1" s="22">
        <f t="shared" ref="P1:Z1" si="0">O1+1</f>
        <v>4</v>
      </c>
      <c r="Q1" s="22">
        <f t="shared" si="0"/>
        <v>5</v>
      </c>
      <c r="R1" s="22">
        <f t="shared" si="0"/>
        <v>6</v>
      </c>
      <c r="S1" s="22">
        <f t="shared" si="0"/>
        <v>7</v>
      </c>
      <c r="T1" s="22">
        <f t="shared" si="0"/>
        <v>8</v>
      </c>
      <c r="U1" s="22">
        <f t="shared" si="0"/>
        <v>9</v>
      </c>
      <c r="V1" s="22">
        <f t="shared" si="0"/>
        <v>10</v>
      </c>
      <c r="W1" s="22">
        <f t="shared" si="0"/>
        <v>11</v>
      </c>
      <c r="X1" s="22">
        <f t="shared" si="0"/>
        <v>12</v>
      </c>
      <c r="Y1" s="22">
        <f t="shared" si="0"/>
        <v>13</v>
      </c>
      <c r="Z1" s="22">
        <f t="shared" si="0"/>
        <v>14</v>
      </c>
      <c r="AA1" s="22">
        <f t="shared" ref="AA1:AB1" si="1">H1+1</f>
        <v>17</v>
      </c>
      <c r="AB1" s="22">
        <f t="shared" si="1"/>
        <v>19</v>
      </c>
      <c r="AC1" s="22">
        <f t="shared" ref="AC1:AI1" si="2">AB1+1</f>
        <v>20</v>
      </c>
      <c r="AD1" s="22">
        <f t="shared" si="2"/>
        <v>21</v>
      </c>
      <c r="AE1" s="22">
        <f t="shared" si="2"/>
        <v>22</v>
      </c>
      <c r="AF1" s="22">
        <f t="shared" si="2"/>
        <v>23</v>
      </c>
      <c r="AG1" s="22">
        <f t="shared" si="2"/>
        <v>24</v>
      </c>
      <c r="AH1" s="22">
        <f t="shared" si="2"/>
        <v>25</v>
      </c>
      <c r="AI1" s="22">
        <f t="shared" si="2"/>
        <v>26</v>
      </c>
      <c r="AJ1" s="22">
        <f>J1+1</f>
        <v>28</v>
      </c>
      <c r="AK1" s="22">
        <f>AJ1+1</f>
        <v>29</v>
      </c>
      <c r="AL1" s="22">
        <f>K1+1</f>
        <v>31</v>
      </c>
      <c r="AM1" s="22">
        <f t="shared" ref="AM1:AX1" si="3">AL1+1</f>
        <v>32</v>
      </c>
      <c r="AN1" s="22">
        <f t="shared" si="3"/>
        <v>33</v>
      </c>
      <c r="AO1" s="22">
        <f t="shared" si="3"/>
        <v>34</v>
      </c>
      <c r="AP1" s="22">
        <f t="shared" si="3"/>
        <v>35</v>
      </c>
      <c r="AQ1" s="22">
        <f t="shared" si="3"/>
        <v>36</v>
      </c>
      <c r="AR1" s="22">
        <f t="shared" si="3"/>
        <v>37</v>
      </c>
      <c r="AS1" s="22">
        <f t="shared" si="3"/>
        <v>38</v>
      </c>
      <c r="AT1" s="22">
        <f t="shared" si="3"/>
        <v>39</v>
      </c>
      <c r="AU1" s="22">
        <f t="shared" si="3"/>
        <v>40</v>
      </c>
      <c r="AV1" s="22">
        <f t="shared" si="3"/>
        <v>41</v>
      </c>
      <c r="AW1" s="22">
        <f t="shared" si="3"/>
        <v>42</v>
      </c>
      <c r="AX1" s="22">
        <f t="shared" si="3"/>
        <v>43</v>
      </c>
      <c r="AY1" s="22">
        <f>L1+1</f>
        <v>45</v>
      </c>
      <c r="AZ1" s="22" t="e">
        <f>#REF!+1</f>
        <v>#REF!</v>
      </c>
      <c r="BA1" s="22" t="e">
        <f t="shared" ref="BA1:BB1" si="4">AZ1+1</f>
        <v>#REF!</v>
      </c>
      <c r="BB1" s="22" t="e">
        <f t="shared" si="4"/>
        <v>#REF!</v>
      </c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3"/>
      <c r="CM1" s="22"/>
      <c r="CN1" s="23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4" t="s">
        <v>3475</v>
      </c>
      <c r="DK1" s="21" t="s">
        <v>3476</v>
      </c>
      <c r="DL1" s="21" t="s">
        <v>3477</v>
      </c>
      <c r="DM1" s="21" t="s">
        <v>3478</v>
      </c>
      <c r="DN1" s="24" t="s">
        <v>3479</v>
      </c>
      <c r="DO1" s="24" t="s">
        <v>3480</v>
      </c>
      <c r="DP1" s="25" t="s">
        <v>3481</v>
      </c>
    </row>
    <row r="2" spans="1:120" ht="14">
      <c r="A2" s="26"/>
      <c r="B2" s="22">
        <v>1</v>
      </c>
      <c r="C2" s="22">
        <v>46</v>
      </c>
      <c r="D2" s="22">
        <v>52</v>
      </c>
      <c r="E2" s="22">
        <v>63</v>
      </c>
      <c r="F2" s="22">
        <v>67</v>
      </c>
      <c r="G2" s="22">
        <v>15</v>
      </c>
      <c r="H2" s="22">
        <v>16</v>
      </c>
      <c r="I2" s="22">
        <v>18</v>
      </c>
      <c r="J2" s="22">
        <v>27</v>
      </c>
      <c r="K2" s="22">
        <v>30</v>
      </c>
      <c r="L2" s="22">
        <v>44</v>
      </c>
      <c r="M2" s="22">
        <v>55</v>
      </c>
      <c r="N2" s="22">
        <v>2</v>
      </c>
      <c r="O2" s="22">
        <v>3</v>
      </c>
      <c r="P2" s="22">
        <v>4</v>
      </c>
      <c r="Q2" s="22">
        <v>5</v>
      </c>
      <c r="R2" s="22">
        <v>6</v>
      </c>
      <c r="S2" s="22">
        <v>7</v>
      </c>
      <c r="T2" s="22">
        <v>8</v>
      </c>
      <c r="U2" s="22">
        <v>9</v>
      </c>
      <c r="V2" s="22">
        <v>10</v>
      </c>
      <c r="W2" s="22">
        <v>11</v>
      </c>
      <c r="X2" s="22">
        <v>12</v>
      </c>
      <c r="Y2" s="22">
        <v>13</v>
      </c>
      <c r="Z2" s="22">
        <v>14</v>
      </c>
      <c r="AA2" s="22">
        <v>17</v>
      </c>
      <c r="AB2" s="22">
        <v>19</v>
      </c>
      <c r="AC2" s="22">
        <v>20</v>
      </c>
      <c r="AD2" s="22">
        <v>21</v>
      </c>
      <c r="AE2" s="22">
        <v>22</v>
      </c>
      <c r="AF2" s="22">
        <v>23</v>
      </c>
      <c r="AG2" s="22">
        <v>24</v>
      </c>
      <c r="AH2" s="22">
        <v>25</v>
      </c>
      <c r="AI2" s="22">
        <v>26</v>
      </c>
      <c r="AJ2" s="22">
        <v>28</v>
      </c>
      <c r="AK2" s="22">
        <v>29</v>
      </c>
      <c r="AL2" s="22">
        <v>31</v>
      </c>
      <c r="AM2" s="22">
        <v>32</v>
      </c>
      <c r="AN2" s="22">
        <v>33</v>
      </c>
      <c r="AO2" s="22">
        <v>34</v>
      </c>
      <c r="AP2" s="22">
        <v>35</v>
      </c>
      <c r="AQ2" s="22">
        <v>36</v>
      </c>
      <c r="AR2" s="22">
        <v>37</v>
      </c>
      <c r="AS2" s="22">
        <v>38</v>
      </c>
      <c r="AT2" s="22">
        <v>39</v>
      </c>
      <c r="AU2" s="22">
        <v>40</v>
      </c>
      <c r="AV2" s="22">
        <v>41</v>
      </c>
      <c r="AW2" s="22">
        <v>42</v>
      </c>
      <c r="AX2" s="22">
        <v>43</v>
      </c>
      <c r="AY2" s="22">
        <v>45</v>
      </c>
      <c r="AZ2" s="22">
        <v>47</v>
      </c>
      <c r="BA2" s="22">
        <v>48</v>
      </c>
      <c r="BB2" s="22">
        <v>49</v>
      </c>
      <c r="BC2" s="22">
        <v>50</v>
      </c>
      <c r="BD2" s="22">
        <v>51</v>
      </c>
      <c r="BE2" s="22">
        <v>53</v>
      </c>
      <c r="BF2" s="22">
        <v>54</v>
      </c>
      <c r="BG2" s="22">
        <v>56</v>
      </c>
      <c r="BH2" s="22">
        <v>57</v>
      </c>
      <c r="BI2" s="22">
        <v>58</v>
      </c>
      <c r="BJ2" s="22">
        <f t="shared" ref="BJ2:BK2" si="5">BI2+1</f>
        <v>59</v>
      </c>
      <c r="BK2" s="22">
        <f t="shared" si="5"/>
        <v>60</v>
      </c>
      <c r="BL2" s="22">
        <v>61</v>
      </c>
      <c r="BM2" s="22">
        <v>62</v>
      </c>
      <c r="BN2" s="22">
        <v>63</v>
      </c>
      <c r="BO2" s="22">
        <v>64</v>
      </c>
      <c r="BP2" s="22">
        <v>65</v>
      </c>
      <c r="BQ2" s="22">
        <v>66</v>
      </c>
      <c r="BR2" s="22">
        <v>67</v>
      </c>
      <c r="BS2" s="22">
        <v>68</v>
      </c>
      <c r="BT2" s="22">
        <v>69</v>
      </c>
      <c r="BU2" s="22">
        <v>70</v>
      </c>
      <c r="BV2" s="22">
        <v>71</v>
      </c>
      <c r="BW2" s="22">
        <v>72</v>
      </c>
      <c r="BX2" s="22">
        <v>73</v>
      </c>
      <c r="BY2" s="22">
        <v>74</v>
      </c>
      <c r="BZ2" s="22">
        <v>75</v>
      </c>
      <c r="CA2" s="22">
        <v>76</v>
      </c>
      <c r="CB2" s="22">
        <v>77</v>
      </c>
      <c r="CC2" s="22">
        <v>78</v>
      </c>
      <c r="CD2" s="22">
        <v>79</v>
      </c>
      <c r="CE2" s="22">
        <v>80</v>
      </c>
      <c r="CF2" s="22">
        <v>81</v>
      </c>
      <c r="CG2" s="22">
        <v>82</v>
      </c>
      <c r="CH2" s="22">
        <v>83</v>
      </c>
      <c r="CI2" s="22">
        <v>84</v>
      </c>
      <c r="CJ2" s="22">
        <v>85</v>
      </c>
      <c r="CK2" s="22">
        <v>86</v>
      </c>
      <c r="CL2" s="23">
        <v>87</v>
      </c>
      <c r="CM2" s="22">
        <v>88</v>
      </c>
      <c r="CN2" s="23">
        <v>89</v>
      </c>
      <c r="CO2" s="22">
        <v>90</v>
      </c>
      <c r="CP2" s="22">
        <v>91</v>
      </c>
      <c r="CQ2" s="22">
        <v>92</v>
      </c>
      <c r="CR2" s="22">
        <v>93</v>
      </c>
      <c r="CS2" s="22">
        <v>94</v>
      </c>
      <c r="CT2" s="22">
        <v>95</v>
      </c>
      <c r="CU2" s="22">
        <v>96</v>
      </c>
      <c r="CV2" s="22">
        <v>97</v>
      </c>
      <c r="CW2" s="22">
        <v>98</v>
      </c>
      <c r="CX2" s="22">
        <v>99</v>
      </c>
      <c r="CY2" s="22">
        <v>100</v>
      </c>
      <c r="CZ2" s="22">
        <v>101</v>
      </c>
      <c r="DA2" s="22">
        <v>102</v>
      </c>
      <c r="DB2" s="22">
        <v>103</v>
      </c>
      <c r="DC2" s="22">
        <v>104</v>
      </c>
      <c r="DD2" s="22">
        <v>105</v>
      </c>
      <c r="DE2" s="22">
        <v>106</v>
      </c>
      <c r="DF2" s="22">
        <v>107</v>
      </c>
      <c r="DG2" s="22">
        <v>108</v>
      </c>
      <c r="DH2" s="22">
        <v>109</v>
      </c>
      <c r="DI2" s="22">
        <v>110</v>
      </c>
      <c r="DJ2" s="27"/>
      <c r="DK2" s="22"/>
      <c r="DL2" s="22"/>
      <c r="DM2" s="22"/>
      <c r="DN2" s="27"/>
      <c r="DO2" s="27"/>
      <c r="DP2" s="28"/>
    </row>
    <row r="3" spans="1:120" s="73" customFormat="1">
      <c r="A3" s="49" t="s">
        <v>3482</v>
      </c>
      <c r="B3" s="65">
        <v>14</v>
      </c>
      <c r="C3" s="65">
        <v>7</v>
      </c>
      <c r="D3" s="65"/>
      <c r="E3" s="65"/>
      <c r="F3" s="65"/>
      <c r="G3" s="65">
        <v>11</v>
      </c>
      <c r="H3" s="65">
        <v>1</v>
      </c>
      <c r="I3" s="65">
        <v>9</v>
      </c>
      <c r="J3" s="65">
        <v>5</v>
      </c>
      <c r="K3" s="65">
        <v>13</v>
      </c>
      <c r="L3" s="65">
        <v>11</v>
      </c>
      <c r="M3" s="65"/>
      <c r="N3" s="69">
        <v>14</v>
      </c>
      <c r="O3" s="69">
        <v>1</v>
      </c>
      <c r="P3" s="69">
        <v>16</v>
      </c>
      <c r="Q3" s="69">
        <v>10</v>
      </c>
      <c r="R3" s="69">
        <v>26</v>
      </c>
      <c r="S3" s="69">
        <v>13</v>
      </c>
      <c r="T3" s="69">
        <v>13</v>
      </c>
      <c r="U3" s="69">
        <v>8</v>
      </c>
      <c r="V3" s="69">
        <v>17</v>
      </c>
      <c r="W3" s="69">
        <v>18</v>
      </c>
      <c r="X3" s="69">
        <v>12</v>
      </c>
      <c r="Y3" s="69">
        <v>31</v>
      </c>
      <c r="Z3" s="69">
        <v>83</v>
      </c>
      <c r="AA3" s="69">
        <v>36</v>
      </c>
      <c r="AB3" s="69">
        <v>26</v>
      </c>
      <c r="AC3" s="69">
        <v>17</v>
      </c>
      <c r="AD3" s="69">
        <v>18</v>
      </c>
      <c r="AE3" s="69">
        <v>27</v>
      </c>
      <c r="AF3" s="69">
        <v>24</v>
      </c>
      <c r="AG3" s="69">
        <v>18</v>
      </c>
      <c r="AH3" s="69">
        <v>81</v>
      </c>
      <c r="AI3" s="69">
        <v>37</v>
      </c>
      <c r="AJ3" s="69">
        <v>11</v>
      </c>
      <c r="AK3" s="69">
        <v>6</v>
      </c>
      <c r="AL3" s="69">
        <v>2</v>
      </c>
      <c r="AM3" s="69">
        <v>10</v>
      </c>
      <c r="AN3" s="69">
        <v>9</v>
      </c>
      <c r="AO3" s="69">
        <v>16</v>
      </c>
      <c r="AP3" s="69">
        <v>6</v>
      </c>
      <c r="AQ3" s="69">
        <v>4</v>
      </c>
      <c r="AR3" s="69">
        <v>11</v>
      </c>
      <c r="AS3" s="69">
        <v>4</v>
      </c>
      <c r="AT3" s="69">
        <v>3</v>
      </c>
      <c r="AU3" s="69">
        <v>27</v>
      </c>
      <c r="AV3" s="69">
        <v>27</v>
      </c>
      <c r="AW3" s="69">
        <v>18</v>
      </c>
      <c r="AX3" s="69">
        <v>1</v>
      </c>
      <c r="AY3" s="69">
        <v>28</v>
      </c>
      <c r="AZ3" s="69">
        <v>19</v>
      </c>
      <c r="BA3" s="69">
        <v>19</v>
      </c>
      <c r="BB3" s="69">
        <v>17</v>
      </c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>
        <f>SUM(BM4:BM6)</f>
        <v>12</v>
      </c>
      <c r="BN3" s="69"/>
      <c r="BO3" s="69"/>
      <c r="BP3" s="69"/>
      <c r="BQ3" s="69"/>
      <c r="BR3" s="69"/>
      <c r="BS3" s="69"/>
      <c r="BT3" s="69"/>
      <c r="BU3" s="69">
        <v>10</v>
      </c>
      <c r="BV3" s="69"/>
      <c r="BW3" s="69"/>
      <c r="BX3" s="69"/>
      <c r="BY3" s="69"/>
      <c r="BZ3" s="69"/>
      <c r="CA3" s="69"/>
      <c r="CB3" s="69"/>
      <c r="CC3" s="69">
        <v>2</v>
      </c>
      <c r="CD3" s="69">
        <v>2</v>
      </c>
      <c r="CE3" s="69"/>
      <c r="CF3" s="69"/>
      <c r="CG3" s="69"/>
      <c r="CH3" s="69"/>
      <c r="CI3" s="69"/>
      <c r="CJ3" s="69"/>
      <c r="CK3" s="69"/>
      <c r="CL3" s="69"/>
      <c r="CM3" s="65"/>
      <c r="CN3" s="69"/>
      <c r="CO3" s="69"/>
      <c r="CP3" s="69"/>
      <c r="CQ3" s="69"/>
      <c r="CR3" s="69">
        <v>5</v>
      </c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70">
        <f>SUM(B3:DI3)</f>
        <v>886</v>
      </c>
      <c r="DK3" s="70">
        <f>COUNTIF(B3:DI3, "&gt;0")</f>
        <v>54</v>
      </c>
      <c r="DL3" s="71">
        <f>LN(110/DK3)</f>
        <v>0.71149631922814194</v>
      </c>
      <c r="DM3" s="71">
        <f>DJ3*DL3</f>
        <v>630.38573883613378</v>
      </c>
      <c r="DN3" s="69"/>
      <c r="DO3" s="70">
        <f>MAX(B3:DI3)</f>
        <v>83</v>
      </c>
      <c r="DP3" s="72">
        <f>IFERROR(DO3/DJ3,"")</f>
        <v>9.3679458239277646E-2</v>
      </c>
    </row>
    <row r="4" spans="1:120" s="73" customFormat="1">
      <c r="A4" s="82" t="s">
        <v>3483</v>
      </c>
      <c r="B4" s="83"/>
      <c r="C4" s="65"/>
      <c r="D4" s="83"/>
      <c r="E4" s="83"/>
      <c r="F4" s="83"/>
      <c r="G4" s="83"/>
      <c r="H4" s="83"/>
      <c r="I4" s="83"/>
      <c r="J4" s="83"/>
      <c r="K4" s="83"/>
      <c r="L4" s="83"/>
      <c r="M4" s="83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>
        <v>8</v>
      </c>
      <c r="BN4" s="84"/>
      <c r="BO4" s="84"/>
      <c r="BP4" s="84"/>
      <c r="BQ4" s="84"/>
      <c r="BR4" s="84"/>
      <c r="BS4" s="84"/>
      <c r="BT4" s="84"/>
      <c r="BU4" s="84">
        <v>8</v>
      </c>
      <c r="BV4" s="84">
        <v>11</v>
      </c>
      <c r="BW4" s="84">
        <v>25</v>
      </c>
      <c r="BX4" s="84">
        <v>22</v>
      </c>
      <c r="BY4" s="84"/>
      <c r="BZ4" s="84">
        <v>5</v>
      </c>
      <c r="CA4" s="84">
        <v>7</v>
      </c>
      <c r="CB4" s="84">
        <v>4</v>
      </c>
      <c r="CC4" s="84">
        <v>2</v>
      </c>
      <c r="CD4" s="84">
        <v>2</v>
      </c>
      <c r="CE4" s="84">
        <v>3</v>
      </c>
      <c r="CF4" s="84">
        <v>8</v>
      </c>
      <c r="CG4" s="84">
        <v>1</v>
      </c>
      <c r="CH4" s="84">
        <v>6</v>
      </c>
      <c r="CI4" s="84">
        <v>2</v>
      </c>
      <c r="CJ4" s="84">
        <v>6</v>
      </c>
      <c r="CK4" s="84">
        <v>5</v>
      </c>
      <c r="CL4" s="84">
        <v>8</v>
      </c>
      <c r="CM4" s="83"/>
      <c r="CN4" s="84">
        <v>1</v>
      </c>
      <c r="CO4" s="84">
        <v>5</v>
      </c>
      <c r="CP4" s="84">
        <v>4</v>
      </c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4"/>
      <c r="DF4" s="84"/>
      <c r="DG4" s="84"/>
      <c r="DH4" s="84"/>
      <c r="DI4" s="84"/>
      <c r="DJ4" s="70">
        <f t="shared" ref="DJ4:DJ67" si="6">SUM(B4:DI4)</f>
        <v>143</v>
      </c>
      <c r="DK4" s="70">
        <f t="shared" ref="DK4:DK67" si="7">COUNTIF(B4:DI4, "&gt;0")</f>
        <v>21</v>
      </c>
      <c r="DL4" s="71">
        <f t="shared" ref="DL4:DL67" si="8">LN(110/DK4)</f>
        <v>1.6559579280689933</v>
      </c>
      <c r="DM4" s="71">
        <f t="shared" ref="DM4:DM67" si="9">DJ4*DL4</f>
        <v>236.80198371386604</v>
      </c>
      <c r="DN4" s="69"/>
      <c r="DO4" s="70">
        <f t="shared" ref="DO4:DO67" si="10">MAX(B4:DI4)</f>
        <v>25</v>
      </c>
      <c r="DP4" s="72">
        <f t="shared" ref="DP4:DP67" si="11">IFERROR(DO4/DJ4,"")</f>
        <v>0.17482517482517482</v>
      </c>
    </row>
    <row r="5" spans="1:120" s="73" customFormat="1">
      <c r="A5" s="82" t="s">
        <v>3484</v>
      </c>
      <c r="B5" s="83"/>
      <c r="C5" s="65"/>
      <c r="D5" s="83"/>
      <c r="E5" s="83"/>
      <c r="F5" s="83"/>
      <c r="G5" s="83"/>
      <c r="H5" s="83"/>
      <c r="I5" s="83"/>
      <c r="J5" s="83"/>
      <c r="K5" s="83"/>
      <c r="L5" s="83"/>
      <c r="M5" s="83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>
        <v>1</v>
      </c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3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/>
      <c r="DH5" s="84"/>
      <c r="DI5" s="84"/>
      <c r="DJ5" s="70">
        <f t="shared" si="6"/>
        <v>1</v>
      </c>
      <c r="DK5" s="70">
        <f t="shared" si="7"/>
        <v>1</v>
      </c>
      <c r="DL5" s="71">
        <f t="shared" si="8"/>
        <v>4.7004803657924166</v>
      </c>
      <c r="DM5" s="71">
        <f t="shared" si="9"/>
        <v>4.7004803657924166</v>
      </c>
      <c r="DN5" s="69"/>
      <c r="DO5" s="70">
        <f t="shared" si="10"/>
        <v>1</v>
      </c>
      <c r="DP5" s="72">
        <f t="shared" si="11"/>
        <v>1</v>
      </c>
    </row>
    <row r="6" spans="1:120" s="73" customFormat="1">
      <c r="A6" s="82" t="s">
        <v>3485</v>
      </c>
      <c r="B6" s="83"/>
      <c r="C6" s="65"/>
      <c r="D6" s="83"/>
      <c r="E6" s="83"/>
      <c r="F6" s="83"/>
      <c r="G6" s="83"/>
      <c r="H6" s="83"/>
      <c r="I6" s="83"/>
      <c r="J6" s="83"/>
      <c r="K6" s="83"/>
      <c r="L6" s="83"/>
      <c r="M6" s="83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>
        <v>3</v>
      </c>
      <c r="BN6" s="84"/>
      <c r="BO6" s="84"/>
      <c r="BP6" s="84"/>
      <c r="BQ6" s="84"/>
      <c r="BR6" s="84"/>
      <c r="BS6" s="84"/>
      <c r="BT6" s="84"/>
      <c r="BU6" s="84">
        <v>2</v>
      </c>
      <c r="BV6" s="84"/>
      <c r="BW6" s="84"/>
      <c r="BX6" s="84">
        <v>20</v>
      </c>
      <c r="BY6" s="84"/>
      <c r="BZ6" s="84"/>
      <c r="CA6" s="84"/>
      <c r="CB6" s="84"/>
      <c r="CC6" s="84"/>
      <c r="CD6" s="84"/>
      <c r="CE6" s="84"/>
      <c r="CF6" s="84"/>
      <c r="CG6" s="84"/>
      <c r="CH6" s="84">
        <v>1</v>
      </c>
      <c r="CI6" s="84">
        <v>1</v>
      </c>
      <c r="CJ6" s="84">
        <v>2</v>
      </c>
      <c r="CK6" s="84">
        <v>2</v>
      </c>
      <c r="CL6" s="84"/>
      <c r="CM6" s="83"/>
      <c r="CN6" s="84"/>
      <c r="CO6" s="84">
        <v>1</v>
      </c>
      <c r="CP6" s="84">
        <v>1</v>
      </c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4"/>
      <c r="DF6" s="84"/>
      <c r="DG6" s="84"/>
      <c r="DH6" s="84"/>
      <c r="DI6" s="84"/>
      <c r="DJ6" s="70">
        <f t="shared" si="6"/>
        <v>33</v>
      </c>
      <c r="DK6" s="70">
        <f t="shared" si="7"/>
        <v>9</v>
      </c>
      <c r="DL6" s="71">
        <f t="shared" si="8"/>
        <v>2.5032557884561966</v>
      </c>
      <c r="DM6" s="71">
        <f t="shared" si="9"/>
        <v>82.607441019054491</v>
      </c>
      <c r="DN6" s="69"/>
      <c r="DO6" s="70">
        <f t="shared" si="10"/>
        <v>20</v>
      </c>
      <c r="DP6" s="72">
        <f t="shared" si="11"/>
        <v>0.60606060606060608</v>
      </c>
    </row>
    <row r="7" spans="1:120" s="73" customFormat="1">
      <c r="A7" s="49"/>
      <c r="B7" s="83"/>
      <c r="C7" s="65"/>
      <c r="D7" s="83"/>
      <c r="E7" s="83"/>
      <c r="F7" s="83"/>
      <c r="G7" s="83"/>
      <c r="H7" s="83"/>
      <c r="I7" s="83"/>
      <c r="J7" s="83"/>
      <c r="K7" s="83"/>
      <c r="L7" s="83"/>
      <c r="M7" s="83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3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70"/>
      <c r="DK7" s="70"/>
      <c r="DL7" s="71"/>
      <c r="DM7" s="71"/>
      <c r="DN7" s="69"/>
      <c r="DO7" s="70">
        <f t="shared" si="10"/>
        <v>0</v>
      </c>
      <c r="DP7" s="72" t="str">
        <f t="shared" si="11"/>
        <v/>
      </c>
    </row>
    <row r="8" spans="1:120" s="73" customFormat="1">
      <c r="A8" s="49" t="s">
        <v>3486</v>
      </c>
      <c r="B8" s="65"/>
      <c r="C8" s="65">
        <f>SUM(C9:C12)</f>
        <v>6</v>
      </c>
      <c r="D8" s="65"/>
      <c r="E8" s="65"/>
      <c r="F8" s="65"/>
      <c r="G8" s="65">
        <v>1</v>
      </c>
      <c r="H8" s="65"/>
      <c r="I8" s="65">
        <v>1</v>
      </c>
      <c r="J8" s="65"/>
      <c r="K8" s="65">
        <v>1</v>
      </c>
      <c r="L8" s="65">
        <v>3</v>
      </c>
      <c r="M8" s="65"/>
      <c r="N8" s="69"/>
      <c r="O8" s="69">
        <v>6</v>
      </c>
      <c r="P8" s="69">
        <v>2</v>
      </c>
      <c r="Q8" s="69">
        <v>1</v>
      </c>
      <c r="R8" s="69"/>
      <c r="S8" s="69">
        <v>1</v>
      </c>
      <c r="T8" s="69"/>
      <c r="U8" s="69"/>
      <c r="V8" s="69">
        <v>1</v>
      </c>
      <c r="W8" s="69">
        <v>3</v>
      </c>
      <c r="X8" s="69">
        <v>2</v>
      </c>
      <c r="Y8" s="69">
        <v>2</v>
      </c>
      <c r="Z8" s="69">
        <v>6</v>
      </c>
      <c r="AA8" s="69">
        <v>3</v>
      </c>
      <c r="AB8" s="69">
        <v>2</v>
      </c>
      <c r="AC8" s="69">
        <v>4</v>
      </c>
      <c r="AD8" s="69">
        <v>3</v>
      </c>
      <c r="AE8" s="69">
        <v>1</v>
      </c>
      <c r="AF8" s="69">
        <v>2</v>
      </c>
      <c r="AG8" s="69">
        <v>3</v>
      </c>
      <c r="AH8" s="69">
        <v>14</v>
      </c>
      <c r="AI8" s="69">
        <v>6</v>
      </c>
      <c r="AJ8" s="69">
        <v>2</v>
      </c>
      <c r="AK8" s="69">
        <v>1</v>
      </c>
      <c r="AL8" s="69">
        <v>4</v>
      </c>
      <c r="AM8" s="69">
        <v>1</v>
      </c>
      <c r="AN8" s="69">
        <v>3</v>
      </c>
      <c r="AO8" s="69">
        <v>1</v>
      </c>
      <c r="AP8" s="69">
        <v>3</v>
      </c>
      <c r="AQ8" s="69">
        <v>1</v>
      </c>
      <c r="AR8" s="69">
        <v>2</v>
      </c>
      <c r="AS8" s="69">
        <v>4</v>
      </c>
      <c r="AT8" s="69">
        <v>0</v>
      </c>
      <c r="AU8" s="69">
        <v>3</v>
      </c>
      <c r="AV8" s="69">
        <v>0</v>
      </c>
      <c r="AW8" s="69">
        <v>3</v>
      </c>
      <c r="AX8" s="69">
        <v>4</v>
      </c>
      <c r="AY8" s="69">
        <v>7</v>
      </c>
      <c r="AZ8" s="69">
        <v>5</v>
      </c>
      <c r="BA8" s="69">
        <v>3</v>
      </c>
      <c r="BB8" s="69">
        <v>3</v>
      </c>
      <c r="BC8" s="69">
        <v>0</v>
      </c>
      <c r="BD8" s="69">
        <v>0</v>
      </c>
      <c r="BE8" s="69">
        <v>0</v>
      </c>
      <c r="BF8" s="69">
        <v>0</v>
      </c>
      <c r="BG8" s="69">
        <v>0</v>
      </c>
      <c r="BH8" s="69">
        <v>0</v>
      </c>
      <c r="BI8" s="69">
        <v>0</v>
      </c>
      <c r="BJ8" s="69">
        <v>0</v>
      </c>
      <c r="BK8" s="69">
        <v>0</v>
      </c>
      <c r="BL8" s="69">
        <v>0</v>
      </c>
      <c r="BM8" s="69">
        <f>SUM(BM9:BM12)</f>
        <v>3</v>
      </c>
      <c r="BN8" s="69">
        <v>0</v>
      </c>
      <c r="BO8" s="69">
        <v>0</v>
      </c>
      <c r="BP8" s="69">
        <v>0</v>
      </c>
      <c r="BQ8" s="69">
        <v>0</v>
      </c>
      <c r="BR8" s="69">
        <v>0</v>
      </c>
      <c r="BS8" s="69">
        <v>0</v>
      </c>
      <c r="BT8" s="69">
        <v>0</v>
      </c>
      <c r="BU8" s="69">
        <v>0</v>
      </c>
      <c r="BV8" s="69">
        <v>0</v>
      </c>
      <c r="BW8" s="69">
        <v>0</v>
      </c>
      <c r="BX8" s="69">
        <v>4</v>
      </c>
      <c r="BY8" s="69">
        <v>9</v>
      </c>
      <c r="BZ8" s="69">
        <v>2</v>
      </c>
      <c r="CA8" s="69">
        <v>0</v>
      </c>
      <c r="CB8" s="69">
        <v>8</v>
      </c>
      <c r="CC8" s="69">
        <v>2</v>
      </c>
      <c r="CD8" s="69">
        <v>0</v>
      </c>
      <c r="CE8" s="69">
        <v>0</v>
      </c>
      <c r="CF8" s="69">
        <v>5</v>
      </c>
      <c r="CG8" s="69">
        <v>1</v>
      </c>
      <c r="CH8" s="69">
        <v>0</v>
      </c>
      <c r="CI8" s="69">
        <v>0</v>
      </c>
      <c r="CJ8" s="69">
        <v>6</v>
      </c>
      <c r="CK8" s="69">
        <v>2</v>
      </c>
      <c r="CL8" s="69">
        <v>1</v>
      </c>
      <c r="CM8" s="65">
        <v>1</v>
      </c>
      <c r="CN8" s="69">
        <v>2</v>
      </c>
      <c r="CO8" s="69">
        <v>0</v>
      </c>
      <c r="CP8" s="69">
        <v>2</v>
      </c>
      <c r="CQ8" s="69"/>
      <c r="CR8" s="69">
        <v>3</v>
      </c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70">
        <f t="shared" si="6"/>
        <v>175</v>
      </c>
      <c r="DK8" s="70">
        <f t="shared" si="7"/>
        <v>55</v>
      </c>
      <c r="DL8" s="71">
        <f t="shared" si="8"/>
        <v>0.69314718055994529</v>
      </c>
      <c r="DM8" s="71">
        <f t="shared" si="9"/>
        <v>121.30075659799043</v>
      </c>
      <c r="DN8" s="69"/>
      <c r="DO8" s="70">
        <f t="shared" si="10"/>
        <v>14</v>
      </c>
      <c r="DP8" s="72">
        <f t="shared" si="11"/>
        <v>0.08</v>
      </c>
    </row>
    <row r="9" spans="1:120" s="73" customFormat="1">
      <c r="A9" s="82" t="s">
        <v>3487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>
        <v>1</v>
      </c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3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  <c r="DB9" s="84"/>
      <c r="DC9" s="84"/>
      <c r="DD9" s="84"/>
      <c r="DE9" s="84"/>
      <c r="DF9" s="84"/>
      <c r="DG9" s="84"/>
      <c r="DH9" s="84"/>
      <c r="DI9" s="84"/>
      <c r="DJ9" s="70">
        <f t="shared" si="6"/>
        <v>1</v>
      </c>
      <c r="DK9" s="70">
        <f t="shared" si="7"/>
        <v>1</v>
      </c>
      <c r="DL9" s="71">
        <f t="shared" si="8"/>
        <v>4.7004803657924166</v>
      </c>
      <c r="DM9" s="71">
        <f t="shared" si="9"/>
        <v>4.7004803657924166</v>
      </c>
      <c r="DN9" s="69"/>
      <c r="DO9" s="70">
        <f t="shared" si="10"/>
        <v>1</v>
      </c>
      <c r="DP9" s="72">
        <f t="shared" si="11"/>
        <v>1</v>
      </c>
    </row>
    <row r="10" spans="1:120" s="73" customFormat="1">
      <c r="A10" s="82" t="s">
        <v>3488</v>
      </c>
      <c r="B10" s="83"/>
      <c r="C10" s="83">
        <v>5</v>
      </c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>
        <v>1</v>
      </c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>
        <v>1</v>
      </c>
      <c r="BY10" s="84">
        <v>9</v>
      </c>
      <c r="BZ10" s="84"/>
      <c r="CA10" s="84"/>
      <c r="CB10" s="84">
        <v>7</v>
      </c>
      <c r="CC10" s="84">
        <v>1</v>
      </c>
      <c r="CD10" s="84"/>
      <c r="CE10" s="84"/>
      <c r="CF10" s="84"/>
      <c r="CG10" s="84">
        <v>1</v>
      </c>
      <c r="CH10" s="84"/>
      <c r="CI10" s="84"/>
      <c r="CJ10" s="84"/>
      <c r="CK10" s="84">
        <v>1</v>
      </c>
      <c r="CL10" s="84"/>
      <c r="CM10" s="83">
        <v>1</v>
      </c>
      <c r="CN10" s="84">
        <v>2</v>
      </c>
      <c r="CO10" s="84"/>
      <c r="CP10" s="84">
        <v>1</v>
      </c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4"/>
      <c r="DF10" s="84"/>
      <c r="DG10" s="84"/>
      <c r="DH10" s="84"/>
      <c r="DI10" s="84"/>
      <c r="DJ10" s="70">
        <f t="shared" si="6"/>
        <v>30</v>
      </c>
      <c r="DK10" s="70">
        <f t="shared" si="7"/>
        <v>11</v>
      </c>
      <c r="DL10" s="71">
        <f t="shared" si="8"/>
        <v>2.3025850929940459</v>
      </c>
      <c r="DM10" s="71">
        <f t="shared" si="9"/>
        <v>69.077552789821382</v>
      </c>
      <c r="DN10" s="69"/>
      <c r="DO10" s="70">
        <f t="shared" si="10"/>
        <v>9</v>
      </c>
      <c r="DP10" s="72">
        <f t="shared" si="11"/>
        <v>0.3</v>
      </c>
    </row>
    <row r="11" spans="1:120" s="73" customFormat="1" ht="14">
      <c r="A11" s="82" t="s">
        <v>3489</v>
      </c>
      <c r="B11" s="83"/>
      <c r="C11" s="83">
        <v>1</v>
      </c>
      <c r="D11" s="83"/>
      <c r="E11" s="83"/>
      <c r="F11" s="83"/>
      <c r="G11" s="83">
        <v>1</v>
      </c>
      <c r="H11" s="83">
        <v>1</v>
      </c>
      <c r="I11" s="83"/>
      <c r="J11" s="83"/>
      <c r="K11" s="83"/>
      <c r="L11" s="83"/>
      <c r="M11" s="83"/>
      <c r="N11" s="84"/>
      <c r="O11" s="84">
        <v>4</v>
      </c>
      <c r="P11" s="84"/>
      <c r="Q11" s="84">
        <v>1</v>
      </c>
      <c r="R11" s="84"/>
      <c r="S11" s="84"/>
      <c r="T11" s="84"/>
      <c r="U11" s="84">
        <v>1</v>
      </c>
      <c r="V11" s="84"/>
      <c r="W11" s="84">
        <v>3</v>
      </c>
      <c r="X11" s="84"/>
      <c r="Y11" s="84">
        <v>1</v>
      </c>
      <c r="Z11" s="84">
        <v>4</v>
      </c>
      <c r="AA11" s="84"/>
      <c r="AB11" s="84">
        <v>1</v>
      </c>
      <c r="AC11" s="84"/>
      <c r="AD11" s="84">
        <v>2</v>
      </c>
      <c r="AE11" s="84"/>
      <c r="AF11" s="84"/>
      <c r="AG11" s="84"/>
      <c r="AH11" s="84">
        <v>3</v>
      </c>
      <c r="AI11" s="84">
        <v>3</v>
      </c>
      <c r="AJ11" s="84"/>
      <c r="AK11" s="84"/>
      <c r="AL11" s="84">
        <v>1</v>
      </c>
      <c r="AM11" s="84"/>
      <c r="AN11" s="84">
        <v>1</v>
      </c>
      <c r="AO11" s="84">
        <v>1</v>
      </c>
      <c r="AP11" s="84">
        <v>1</v>
      </c>
      <c r="AQ11" s="84"/>
      <c r="AR11" s="84"/>
      <c r="AS11" s="84">
        <v>4</v>
      </c>
      <c r="AT11" s="84"/>
      <c r="AU11" s="84"/>
      <c r="AV11" s="84"/>
      <c r="AW11" s="84">
        <v>2</v>
      </c>
      <c r="AX11" s="84">
        <v>3</v>
      </c>
      <c r="AY11" s="84">
        <v>5</v>
      </c>
      <c r="AZ11" s="84">
        <v>1</v>
      </c>
      <c r="BA11" s="84">
        <v>1</v>
      </c>
      <c r="BB11" s="84">
        <v>1</v>
      </c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>
        <v>1</v>
      </c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>
        <v>1</v>
      </c>
      <c r="CD11" s="84"/>
      <c r="CE11" s="84"/>
      <c r="CF11" s="84"/>
      <c r="CG11" s="84"/>
      <c r="CH11" s="84"/>
      <c r="CI11" s="84"/>
      <c r="CJ11" s="84"/>
      <c r="CK11" s="84"/>
      <c r="CL11" s="84"/>
      <c r="CM11" s="83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70">
        <f t="shared" si="6"/>
        <v>49</v>
      </c>
      <c r="DK11" s="70">
        <f t="shared" si="7"/>
        <v>26</v>
      </c>
      <c r="DL11" s="71">
        <f t="shared" si="8"/>
        <v>1.4423838277709342</v>
      </c>
      <c r="DM11" s="71">
        <f t="shared" si="9"/>
        <v>70.676807560775771</v>
      </c>
      <c r="DN11" s="70"/>
      <c r="DO11" s="70">
        <f t="shared" si="10"/>
        <v>5</v>
      </c>
      <c r="DP11" s="72">
        <f t="shared" si="11"/>
        <v>0.10204081632653061</v>
      </c>
    </row>
    <row r="12" spans="1:120" s="73" customFormat="1">
      <c r="A12" s="82" t="s">
        <v>3490</v>
      </c>
      <c r="B12" s="83"/>
      <c r="C12" s="83"/>
      <c r="D12" s="83"/>
      <c r="E12" s="83"/>
      <c r="F12" s="83"/>
      <c r="G12" s="83"/>
      <c r="H12" s="83"/>
      <c r="I12" s="83"/>
      <c r="J12" s="83"/>
      <c r="K12" s="83">
        <v>1</v>
      </c>
      <c r="L12" s="83"/>
      <c r="M12" s="83"/>
      <c r="N12" s="84">
        <v>1</v>
      </c>
      <c r="O12" s="84">
        <v>2</v>
      </c>
      <c r="P12" s="84">
        <v>2</v>
      </c>
      <c r="Q12" s="84"/>
      <c r="R12" s="84"/>
      <c r="S12" s="84"/>
      <c r="T12" s="84"/>
      <c r="U12" s="84"/>
      <c r="V12" s="84"/>
      <c r="W12" s="84"/>
      <c r="X12" s="84">
        <v>2</v>
      </c>
      <c r="Y12" s="84"/>
      <c r="Z12" s="84">
        <v>2</v>
      </c>
      <c r="AA12" s="84">
        <v>1</v>
      </c>
      <c r="AB12" s="84">
        <v>1</v>
      </c>
      <c r="AC12" s="84">
        <v>2</v>
      </c>
      <c r="AD12" s="84">
        <v>1</v>
      </c>
      <c r="AE12" s="84">
        <v>1</v>
      </c>
      <c r="AF12" s="84"/>
      <c r="AG12" s="84">
        <v>3</v>
      </c>
      <c r="AH12" s="84">
        <v>11</v>
      </c>
      <c r="AI12" s="84">
        <v>3</v>
      </c>
      <c r="AJ12" s="84">
        <v>1</v>
      </c>
      <c r="AK12" s="84">
        <v>1</v>
      </c>
      <c r="AL12" s="84">
        <v>3</v>
      </c>
      <c r="AM12" s="84"/>
      <c r="AN12" s="84">
        <v>1</v>
      </c>
      <c r="AO12" s="84">
        <v>1</v>
      </c>
      <c r="AP12" s="84">
        <v>2</v>
      </c>
      <c r="AQ12" s="84">
        <v>1</v>
      </c>
      <c r="AR12" s="84">
        <v>2</v>
      </c>
      <c r="AS12" s="84"/>
      <c r="AT12" s="84"/>
      <c r="AU12" s="84">
        <v>2</v>
      </c>
      <c r="AV12" s="84"/>
      <c r="AW12" s="84">
        <v>1</v>
      </c>
      <c r="AX12" s="84">
        <v>1</v>
      </c>
      <c r="AY12" s="84">
        <v>2</v>
      </c>
      <c r="AZ12" s="84">
        <v>1</v>
      </c>
      <c r="BA12" s="84">
        <v>2</v>
      </c>
      <c r="BB12" s="84">
        <v>2</v>
      </c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>
        <v>2</v>
      </c>
      <c r="BV12" s="84">
        <v>5</v>
      </c>
      <c r="BW12" s="84"/>
      <c r="BX12" s="84">
        <v>3</v>
      </c>
      <c r="BY12" s="84"/>
      <c r="BZ12" s="84">
        <v>2</v>
      </c>
      <c r="CA12" s="84"/>
      <c r="CB12" s="84">
        <v>1</v>
      </c>
      <c r="CC12" s="84"/>
      <c r="CD12" s="84"/>
      <c r="CE12" s="84"/>
      <c r="CF12" s="84">
        <v>5</v>
      </c>
      <c r="CG12" s="84"/>
      <c r="CH12" s="84"/>
      <c r="CI12" s="84"/>
      <c r="CJ12" s="84">
        <v>6</v>
      </c>
      <c r="CK12" s="84">
        <v>1</v>
      </c>
      <c r="CL12" s="84">
        <v>1</v>
      </c>
      <c r="CM12" s="83"/>
      <c r="CN12" s="84"/>
      <c r="CO12" s="84"/>
      <c r="CP12" s="84">
        <v>1</v>
      </c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70">
        <f t="shared" si="6"/>
        <v>83</v>
      </c>
      <c r="DK12" s="70">
        <f t="shared" si="7"/>
        <v>39</v>
      </c>
      <c r="DL12" s="71">
        <f t="shared" si="8"/>
        <v>1.0369187196627698</v>
      </c>
      <c r="DM12" s="71">
        <f t="shared" si="9"/>
        <v>86.064253732009902</v>
      </c>
      <c r="DN12" s="69"/>
      <c r="DO12" s="70">
        <f t="shared" si="10"/>
        <v>11</v>
      </c>
      <c r="DP12" s="72">
        <f t="shared" si="11"/>
        <v>0.13253012048192772</v>
      </c>
    </row>
    <row r="13" spans="1:120" s="73" customFormat="1">
      <c r="A13" s="49" t="s">
        <v>3491</v>
      </c>
      <c r="B13" s="65">
        <f>SUM(B14)</f>
        <v>0</v>
      </c>
      <c r="C13" s="65">
        <f t="shared" ref="C13:BN13" si="12">SUM(C14)</f>
        <v>9</v>
      </c>
      <c r="D13" s="65">
        <f t="shared" si="12"/>
        <v>0</v>
      </c>
      <c r="E13" s="65">
        <f t="shared" si="12"/>
        <v>0</v>
      </c>
      <c r="F13" s="65">
        <f t="shared" si="12"/>
        <v>0</v>
      </c>
      <c r="G13" s="65">
        <f t="shared" si="12"/>
        <v>1</v>
      </c>
      <c r="H13" s="65">
        <f t="shared" si="12"/>
        <v>0</v>
      </c>
      <c r="I13" s="65">
        <f t="shared" si="12"/>
        <v>0</v>
      </c>
      <c r="J13" s="65">
        <f t="shared" si="12"/>
        <v>10</v>
      </c>
      <c r="K13" s="65">
        <f t="shared" si="12"/>
        <v>1</v>
      </c>
      <c r="L13" s="65">
        <f t="shared" si="12"/>
        <v>5</v>
      </c>
      <c r="M13" s="65">
        <f t="shared" si="12"/>
        <v>0</v>
      </c>
      <c r="N13" s="65">
        <f t="shared" si="12"/>
        <v>0</v>
      </c>
      <c r="O13" s="65">
        <f t="shared" si="12"/>
        <v>2</v>
      </c>
      <c r="P13" s="65">
        <f t="shared" si="12"/>
        <v>0</v>
      </c>
      <c r="Q13" s="65">
        <f t="shared" si="12"/>
        <v>3</v>
      </c>
      <c r="R13" s="65">
        <f t="shared" si="12"/>
        <v>1</v>
      </c>
      <c r="S13" s="65">
        <f t="shared" si="12"/>
        <v>0</v>
      </c>
      <c r="T13" s="65">
        <f t="shared" si="12"/>
        <v>0</v>
      </c>
      <c r="U13" s="65">
        <f t="shared" si="12"/>
        <v>0</v>
      </c>
      <c r="V13" s="65">
        <f t="shared" si="12"/>
        <v>0</v>
      </c>
      <c r="W13" s="65">
        <f t="shared" si="12"/>
        <v>0</v>
      </c>
      <c r="X13" s="65">
        <f t="shared" si="12"/>
        <v>0</v>
      </c>
      <c r="Y13" s="65">
        <f t="shared" si="12"/>
        <v>0</v>
      </c>
      <c r="Z13" s="65">
        <f t="shared" si="12"/>
        <v>0</v>
      </c>
      <c r="AA13" s="65">
        <f t="shared" si="12"/>
        <v>0</v>
      </c>
      <c r="AB13" s="65">
        <f t="shared" si="12"/>
        <v>0</v>
      </c>
      <c r="AC13" s="65">
        <f t="shared" si="12"/>
        <v>3</v>
      </c>
      <c r="AD13" s="65">
        <f t="shared" si="12"/>
        <v>0</v>
      </c>
      <c r="AE13" s="65">
        <f t="shared" si="12"/>
        <v>1</v>
      </c>
      <c r="AF13" s="65">
        <f t="shared" si="12"/>
        <v>0</v>
      </c>
      <c r="AG13" s="65">
        <f t="shared" si="12"/>
        <v>18</v>
      </c>
      <c r="AH13" s="65">
        <f t="shared" si="12"/>
        <v>9</v>
      </c>
      <c r="AI13" s="65">
        <f t="shared" si="12"/>
        <v>3</v>
      </c>
      <c r="AJ13" s="65">
        <f t="shared" si="12"/>
        <v>11</v>
      </c>
      <c r="AK13" s="65">
        <f t="shared" si="12"/>
        <v>0</v>
      </c>
      <c r="AL13" s="65">
        <f t="shared" si="12"/>
        <v>0</v>
      </c>
      <c r="AM13" s="65">
        <f t="shared" si="12"/>
        <v>0</v>
      </c>
      <c r="AN13" s="65">
        <f t="shared" si="12"/>
        <v>0</v>
      </c>
      <c r="AO13" s="65">
        <f t="shared" si="12"/>
        <v>8</v>
      </c>
      <c r="AP13" s="65">
        <f t="shared" si="12"/>
        <v>0</v>
      </c>
      <c r="AQ13" s="65">
        <f t="shared" si="12"/>
        <v>4</v>
      </c>
      <c r="AR13" s="65">
        <f t="shared" si="12"/>
        <v>0</v>
      </c>
      <c r="AS13" s="65">
        <f t="shared" si="12"/>
        <v>0</v>
      </c>
      <c r="AT13" s="65">
        <f t="shared" si="12"/>
        <v>0</v>
      </c>
      <c r="AU13" s="65">
        <f t="shared" si="12"/>
        <v>0</v>
      </c>
      <c r="AV13" s="65">
        <f t="shared" si="12"/>
        <v>0</v>
      </c>
      <c r="AW13" s="65">
        <f t="shared" si="12"/>
        <v>0</v>
      </c>
      <c r="AX13" s="65">
        <f t="shared" si="12"/>
        <v>0</v>
      </c>
      <c r="AY13" s="65">
        <f t="shared" si="12"/>
        <v>1</v>
      </c>
      <c r="AZ13" s="65">
        <f t="shared" si="12"/>
        <v>0</v>
      </c>
      <c r="BA13" s="65">
        <f t="shared" si="12"/>
        <v>0</v>
      </c>
      <c r="BB13" s="65">
        <f t="shared" si="12"/>
        <v>0</v>
      </c>
      <c r="BC13" s="65">
        <f t="shared" si="12"/>
        <v>0</v>
      </c>
      <c r="BD13" s="65">
        <f t="shared" si="12"/>
        <v>0</v>
      </c>
      <c r="BE13" s="65">
        <f t="shared" si="12"/>
        <v>0</v>
      </c>
      <c r="BF13" s="65">
        <f t="shared" si="12"/>
        <v>0</v>
      </c>
      <c r="BG13" s="65">
        <f t="shared" si="12"/>
        <v>0</v>
      </c>
      <c r="BH13" s="65">
        <f t="shared" si="12"/>
        <v>0</v>
      </c>
      <c r="BI13" s="65">
        <f t="shared" si="12"/>
        <v>0</v>
      </c>
      <c r="BJ13" s="65">
        <f t="shared" si="12"/>
        <v>0</v>
      </c>
      <c r="BK13" s="65">
        <f t="shared" si="12"/>
        <v>0</v>
      </c>
      <c r="BL13" s="65">
        <f t="shared" si="12"/>
        <v>0</v>
      </c>
      <c r="BM13" s="65">
        <f t="shared" si="12"/>
        <v>0</v>
      </c>
      <c r="BN13" s="65">
        <f t="shared" si="12"/>
        <v>0</v>
      </c>
      <c r="BO13" s="65">
        <f t="shared" ref="BO13:CP13" si="13">SUM(BO14)</f>
        <v>0</v>
      </c>
      <c r="BP13" s="65">
        <f t="shared" si="13"/>
        <v>0</v>
      </c>
      <c r="BQ13" s="65">
        <f t="shared" si="13"/>
        <v>0</v>
      </c>
      <c r="BR13" s="65">
        <f t="shared" si="13"/>
        <v>0</v>
      </c>
      <c r="BS13" s="65">
        <f t="shared" si="13"/>
        <v>0</v>
      </c>
      <c r="BT13" s="65">
        <f t="shared" si="13"/>
        <v>0</v>
      </c>
      <c r="BU13" s="65">
        <f t="shared" si="13"/>
        <v>0</v>
      </c>
      <c r="BV13" s="65">
        <f t="shared" si="13"/>
        <v>0</v>
      </c>
      <c r="BW13" s="65">
        <f t="shared" si="13"/>
        <v>0</v>
      </c>
      <c r="BX13" s="65">
        <f t="shared" si="13"/>
        <v>0</v>
      </c>
      <c r="BY13" s="65">
        <f t="shared" si="13"/>
        <v>0</v>
      </c>
      <c r="BZ13" s="65">
        <f t="shared" si="13"/>
        <v>0</v>
      </c>
      <c r="CA13" s="65">
        <f t="shared" si="13"/>
        <v>0</v>
      </c>
      <c r="CB13" s="65">
        <f t="shared" si="13"/>
        <v>0</v>
      </c>
      <c r="CC13" s="65">
        <f t="shared" si="13"/>
        <v>0</v>
      </c>
      <c r="CD13" s="65">
        <f t="shared" si="13"/>
        <v>0</v>
      </c>
      <c r="CE13" s="65">
        <f t="shared" si="13"/>
        <v>0</v>
      </c>
      <c r="CF13" s="65">
        <f t="shared" si="13"/>
        <v>0</v>
      </c>
      <c r="CG13" s="65">
        <f t="shared" si="13"/>
        <v>0</v>
      </c>
      <c r="CH13" s="65">
        <f t="shared" si="13"/>
        <v>0</v>
      </c>
      <c r="CI13" s="65">
        <f t="shared" si="13"/>
        <v>0</v>
      </c>
      <c r="CJ13" s="65">
        <f t="shared" si="13"/>
        <v>0</v>
      </c>
      <c r="CK13" s="65">
        <f t="shared" si="13"/>
        <v>0</v>
      </c>
      <c r="CL13" s="65">
        <f t="shared" si="13"/>
        <v>0</v>
      </c>
      <c r="CM13" s="65">
        <f t="shared" si="13"/>
        <v>0</v>
      </c>
      <c r="CN13" s="65">
        <f t="shared" si="13"/>
        <v>0</v>
      </c>
      <c r="CO13" s="65">
        <f t="shared" si="13"/>
        <v>0</v>
      </c>
      <c r="CP13" s="65">
        <f t="shared" si="13"/>
        <v>0</v>
      </c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70">
        <f t="shared" si="6"/>
        <v>90</v>
      </c>
      <c r="DK13" s="70">
        <f t="shared" si="7"/>
        <v>17</v>
      </c>
      <c r="DL13" s="71">
        <f t="shared" si="8"/>
        <v>1.8672670217362002</v>
      </c>
      <c r="DM13" s="71">
        <f t="shared" si="9"/>
        <v>168.05403195625803</v>
      </c>
      <c r="DN13" s="69"/>
      <c r="DO13" s="70">
        <f t="shared" si="10"/>
        <v>18</v>
      </c>
      <c r="DP13" s="72">
        <f t="shared" si="11"/>
        <v>0.2</v>
      </c>
    </row>
    <row r="14" spans="1:120" s="73" customFormat="1">
      <c r="A14" s="49" t="s">
        <v>3492</v>
      </c>
      <c r="B14" s="83"/>
      <c r="C14" s="83">
        <v>9</v>
      </c>
      <c r="D14" s="83"/>
      <c r="E14" s="83"/>
      <c r="F14" s="83"/>
      <c r="G14" s="83">
        <v>1</v>
      </c>
      <c r="H14" s="83"/>
      <c r="I14" s="83"/>
      <c r="J14" s="83">
        <v>10</v>
      </c>
      <c r="K14" s="83">
        <v>1</v>
      </c>
      <c r="L14" s="83">
        <v>5</v>
      </c>
      <c r="M14" s="83"/>
      <c r="N14" s="84"/>
      <c r="O14" s="84">
        <v>2</v>
      </c>
      <c r="P14" s="84"/>
      <c r="Q14" s="84">
        <v>3</v>
      </c>
      <c r="R14" s="84">
        <v>1</v>
      </c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>
        <v>3</v>
      </c>
      <c r="AD14" s="84"/>
      <c r="AE14" s="84">
        <v>1</v>
      </c>
      <c r="AF14" s="84"/>
      <c r="AG14" s="84">
        <v>18</v>
      </c>
      <c r="AH14" s="84">
        <v>9</v>
      </c>
      <c r="AI14" s="84">
        <v>3</v>
      </c>
      <c r="AJ14" s="84">
        <v>11</v>
      </c>
      <c r="AK14" s="84"/>
      <c r="AL14" s="84"/>
      <c r="AM14" s="84"/>
      <c r="AN14" s="84"/>
      <c r="AO14" s="84">
        <v>8</v>
      </c>
      <c r="AP14" s="84"/>
      <c r="AQ14" s="84">
        <v>4</v>
      </c>
      <c r="AR14" s="84"/>
      <c r="AS14" s="84"/>
      <c r="AT14" s="84"/>
      <c r="AU14" s="84"/>
      <c r="AV14" s="84"/>
      <c r="AW14" s="84"/>
      <c r="AX14" s="84"/>
      <c r="AY14" s="84">
        <v>1</v>
      </c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3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70">
        <f t="shared" si="6"/>
        <v>90</v>
      </c>
      <c r="DK14" s="70">
        <f t="shared" si="7"/>
        <v>17</v>
      </c>
      <c r="DL14" s="71">
        <f t="shared" si="8"/>
        <v>1.8672670217362002</v>
      </c>
      <c r="DM14" s="71">
        <f t="shared" si="9"/>
        <v>168.05403195625803</v>
      </c>
      <c r="DN14" s="69"/>
      <c r="DO14" s="70">
        <f t="shared" si="10"/>
        <v>18</v>
      </c>
      <c r="DP14" s="72">
        <f t="shared" si="11"/>
        <v>0.2</v>
      </c>
    </row>
    <row r="15" spans="1:120" s="73" customFormat="1">
      <c r="A15" s="49" t="s">
        <v>3493</v>
      </c>
      <c r="B15" s="65">
        <f t="shared" ref="B15:BM15" si="14">0.5*(B16+B20+B21)</f>
        <v>0</v>
      </c>
      <c r="C15" s="65">
        <f t="shared" si="14"/>
        <v>0</v>
      </c>
      <c r="D15" s="65">
        <f t="shared" si="14"/>
        <v>0</v>
      </c>
      <c r="E15" s="65">
        <f t="shared" si="14"/>
        <v>0</v>
      </c>
      <c r="F15" s="65">
        <f t="shared" si="14"/>
        <v>0</v>
      </c>
      <c r="G15" s="65">
        <f t="shared" si="14"/>
        <v>1</v>
      </c>
      <c r="H15" s="65">
        <f t="shared" si="14"/>
        <v>0</v>
      </c>
      <c r="I15" s="65">
        <f t="shared" si="14"/>
        <v>1</v>
      </c>
      <c r="J15" s="65">
        <f t="shared" si="14"/>
        <v>0</v>
      </c>
      <c r="K15" s="65">
        <f t="shared" si="14"/>
        <v>0</v>
      </c>
      <c r="L15" s="65">
        <f t="shared" si="14"/>
        <v>0</v>
      </c>
      <c r="M15" s="65">
        <f t="shared" si="14"/>
        <v>0</v>
      </c>
      <c r="N15" s="69">
        <f t="shared" si="14"/>
        <v>2.5</v>
      </c>
      <c r="O15" s="69">
        <f t="shared" si="14"/>
        <v>0</v>
      </c>
      <c r="P15" s="69">
        <f t="shared" si="14"/>
        <v>0</v>
      </c>
      <c r="Q15" s="69">
        <f t="shared" si="14"/>
        <v>0</v>
      </c>
      <c r="R15" s="69">
        <f t="shared" si="14"/>
        <v>0.5</v>
      </c>
      <c r="S15" s="69">
        <f t="shared" si="14"/>
        <v>0.5</v>
      </c>
      <c r="T15" s="69">
        <f t="shared" si="14"/>
        <v>0</v>
      </c>
      <c r="U15" s="69">
        <f t="shared" si="14"/>
        <v>0</v>
      </c>
      <c r="V15" s="69">
        <f t="shared" si="14"/>
        <v>0</v>
      </c>
      <c r="W15" s="69">
        <f t="shared" si="14"/>
        <v>0.5</v>
      </c>
      <c r="X15" s="69">
        <f t="shared" si="14"/>
        <v>0</v>
      </c>
      <c r="Y15" s="69">
        <f t="shared" si="14"/>
        <v>1.5</v>
      </c>
      <c r="Z15" s="69">
        <f t="shared" si="14"/>
        <v>0</v>
      </c>
      <c r="AA15" s="69">
        <f t="shared" si="14"/>
        <v>0</v>
      </c>
      <c r="AB15" s="69">
        <f t="shared" si="14"/>
        <v>0</v>
      </c>
      <c r="AC15" s="69">
        <f t="shared" si="14"/>
        <v>0.5</v>
      </c>
      <c r="AD15" s="69">
        <f t="shared" si="14"/>
        <v>0</v>
      </c>
      <c r="AE15" s="69">
        <f t="shared" si="14"/>
        <v>0.5</v>
      </c>
      <c r="AF15" s="69">
        <f t="shared" si="14"/>
        <v>2</v>
      </c>
      <c r="AG15" s="69">
        <f t="shared" si="14"/>
        <v>0</v>
      </c>
      <c r="AH15" s="69">
        <f t="shared" si="14"/>
        <v>1</v>
      </c>
      <c r="AI15" s="69">
        <f t="shared" si="14"/>
        <v>2</v>
      </c>
      <c r="AJ15" s="69">
        <f t="shared" si="14"/>
        <v>0</v>
      </c>
      <c r="AK15" s="69">
        <f t="shared" si="14"/>
        <v>0</v>
      </c>
      <c r="AL15" s="69">
        <f t="shared" si="14"/>
        <v>0</v>
      </c>
      <c r="AM15" s="69">
        <f t="shared" si="14"/>
        <v>0</v>
      </c>
      <c r="AN15" s="69">
        <f t="shared" si="14"/>
        <v>0</v>
      </c>
      <c r="AO15" s="69">
        <f t="shared" si="14"/>
        <v>3</v>
      </c>
      <c r="AP15" s="69">
        <f t="shared" si="14"/>
        <v>1</v>
      </c>
      <c r="AQ15" s="69">
        <f t="shared" si="14"/>
        <v>0</v>
      </c>
      <c r="AR15" s="69">
        <f t="shared" si="14"/>
        <v>0</v>
      </c>
      <c r="AS15" s="69">
        <f t="shared" si="14"/>
        <v>0</v>
      </c>
      <c r="AT15" s="69">
        <f t="shared" si="14"/>
        <v>0</v>
      </c>
      <c r="AU15" s="69">
        <f t="shared" si="14"/>
        <v>0</v>
      </c>
      <c r="AV15" s="69">
        <f t="shared" si="14"/>
        <v>0</v>
      </c>
      <c r="AW15" s="69">
        <f t="shared" si="14"/>
        <v>2</v>
      </c>
      <c r="AX15" s="69">
        <f t="shared" si="14"/>
        <v>0</v>
      </c>
      <c r="AY15" s="69">
        <f t="shared" si="14"/>
        <v>0</v>
      </c>
      <c r="AZ15" s="69">
        <f t="shared" si="14"/>
        <v>0</v>
      </c>
      <c r="BA15" s="69">
        <f t="shared" si="14"/>
        <v>3.5</v>
      </c>
      <c r="BB15" s="69">
        <f t="shared" si="14"/>
        <v>0</v>
      </c>
      <c r="BC15" s="69">
        <f t="shared" si="14"/>
        <v>0</v>
      </c>
      <c r="BD15" s="69">
        <f t="shared" si="14"/>
        <v>0</v>
      </c>
      <c r="BE15" s="69">
        <f t="shared" si="14"/>
        <v>0</v>
      </c>
      <c r="BF15" s="69">
        <f t="shared" si="14"/>
        <v>0</v>
      </c>
      <c r="BG15" s="69">
        <f t="shared" si="14"/>
        <v>0</v>
      </c>
      <c r="BH15" s="69">
        <f t="shared" si="14"/>
        <v>0</v>
      </c>
      <c r="BI15" s="69">
        <f t="shared" si="14"/>
        <v>0</v>
      </c>
      <c r="BJ15" s="69">
        <f t="shared" si="14"/>
        <v>0</v>
      </c>
      <c r="BK15" s="69">
        <f t="shared" si="14"/>
        <v>0</v>
      </c>
      <c r="BL15" s="69">
        <f t="shared" si="14"/>
        <v>0</v>
      </c>
      <c r="BM15" s="69">
        <f t="shared" si="14"/>
        <v>0.5</v>
      </c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5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70">
        <f t="shared" si="6"/>
        <v>23.5</v>
      </c>
      <c r="DK15" s="70">
        <f t="shared" si="7"/>
        <v>17</v>
      </c>
      <c r="DL15" s="71">
        <f t="shared" si="8"/>
        <v>1.8672670217362002</v>
      </c>
      <c r="DM15" s="71">
        <f t="shared" si="9"/>
        <v>43.880775010800704</v>
      </c>
      <c r="DN15" s="69"/>
      <c r="DO15" s="70">
        <f t="shared" si="10"/>
        <v>3.5</v>
      </c>
      <c r="DP15" s="72">
        <f t="shared" si="11"/>
        <v>0.14893617021276595</v>
      </c>
    </row>
    <row r="16" spans="1:120" s="73" customFormat="1">
      <c r="A16" s="49" t="s">
        <v>3494</v>
      </c>
      <c r="B16" s="65">
        <f t="shared" ref="B16:BM16" si="15">SUM(B17:B19)</f>
        <v>0</v>
      </c>
      <c r="C16" s="65">
        <f t="shared" si="15"/>
        <v>0</v>
      </c>
      <c r="D16" s="65">
        <f t="shared" si="15"/>
        <v>0</v>
      </c>
      <c r="E16" s="65">
        <f t="shared" si="15"/>
        <v>0</v>
      </c>
      <c r="F16" s="65">
        <f t="shared" si="15"/>
        <v>0</v>
      </c>
      <c r="G16" s="65">
        <f t="shared" si="15"/>
        <v>2</v>
      </c>
      <c r="H16" s="65">
        <f t="shared" si="15"/>
        <v>0</v>
      </c>
      <c r="I16" s="65">
        <f t="shared" si="15"/>
        <v>2</v>
      </c>
      <c r="J16" s="65">
        <f t="shared" si="15"/>
        <v>0</v>
      </c>
      <c r="K16" s="65">
        <f t="shared" si="15"/>
        <v>0</v>
      </c>
      <c r="L16" s="65">
        <f t="shared" si="15"/>
        <v>0</v>
      </c>
      <c r="M16" s="65">
        <f t="shared" si="15"/>
        <v>0</v>
      </c>
      <c r="N16" s="88">
        <f t="shared" si="15"/>
        <v>5</v>
      </c>
      <c r="O16" s="88">
        <f t="shared" si="15"/>
        <v>0</v>
      </c>
      <c r="P16" s="88">
        <f t="shared" si="15"/>
        <v>0</v>
      </c>
      <c r="Q16" s="88">
        <f t="shared" si="15"/>
        <v>0</v>
      </c>
      <c r="R16" s="88">
        <f t="shared" si="15"/>
        <v>1</v>
      </c>
      <c r="S16" s="88">
        <f t="shared" si="15"/>
        <v>1</v>
      </c>
      <c r="T16" s="88">
        <f t="shared" si="15"/>
        <v>0</v>
      </c>
      <c r="U16" s="88">
        <f t="shared" si="15"/>
        <v>0</v>
      </c>
      <c r="V16" s="88">
        <f t="shared" si="15"/>
        <v>0</v>
      </c>
      <c r="W16" s="88">
        <f t="shared" si="15"/>
        <v>1</v>
      </c>
      <c r="X16" s="88">
        <f t="shared" si="15"/>
        <v>0</v>
      </c>
      <c r="Y16" s="88">
        <f t="shared" si="15"/>
        <v>3</v>
      </c>
      <c r="Z16" s="88">
        <f t="shared" si="15"/>
        <v>0</v>
      </c>
      <c r="AA16" s="88">
        <f t="shared" si="15"/>
        <v>0</v>
      </c>
      <c r="AB16" s="88">
        <f t="shared" si="15"/>
        <v>0</v>
      </c>
      <c r="AC16" s="88">
        <f t="shared" si="15"/>
        <v>1</v>
      </c>
      <c r="AD16" s="88">
        <f t="shared" si="15"/>
        <v>0</v>
      </c>
      <c r="AE16" s="88">
        <f t="shared" si="15"/>
        <v>1</v>
      </c>
      <c r="AF16" s="88">
        <f t="shared" si="15"/>
        <v>4</v>
      </c>
      <c r="AG16" s="88">
        <f t="shared" si="15"/>
        <v>0</v>
      </c>
      <c r="AH16" s="88">
        <f t="shared" si="15"/>
        <v>2</v>
      </c>
      <c r="AI16" s="88">
        <f t="shared" si="15"/>
        <v>4</v>
      </c>
      <c r="AJ16" s="88">
        <f t="shared" si="15"/>
        <v>0</v>
      </c>
      <c r="AK16" s="88">
        <f t="shared" si="15"/>
        <v>0</v>
      </c>
      <c r="AL16" s="88">
        <f t="shared" si="15"/>
        <v>0</v>
      </c>
      <c r="AM16" s="88">
        <f t="shared" si="15"/>
        <v>0</v>
      </c>
      <c r="AN16" s="88">
        <f t="shared" si="15"/>
        <v>0</v>
      </c>
      <c r="AO16" s="88">
        <f t="shared" si="15"/>
        <v>6</v>
      </c>
      <c r="AP16" s="88">
        <f t="shared" si="15"/>
        <v>2</v>
      </c>
      <c r="AQ16" s="88">
        <f t="shared" si="15"/>
        <v>0</v>
      </c>
      <c r="AR16" s="88">
        <f t="shared" si="15"/>
        <v>0</v>
      </c>
      <c r="AS16" s="88">
        <f t="shared" si="15"/>
        <v>0</v>
      </c>
      <c r="AT16" s="88">
        <f t="shared" si="15"/>
        <v>0</v>
      </c>
      <c r="AU16" s="88">
        <f t="shared" si="15"/>
        <v>0</v>
      </c>
      <c r="AV16" s="88">
        <f t="shared" si="15"/>
        <v>0</v>
      </c>
      <c r="AW16" s="88">
        <f t="shared" si="15"/>
        <v>4</v>
      </c>
      <c r="AX16" s="88">
        <f t="shared" si="15"/>
        <v>0</v>
      </c>
      <c r="AY16" s="88">
        <f t="shared" si="15"/>
        <v>0</v>
      </c>
      <c r="AZ16" s="88">
        <f t="shared" si="15"/>
        <v>0</v>
      </c>
      <c r="BA16" s="88">
        <f t="shared" si="15"/>
        <v>7</v>
      </c>
      <c r="BB16" s="88">
        <f t="shared" si="15"/>
        <v>0</v>
      </c>
      <c r="BC16" s="88">
        <f t="shared" si="15"/>
        <v>0</v>
      </c>
      <c r="BD16" s="88">
        <f t="shared" si="15"/>
        <v>0</v>
      </c>
      <c r="BE16" s="88">
        <f t="shared" si="15"/>
        <v>0</v>
      </c>
      <c r="BF16" s="88">
        <f t="shared" si="15"/>
        <v>0</v>
      </c>
      <c r="BG16" s="88">
        <f t="shared" si="15"/>
        <v>0</v>
      </c>
      <c r="BH16" s="88">
        <f t="shared" si="15"/>
        <v>0</v>
      </c>
      <c r="BI16" s="88">
        <f t="shared" si="15"/>
        <v>0</v>
      </c>
      <c r="BJ16" s="88">
        <f t="shared" si="15"/>
        <v>0</v>
      </c>
      <c r="BK16" s="88">
        <f t="shared" si="15"/>
        <v>0</v>
      </c>
      <c r="BL16" s="88">
        <f t="shared" si="15"/>
        <v>0</v>
      </c>
      <c r="BM16" s="88">
        <f t="shared" si="15"/>
        <v>1</v>
      </c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9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70">
        <f t="shared" si="6"/>
        <v>47</v>
      </c>
      <c r="DK16" s="70">
        <f t="shared" si="7"/>
        <v>17</v>
      </c>
      <c r="DL16" s="71">
        <f t="shared" si="8"/>
        <v>1.8672670217362002</v>
      </c>
      <c r="DM16" s="71">
        <f t="shared" si="9"/>
        <v>87.761550021601408</v>
      </c>
      <c r="DN16" s="69"/>
      <c r="DO16" s="70">
        <f t="shared" si="10"/>
        <v>7</v>
      </c>
      <c r="DP16" s="72">
        <f t="shared" si="11"/>
        <v>0.14893617021276595</v>
      </c>
    </row>
    <row r="17" spans="1:120" s="73" customFormat="1">
      <c r="A17" s="82" t="s">
        <v>3495</v>
      </c>
      <c r="B17" s="83"/>
      <c r="C17" s="83"/>
      <c r="D17" s="83"/>
      <c r="E17" s="83"/>
      <c r="F17" s="83"/>
      <c r="G17" s="83">
        <v>1</v>
      </c>
      <c r="H17" s="83"/>
      <c r="I17" s="83">
        <v>2</v>
      </c>
      <c r="J17" s="83"/>
      <c r="K17" s="83"/>
      <c r="L17" s="83"/>
      <c r="M17" s="83"/>
      <c r="N17" s="84">
        <v>3</v>
      </c>
      <c r="O17" s="84"/>
      <c r="P17" s="84"/>
      <c r="Q17" s="84"/>
      <c r="R17" s="84"/>
      <c r="S17" s="84"/>
      <c r="T17" s="84"/>
      <c r="U17" s="84"/>
      <c r="V17" s="84"/>
      <c r="W17" s="84">
        <v>1</v>
      </c>
      <c r="X17" s="84"/>
      <c r="Y17" s="84">
        <v>1</v>
      </c>
      <c r="Z17" s="84"/>
      <c r="AA17" s="84"/>
      <c r="AB17" s="84"/>
      <c r="AC17" s="84">
        <v>1</v>
      </c>
      <c r="AD17" s="84"/>
      <c r="AE17" s="84"/>
      <c r="AF17" s="84">
        <v>3</v>
      </c>
      <c r="AG17" s="84"/>
      <c r="AH17" s="84">
        <v>2</v>
      </c>
      <c r="AI17" s="84">
        <v>2</v>
      </c>
      <c r="AJ17" s="84"/>
      <c r="AK17" s="84"/>
      <c r="AL17" s="84"/>
      <c r="AM17" s="84"/>
      <c r="AN17" s="84"/>
      <c r="AO17" s="84">
        <v>4</v>
      </c>
      <c r="AP17" s="84"/>
      <c r="AQ17" s="84"/>
      <c r="AR17" s="84"/>
      <c r="AS17" s="84"/>
      <c r="AT17" s="84"/>
      <c r="AU17" s="84"/>
      <c r="AV17" s="84"/>
      <c r="AW17" s="84">
        <v>2</v>
      </c>
      <c r="AX17" s="84"/>
      <c r="AY17" s="84"/>
      <c r="AZ17" s="84"/>
      <c r="BA17" s="84">
        <v>7</v>
      </c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>
        <v>2</v>
      </c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>
        <v>1</v>
      </c>
      <c r="CI17" s="84"/>
      <c r="CJ17" s="84">
        <v>1</v>
      </c>
      <c r="CK17" s="84"/>
      <c r="CL17" s="84"/>
      <c r="CM17" s="83"/>
      <c r="CN17" s="84"/>
      <c r="CO17" s="84">
        <v>1</v>
      </c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70">
        <f t="shared" si="6"/>
        <v>34</v>
      </c>
      <c r="DK17" s="70">
        <f t="shared" si="7"/>
        <v>16</v>
      </c>
      <c r="DL17" s="71">
        <f t="shared" si="8"/>
        <v>1.927891643552635</v>
      </c>
      <c r="DM17" s="71">
        <f t="shared" si="9"/>
        <v>65.548315880789588</v>
      </c>
      <c r="DN17" s="69"/>
      <c r="DO17" s="70">
        <f t="shared" si="10"/>
        <v>7</v>
      </c>
      <c r="DP17" s="72">
        <f t="shared" si="11"/>
        <v>0.20588235294117646</v>
      </c>
    </row>
    <row r="18" spans="1:120" s="73" customFormat="1">
      <c r="A18" s="82" t="s">
        <v>3496</v>
      </c>
      <c r="B18" s="83"/>
      <c r="C18" s="83"/>
      <c r="D18" s="83"/>
      <c r="E18" s="83"/>
      <c r="F18" s="83"/>
      <c r="G18" s="83">
        <v>1</v>
      </c>
      <c r="H18" s="83"/>
      <c r="I18" s="83"/>
      <c r="J18" s="83"/>
      <c r="K18" s="83"/>
      <c r="L18" s="83"/>
      <c r="M18" s="83"/>
      <c r="N18" s="84">
        <v>2</v>
      </c>
      <c r="O18" s="84"/>
      <c r="P18" s="84"/>
      <c r="Q18" s="84"/>
      <c r="R18" s="84">
        <v>1</v>
      </c>
      <c r="S18" s="84">
        <v>1</v>
      </c>
      <c r="T18" s="84"/>
      <c r="U18" s="84"/>
      <c r="V18" s="84"/>
      <c r="W18" s="84"/>
      <c r="X18" s="84"/>
      <c r="Y18" s="84">
        <v>2</v>
      </c>
      <c r="Z18" s="84"/>
      <c r="AA18" s="84"/>
      <c r="AB18" s="84"/>
      <c r="AC18" s="84"/>
      <c r="AD18" s="84"/>
      <c r="AE18" s="84">
        <v>1</v>
      </c>
      <c r="AF18" s="84">
        <v>1</v>
      </c>
      <c r="AG18" s="84"/>
      <c r="AH18" s="84"/>
      <c r="AI18" s="84">
        <v>2</v>
      </c>
      <c r="AJ18" s="84"/>
      <c r="AK18" s="84"/>
      <c r="AL18" s="84"/>
      <c r="AM18" s="84"/>
      <c r="AN18" s="84"/>
      <c r="AO18" s="84">
        <v>2</v>
      </c>
      <c r="AP18" s="84">
        <v>2</v>
      </c>
      <c r="AQ18" s="84"/>
      <c r="AR18" s="84"/>
      <c r="AS18" s="84"/>
      <c r="AT18" s="84"/>
      <c r="AU18" s="84"/>
      <c r="AV18" s="84"/>
      <c r="AW18" s="84">
        <v>2</v>
      </c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>
        <v>1</v>
      </c>
      <c r="CI18" s="84"/>
      <c r="CJ18" s="84"/>
      <c r="CK18" s="84">
        <v>1</v>
      </c>
      <c r="CL18" s="84"/>
      <c r="CM18" s="83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70">
        <f t="shared" si="6"/>
        <v>19</v>
      </c>
      <c r="DK18" s="70">
        <f t="shared" si="7"/>
        <v>13</v>
      </c>
      <c r="DL18" s="71">
        <f t="shared" si="8"/>
        <v>2.1355310083308794</v>
      </c>
      <c r="DM18" s="71">
        <f t="shared" si="9"/>
        <v>40.575089158286708</v>
      </c>
      <c r="DN18" s="69"/>
      <c r="DO18" s="70">
        <f t="shared" si="10"/>
        <v>2</v>
      </c>
      <c r="DP18" s="72">
        <f t="shared" si="11"/>
        <v>0.10526315789473684</v>
      </c>
    </row>
    <row r="19" spans="1:120" s="73" customFormat="1">
      <c r="A19" s="82" t="s">
        <v>3497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>
        <v>1</v>
      </c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3"/>
      <c r="CN19" s="84"/>
      <c r="CO19" s="84">
        <v>3</v>
      </c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70">
        <f t="shared" si="6"/>
        <v>4</v>
      </c>
      <c r="DK19" s="70">
        <f t="shared" si="7"/>
        <v>2</v>
      </c>
      <c r="DL19" s="71">
        <f t="shared" si="8"/>
        <v>4.0073331852324712</v>
      </c>
      <c r="DM19" s="71">
        <f t="shared" si="9"/>
        <v>16.029332740929885</v>
      </c>
      <c r="DN19" s="69"/>
      <c r="DO19" s="70">
        <f t="shared" si="10"/>
        <v>3</v>
      </c>
      <c r="DP19" s="72">
        <f t="shared" si="11"/>
        <v>0.75</v>
      </c>
    </row>
    <row r="20" spans="1:120" s="73" customFormat="1">
      <c r="A20" s="49" t="s">
        <v>3498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5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/>
      <c r="DK20"/>
      <c r="DL20"/>
      <c r="DM20"/>
      <c r="DN20"/>
      <c r="DO20"/>
      <c r="DP20"/>
    </row>
    <row r="21" spans="1:120" s="73" customFormat="1">
      <c r="A21" s="49" t="s">
        <v>3499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5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/>
      <c r="DK21"/>
      <c r="DL21"/>
      <c r="DM21"/>
      <c r="DN21"/>
      <c r="DO21"/>
      <c r="DP21"/>
    </row>
    <row r="22" spans="1:120" s="73" customFormat="1">
      <c r="A22" s="90" t="s">
        <v>3500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>
        <v>7</v>
      </c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5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70">
        <f t="shared" si="6"/>
        <v>7</v>
      </c>
      <c r="DK22" s="70">
        <f t="shared" si="7"/>
        <v>1</v>
      </c>
      <c r="DL22" s="71">
        <f t="shared" si="8"/>
        <v>4.7004803657924166</v>
      </c>
      <c r="DM22" s="71">
        <f t="shared" si="9"/>
        <v>32.903362560546917</v>
      </c>
      <c r="DN22" s="69"/>
      <c r="DO22" s="70">
        <f t="shared" si="10"/>
        <v>7</v>
      </c>
      <c r="DP22" s="72">
        <f t="shared" si="11"/>
        <v>1</v>
      </c>
    </row>
    <row r="23" spans="1:120" s="73" customFormat="1">
      <c r="A23" s="90" t="s">
        <v>3501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>
        <v>7</v>
      </c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5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70">
        <f t="shared" si="6"/>
        <v>7</v>
      </c>
      <c r="DK23" s="70">
        <f t="shared" si="7"/>
        <v>1</v>
      </c>
      <c r="DL23" s="71">
        <f t="shared" si="8"/>
        <v>4.7004803657924166</v>
      </c>
      <c r="DM23" s="71">
        <f t="shared" si="9"/>
        <v>32.903362560546917</v>
      </c>
      <c r="DN23" s="69"/>
      <c r="DO23" s="70">
        <f t="shared" si="10"/>
        <v>7</v>
      </c>
      <c r="DP23" s="72">
        <f t="shared" si="11"/>
        <v>1</v>
      </c>
    </row>
    <row r="24" spans="1:120" s="73" customFormat="1">
      <c r="A24" s="49" t="s">
        <v>7</v>
      </c>
      <c r="B24" s="65">
        <v>1</v>
      </c>
      <c r="C24" s="65">
        <v>2</v>
      </c>
      <c r="D24" s="65"/>
      <c r="E24" s="65"/>
      <c r="F24" s="65"/>
      <c r="G24" s="65">
        <v>1</v>
      </c>
      <c r="H24" s="65"/>
      <c r="I24" s="65"/>
      <c r="J24" s="65"/>
      <c r="K24" s="65"/>
      <c r="L24" s="65"/>
      <c r="M24" s="65"/>
      <c r="N24" s="69"/>
      <c r="O24" s="69">
        <v>3</v>
      </c>
      <c r="P24" s="69"/>
      <c r="Q24" s="69">
        <v>4</v>
      </c>
      <c r="R24" s="69"/>
      <c r="S24" s="69"/>
      <c r="T24" s="69">
        <v>3</v>
      </c>
      <c r="U24" s="69"/>
      <c r="V24" s="69"/>
      <c r="W24" s="69">
        <v>7</v>
      </c>
      <c r="X24" s="69">
        <v>2</v>
      </c>
      <c r="Y24" s="69">
        <v>6</v>
      </c>
      <c r="Z24" s="69">
        <v>2</v>
      </c>
      <c r="AA24" s="69">
        <v>4</v>
      </c>
      <c r="AB24" s="69">
        <v>6</v>
      </c>
      <c r="AC24" s="69">
        <v>1</v>
      </c>
      <c r="AD24" s="69">
        <v>7</v>
      </c>
      <c r="AE24" s="69">
        <v>3</v>
      </c>
      <c r="AF24" s="69">
        <v>2</v>
      </c>
      <c r="AG24" s="69">
        <v>7</v>
      </c>
      <c r="AH24" s="69">
        <v>1</v>
      </c>
      <c r="AI24" s="69">
        <v>7</v>
      </c>
      <c r="AJ24" s="69">
        <v>4</v>
      </c>
      <c r="AK24" s="69"/>
      <c r="AL24" s="69"/>
      <c r="AM24" s="69">
        <v>4</v>
      </c>
      <c r="AN24" s="69">
        <v>3</v>
      </c>
      <c r="AO24" s="69"/>
      <c r="AP24" s="69">
        <v>2</v>
      </c>
      <c r="AQ24" s="69"/>
      <c r="AR24" s="69"/>
      <c r="AS24" s="69"/>
      <c r="AT24" s="69">
        <v>3</v>
      </c>
      <c r="AU24" s="69"/>
      <c r="AV24" s="69">
        <v>1</v>
      </c>
      <c r="AW24" s="69"/>
      <c r="AX24" s="69"/>
      <c r="AY24" s="69">
        <v>2</v>
      </c>
      <c r="AZ24" s="69">
        <v>12</v>
      </c>
      <c r="BA24" s="69"/>
      <c r="BB24" s="69">
        <v>6</v>
      </c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>
        <v>2</v>
      </c>
      <c r="BZ24" s="69"/>
      <c r="CA24" s="69"/>
      <c r="CB24" s="69">
        <v>1</v>
      </c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5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70">
        <f t="shared" si="6"/>
        <v>109</v>
      </c>
      <c r="DK24" s="70">
        <f t="shared" si="7"/>
        <v>30</v>
      </c>
      <c r="DL24" s="71">
        <f t="shared" si="8"/>
        <v>1.2992829841302609</v>
      </c>
      <c r="DM24" s="71">
        <f t="shared" si="9"/>
        <v>141.62184527019843</v>
      </c>
      <c r="DN24" s="69"/>
      <c r="DO24" s="70">
        <f t="shared" si="10"/>
        <v>12</v>
      </c>
      <c r="DP24" s="72">
        <f t="shared" si="11"/>
        <v>0.11009174311926606</v>
      </c>
    </row>
    <row r="25" spans="1:120" s="73" customFormat="1">
      <c r="A25" s="49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5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/>
      <c r="DK25"/>
      <c r="DL25"/>
      <c r="DM25"/>
      <c r="DN25"/>
      <c r="DO25"/>
      <c r="DP25"/>
    </row>
    <row r="26" spans="1:120" s="73" customFormat="1">
      <c r="A26" s="49" t="s">
        <v>3502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>
        <v>1</v>
      </c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5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70">
        <f t="shared" si="6"/>
        <v>1</v>
      </c>
      <c r="DK26" s="70">
        <f t="shared" si="7"/>
        <v>1</v>
      </c>
      <c r="DL26" s="71">
        <f t="shared" si="8"/>
        <v>4.7004803657924166</v>
      </c>
      <c r="DM26" s="71">
        <f t="shared" si="9"/>
        <v>4.7004803657924166</v>
      </c>
      <c r="DN26" s="69"/>
      <c r="DO26" s="70">
        <f t="shared" si="10"/>
        <v>1</v>
      </c>
      <c r="DP26" s="72">
        <f t="shared" si="11"/>
        <v>1</v>
      </c>
    </row>
    <row r="27" spans="1:120" s="73" customFormat="1">
      <c r="A27" s="82" t="s">
        <v>3503</v>
      </c>
      <c r="B27" s="83"/>
      <c r="C27" s="6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>
        <v>1</v>
      </c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3">
        <v>1</v>
      </c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  <c r="DE27" s="84"/>
      <c r="DF27" s="84"/>
      <c r="DG27" s="84"/>
      <c r="DH27" s="84"/>
      <c r="DI27" s="84"/>
      <c r="DJ27" s="70">
        <f t="shared" si="6"/>
        <v>2</v>
      </c>
      <c r="DK27" s="70">
        <f t="shared" si="7"/>
        <v>2</v>
      </c>
      <c r="DL27" s="71">
        <f t="shared" si="8"/>
        <v>4.0073331852324712</v>
      </c>
      <c r="DM27" s="71">
        <f t="shared" si="9"/>
        <v>8.0146663704649423</v>
      </c>
      <c r="DN27" s="69"/>
      <c r="DO27" s="70">
        <f t="shared" si="10"/>
        <v>1</v>
      </c>
      <c r="DP27" s="72">
        <f t="shared" si="11"/>
        <v>0.5</v>
      </c>
    </row>
    <row r="28" spans="1:120" s="73" customFormat="1">
      <c r="A28" s="82"/>
      <c r="B28" s="83"/>
      <c r="C28" s="6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3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4"/>
      <c r="DF28" s="84"/>
      <c r="DG28" s="84"/>
      <c r="DH28" s="84"/>
      <c r="DI28" s="84"/>
      <c r="DJ28"/>
      <c r="DK28"/>
      <c r="DL28"/>
      <c r="DM28"/>
      <c r="DN28"/>
      <c r="DO28"/>
      <c r="DP28"/>
    </row>
    <row r="29" spans="1:120" s="96" customFormat="1" ht="14">
      <c r="A29" s="91" t="s">
        <v>252</v>
      </c>
      <c r="B29" s="92">
        <v>2</v>
      </c>
      <c r="C29" s="92">
        <v>3</v>
      </c>
      <c r="D29" s="92">
        <v>0</v>
      </c>
      <c r="E29" s="92">
        <v>0</v>
      </c>
      <c r="F29" s="92">
        <v>0</v>
      </c>
      <c r="G29" s="92">
        <v>1</v>
      </c>
      <c r="H29" s="92">
        <v>0</v>
      </c>
      <c r="I29" s="92">
        <v>1</v>
      </c>
      <c r="J29" s="92">
        <v>4</v>
      </c>
      <c r="K29" s="92">
        <v>1</v>
      </c>
      <c r="L29" s="92">
        <v>1</v>
      </c>
      <c r="M29" s="92">
        <v>0</v>
      </c>
      <c r="N29" s="93">
        <v>6</v>
      </c>
      <c r="O29" s="93">
        <v>3</v>
      </c>
      <c r="P29" s="93">
        <v>0</v>
      </c>
      <c r="Q29" s="93">
        <v>0</v>
      </c>
      <c r="R29" s="93">
        <v>1</v>
      </c>
      <c r="S29" s="93">
        <v>0</v>
      </c>
      <c r="T29" s="93">
        <v>1</v>
      </c>
      <c r="U29" s="93">
        <v>1</v>
      </c>
      <c r="V29" s="93">
        <v>0</v>
      </c>
      <c r="W29" s="93">
        <v>0</v>
      </c>
      <c r="X29" s="93">
        <v>0</v>
      </c>
      <c r="Y29" s="93">
        <v>0</v>
      </c>
      <c r="Z29" s="93">
        <v>2</v>
      </c>
      <c r="AA29" s="93">
        <v>1</v>
      </c>
      <c r="AB29" s="93">
        <v>2</v>
      </c>
      <c r="AC29" s="93">
        <v>0</v>
      </c>
      <c r="AD29" s="93">
        <v>13</v>
      </c>
      <c r="AE29" s="93">
        <v>2</v>
      </c>
      <c r="AF29" s="93">
        <v>1</v>
      </c>
      <c r="AG29" s="93">
        <v>2</v>
      </c>
      <c r="AH29" s="93">
        <v>9</v>
      </c>
      <c r="AI29" s="93">
        <v>1</v>
      </c>
      <c r="AJ29" s="93">
        <v>1</v>
      </c>
      <c r="AK29" s="93">
        <v>0</v>
      </c>
      <c r="AL29" s="93">
        <v>0</v>
      </c>
      <c r="AM29" s="93">
        <v>2</v>
      </c>
      <c r="AN29" s="93">
        <v>3</v>
      </c>
      <c r="AO29" s="93">
        <v>1</v>
      </c>
      <c r="AP29" s="93">
        <v>0</v>
      </c>
      <c r="AQ29" s="93">
        <v>0</v>
      </c>
      <c r="AR29" s="93">
        <v>2</v>
      </c>
      <c r="AS29" s="93">
        <v>2</v>
      </c>
      <c r="AT29" s="93">
        <v>0</v>
      </c>
      <c r="AU29" s="93">
        <v>0</v>
      </c>
      <c r="AV29" s="93">
        <v>1</v>
      </c>
      <c r="AW29" s="93">
        <v>5</v>
      </c>
      <c r="AX29" s="93">
        <v>6</v>
      </c>
      <c r="AY29" s="93">
        <v>0</v>
      </c>
      <c r="AZ29" s="93">
        <v>5</v>
      </c>
      <c r="BA29" s="93">
        <v>4</v>
      </c>
      <c r="BB29" s="93">
        <v>1</v>
      </c>
      <c r="BC29" s="93">
        <v>0</v>
      </c>
      <c r="BD29" s="93">
        <v>0</v>
      </c>
      <c r="BE29" s="93">
        <v>0</v>
      </c>
      <c r="BF29" s="93">
        <v>0</v>
      </c>
      <c r="BG29" s="93">
        <v>0</v>
      </c>
      <c r="BH29" s="93">
        <v>0</v>
      </c>
      <c r="BI29" s="93">
        <v>0</v>
      </c>
      <c r="BJ29" s="93">
        <v>0</v>
      </c>
      <c r="BK29" s="93">
        <v>0</v>
      </c>
      <c r="BL29" s="93">
        <v>0</v>
      </c>
      <c r="BM29" s="93">
        <v>1</v>
      </c>
      <c r="BN29" s="93">
        <v>0</v>
      </c>
      <c r="BO29" s="93">
        <v>0</v>
      </c>
      <c r="BP29" s="93">
        <v>0</v>
      </c>
      <c r="BQ29" s="93">
        <v>0</v>
      </c>
      <c r="BR29" s="93">
        <v>0</v>
      </c>
      <c r="BS29" s="93">
        <v>0</v>
      </c>
      <c r="BT29" s="93">
        <v>0</v>
      </c>
      <c r="BU29" s="93">
        <v>1</v>
      </c>
      <c r="BV29" s="93">
        <v>0</v>
      </c>
      <c r="BW29" s="93">
        <v>0</v>
      </c>
      <c r="BX29" s="93">
        <v>1</v>
      </c>
      <c r="BY29" s="93">
        <v>0</v>
      </c>
      <c r="BZ29" s="93">
        <v>0</v>
      </c>
      <c r="CA29" s="93">
        <v>0</v>
      </c>
      <c r="CB29" s="93">
        <v>0</v>
      </c>
      <c r="CC29" s="93">
        <v>0</v>
      </c>
      <c r="CD29" s="93">
        <v>0</v>
      </c>
      <c r="CE29" s="93">
        <v>4</v>
      </c>
      <c r="CF29" s="93">
        <v>0</v>
      </c>
      <c r="CG29" s="93">
        <v>7</v>
      </c>
      <c r="CH29" s="93">
        <v>0</v>
      </c>
      <c r="CI29" s="93">
        <v>1</v>
      </c>
      <c r="CJ29" s="93">
        <v>3</v>
      </c>
      <c r="CK29" s="93">
        <v>2</v>
      </c>
      <c r="CL29" s="93">
        <v>0</v>
      </c>
      <c r="CM29" s="92">
        <v>0</v>
      </c>
      <c r="CN29" s="93">
        <v>0</v>
      </c>
      <c r="CO29" s="93">
        <v>0</v>
      </c>
      <c r="CP29" s="93">
        <v>0</v>
      </c>
      <c r="CQ29" s="93"/>
      <c r="CR29" s="93">
        <v>6</v>
      </c>
      <c r="CS29" s="93"/>
      <c r="CT29" s="93"/>
      <c r="CU29" s="93"/>
      <c r="CV29" s="93"/>
      <c r="CW29" s="93"/>
      <c r="CX29" s="93"/>
      <c r="CY29" s="93"/>
      <c r="CZ29" s="93"/>
      <c r="DA29" s="93"/>
      <c r="DB29" s="93"/>
      <c r="DC29" s="93"/>
      <c r="DD29" s="93"/>
      <c r="DE29" s="93"/>
      <c r="DF29" s="93"/>
      <c r="DG29" s="93"/>
      <c r="DH29" s="93"/>
      <c r="DI29" s="93"/>
      <c r="DJ29" s="70">
        <f t="shared" si="6"/>
        <v>117</v>
      </c>
      <c r="DK29" s="70">
        <f t="shared" si="7"/>
        <v>42</v>
      </c>
      <c r="DL29" s="71">
        <f t="shared" si="8"/>
        <v>0.96281074750904794</v>
      </c>
      <c r="DM29" s="94">
        <f t="shared" si="9"/>
        <v>112.64885745855861</v>
      </c>
      <c r="DN29" s="93"/>
      <c r="DO29" s="70">
        <f t="shared" si="10"/>
        <v>13</v>
      </c>
      <c r="DP29" s="95">
        <f t="shared" si="11"/>
        <v>0.1111111111111111</v>
      </c>
    </row>
    <row r="30" spans="1:120" s="73" customFormat="1" ht="14">
      <c r="A30" s="82" t="s">
        <v>3504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>
        <v>1</v>
      </c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3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84"/>
      <c r="DC30" s="84"/>
      <c r="DD30" s="84"/>
      <c r="DE30" s="84"/>
      <c r="DF30" s="84"/>
      <c r="DG30" s="84"/>
      <c r="DH30" s="84"/>
      <c r="DI30" s="84"/>
      <c r="DJ30" s="70">
        <f t="shared" si="6"/>
        <v>1</v>
      </c>
      <c r="DK30" s="70">
        <f t="shared" si="7"/>
        <v>1</v>
      </c>
      <c r="DL30" s="71">
        <f t="shared" si="8"/>
        <v>4.7004803657924166</v>
      </c>
      <c r="DM30" s="71">
        <f t="shared" si="9"/>
        <v>4.7004803657924166</v>
      </c>
      <c r="DN30" s="84"/>
      <c r="DO30" s="70">
        <f t="shared" si="10"/>
        <v>1</v>
      </c>
      <c r="DP30" s="72">
        <f t="shared" si="11"/>
        <v>1</v>
      </c>
    </row>
    <row r="31" spans="1:120" s="73" customFormat="1" ht="14">
      <c r="A31" s="82" t="s">
        <v>3505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3"/>
      <c r="CN31" s="84"/>
      <c r="CO31" s="84"/>
      <c r="CP31" s="84"/>
      <c r="CQ31" s="84"/>
      <c r="CR31" s="84"/>
      <c r="CS31" s="84"/>
      <c r="CT31" s="84"/>
      <c r="CU31" s="84"/>
      <c r="CV31" s="84"/>
      <c r="CW31" s="84"/>
      <c r="CX31" s="84"/>
      <c r="CY31" s="84"/>
      <c r="CZ31" s="84"/>
      <c r="DA31" s="84"/>
      <c r="DB31" s="84"/>
      <c r="DC31" s="84"/>
      <c r="DD31" s="84"/>
      <c r="DE31" s="84"/>
      <c r="DF31" s="84"/>
      <c r="DG31" s="84"/>
      <c r="DH31" s="84"/>
      <c r="DI31" s="84"/>
      <c r="DJ31"/>
      <c r="DK31"/>
      <c r="DL31"/>
      <c r="DM31"/>
      <c r="DN31"/>
      <c r="DO31"/>
      <c r="DP31"/>
    </row>
    <row r="32" spans="1:120" s="73" customFormat="1" ht="14">
      <c r="A32" s="82" t="s">
        <v>3506</v>
      </c>
      <c r="B32" s="83">
        <v>2</v>
      </c>
      <c r="C32" s="83">
        <v>3</v>
      </c>
      <c r="D32" s="83"/>
      <c r="E32" s="83"/>
      <c r="F32" s="83"/>
      <c r="G32" s="83">
        <v>1</v>
      </c>
      <c r="H32" s="83"/>
      <c r="I32" s="83">
        <v>1</v>
      </c>
      <c r="J32" s="83">
        <v>4</v>
      </c>
      <c r="K32" s="83">
        <v>1</v>
      </c>
      <c r="L32" s="83">
        <v>1</v>
      </c>
      <c r="M32" s="83"/>
      <c r="N32" s="84">
        <v>6</v>
      </c>
      <c r="O32" s="84">
        <v>3</v>
      </c>
      <c r="P32" s="84"/>
      <c r="Q32" s="84"/>
      <c r="R32" s="84">
        <v>1</v>
      </c>
      <c r="S32" s="84"/>
      <c r="T32" s="84">
        <v>1</v>
      </c>
      <c r="U32" s="84">
        <v>1</v>
      </c>
      <c r="V32" s="84"/>
      <c r="W32" s="84"/>
      <c r="X32" s="84"/>
      <c r="Y32" s="84"/>
      <c r="Z32" s="84">
        <v>2</v>
      </c>
      <c r="AA32" s="84">
        <v>1</v>
      </c>
      <c r="AB32" s="84">
        <v>2</v>
      </c>
      <c r="AC32" s="84"/>
      <c r="AD32" s="84">
        <v>13</v>
      </c>
      <c r="AE32" s="84">
        <v>2</v>
      </c>
      <c r="AF32" s="84">
        <v>1</v>
      </c>
      <c r="AG32" s="84">
        <v>2</v>
      </c>
      <c r="AH32" s="84">
        <v>9</v>
      </c>
      <c r="AI32" s="84">
        <v>1</v>
      </c>
      <c r="AJ32" s="84">
        <v>1</v>
      </c>
      <c r="AK32" s="84"/>
      <c r="AL32" s="84"/>
      <c r="AM32" s="84">
        <v>2</v>
      </c>
      <c r="AN32" s="84">
        <v>3</v>
      </c>
      <c r="AO32" s="84">
        <v>1</v>
      </c>
      <c r="AP32" s="84"/>
      <c r="AQ32" s="84"/>
      <c r="AR32" s="84">
        <v>2</v>
      </c>
      <c r="AS32" s="84">
        <v>2</v>
      </c>
      <c r="AT32" s="84"/>
      <c r="AU32" s="84"/>
      <c r="AV32" s="84">
        <v>1</v>
      </c>
      <c r="AW32" s="84">
        <v>5</v>
      </c>
      <c r="AX32" s="84">
        <v>6</v>
      </c>
      <c r="AY32" s="84"/>
      <c r="AZ32" s="84">
        <v>5</v>
      </c>
      <c r="BA32" s="84">
        <v>4</v>
      </c>
      <c r="BB32" s="84">
        <v>1</v>
      </c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>
        <v>1</v>
      </c>
      <c r="BV32" s="84"/>
      <c r="BW32" s="84"/>
      <c r="BX32" s="84">
        <v>1</v>
      </c>
      <c r="BY32" s="84"/>
      <c r="BZ32" s="84"/>
      <c r="CA32" s="84"/>
      <c r="CB32" s="84"/>
      <c r="CC32" s="84"/>
      <c r="CD32" s="84"/>
      <c r="CE32" s="84">
        <v>4</v>
      </c>
      <c r="CF32" s="84"/>
      <c r="CG32" s="84">
        <v>7</v>
      </c>
      <c r="CH32" s="84"/>
      <c r="CI32" s="84">
        <v>1</v>
      </c>
      <c r="CJ32" s="84">
        <v>3</v>
      </c>
      <c r="CK32" s="84">
        <v>2</v>
      </c>
      <c r="CL32" s="84"/>
      <c r="CM32" s="83"/>
      <c r="CN32" s="84"/>
      <c r="CO32" s="84"/>
      <c r="CP32" s="84"/>
      <c r="CQ32" s="84"/>
      <c r="CR32" s="84"/>
      <c r="CS32" s="84"/>
      <c r="CT32" s="84"/>
      <c r="CU32" s="84"/>
      <c r="CV32" s="84"/>
      <c r="CW32" s="84"/>
      <c r="CX32" s="84"/>
      <c r="CY32" s="84"/>
      <c r="CZ32" s="84"/>
      <c r="DA32" s="84"/>
      <c r="DB32" s="84"/>
      <c r="DC32" s="84"/>
      <c r="DD32" s="84"/>
      <c r="DE32" s="84"/>
      <c r="DF32" s="84"/>
      <c r="DG32" s="84"/>
      <c r="DH32" s="84"/>
      <c r="DI32" s="84"/>
      <c r="DJ32" s="70">
        <f t="shared" si="6"/>
        <v>110</v>
      </c>
      <c r="DK32" s="70">
        <f t="shared" si="7"/>
        <v>40</v>
      </c>
      <c r="DL32" s="71">
        <f t="shared" si="8"/>
        <v>1.0116009116784799</v>
      </c>
      <c r="DM32" s="71">
        <f t="shared" si="9"/>
        <v>111.27610028463279</v>
      </c>
      <c r="DN32" s="84"/>
      <c r="DO32" s="70">
        <f t="shared" si="10"/>
        <v>13</v>
      </c>
      <c r="DP32" s="72">
        <f t="shared" si="11"/>
        <v>0.11818181818181818</v>
      </c>
    </row>
    <row r="33" spans="1:120" s="73" customFormat="1">
      <c r="A33" s="49" t="s">
        <v>11</v>
      </c>
      <c r="B33" s="65">
        <v>2</v>
      </c>
      <c r="C33" s="65">
        <v>2</v>
      </c>
      <c r="D33" s="65"/>
      <c r="E33" s="65"/>
      <c r="F33" s="65"/>
      <c r="G33" s="65">
        <v>4</v>
      </c>
      <c r="H33" s="65">
        <v>2</v>
      </c>
      <c r="I33" s="65">
        <v>2</v>
      </c>
      <c r="J33" s="65">
        <v>1</v>
      </c>
      <c r="K33" s="65">
        <v>3</v>
      </c>
      <c r="L33" s="65"/>
      <c r="M33" s="65"/>
      <c r="N33" s="69"/>
      <c r="O33" s="69">
        <v>2</v>
      </c>
      <c r="P33" s="69"/>
      <c r="Q33" s="69">
        <v>3</v>
      </c>
      <c r="R33" s="69"/>
      <c r="S33" s="69"/>
      <c r="T33" s="69"/>
      <c r="U33" s="69">
        <v>4</v>
      </c>
      <c r="V33" s="69"/>
      <c r="W33" s="69"/>
      <c r="X33" s="69">
        <v>3</v>
      </c>
      <c r="Y33" s="69">
        <v>1</v>
      </c>
      <c r="Z33" s="69">
        <v>9</v>
      </c>
      <c r="AA33" s="69">
        <v>4</v>
      </c>
      <c r="AB33" s="69">
        <v>2</v>
      </c>
      <c r="AC33" s="69"/>
      <c r="AD33" s="69">
        <v>1</v>
      </c>
      <c r="AE33" s="69"/>
      <c r="AF33" s="69"/>
      <c r="AG33" s="69"/>
      <c r="AH33" s="69">
        <v>5</v>
      </c>
      <c r="AI33" s="69">
        <v>4</v>
      </c>
      <c r="AJ33" s="69">
        <v>1</v>
      </c>
      <c r="AK33" s="69"/>
      <c r="AL33" s="69">
        <v>1</v>
      </c>
      <c r="AM33" s="69"/>
      <c r="AN33" s="69">
        <v>2</v>
      </c>
      <c r="AO33" s="69"/>
      <c r="AP33" s="69">
        <v>1</v>
      </c>
      <c r="AQ33" s="69">
        <v>2</v>
      </c>
      <c r="AR33" s="69">
        <v>3</v>
      </c>
      <c r="AS33" s="69"/>
      <c r="AT33" s="69"/>
      <c r="AU33" s="69"/>
      <c r="AV33" s="69">
        <v>5</v>
      </c>
      <c r="AW33" s="69"/>
      <c r="AX33" s="69">
        <v>1</v>
      </c>
      <c r="AY33" s="69">
        <v>1</v>
      </c>
      <c r="AZ33" s="69">
        <v>7</v>
      </c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>
        <v>2</v>
      </c>
      <c r="BZ33" s="69"/>
      <c r="CA33" s="69"/>
      <c r="CB33" s="69"/>
      <c r="CC33" s="69"/>
      <c r="CD33" s="69"/>
      <c r="CE33" s="69"/>
      <c r="CF33" s="69"/>
      <c r="CG33" s="69"/>
      <c r="CH33" s="69"/>
      <c r="CI33" s="69">
        <v>1</v>
      </c>
      <c r="CJ33" s="69"/>
      <c r="CK33" s="69"/>
      <c r="CL33" s="69"/>
      <c r="CM33" s="65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70">
        <f t="shared" si="6"/>
        <v>81</v>
      </c>
      <c r="DK33" s="70">
        <f t="shared" si="7"/>
        <v>30</v>
      </c>
      <c r="DL33" s="71">
        <f t="shared" si="8"/>
        <v>1.2992829841302609</v>
      </c>
      <c r="DM33" s="71">
        <f t="shared" si="9"/>
        <v>105.24192171455113</v>
      </c>
      <c r="DN33" s="69"/>
      <c r="DO33" s="70">
        <f t="shared" si="10"/>
        <v>9</v>
      </c>
      <c r="DP33" s="72">
        <f t="shared" si="11"/>
        <v>0.1111111111111111</v>
      </c>
    </row>
    <row r="34" spans="1:120" s="73" customFormat="1">
      <c r="A34" s="49" t="s">
        <v>26</v>
      </c>
      <c r="B34" s="65"/>
      <c r="C34" s="65">
        <v>1</v>
      </c>
      <c r="D34" s="65"/>
      <c r="E34" s="65"/>
      <c r="F34" s="65"/>
      <c r="G34" s="65"/>
      <c r="H34" s="65">
        <v>2</v>
      </c>
      <c r="I34" s="65">
        <v>1</v>
      </c>
      <c r="J34" s="65">
        <v>18</v>
      </c>
      <c r="K34" s="65">
        <v>1</v>
      </c>
      <c r="L34" s="65"/>
      <c r="M34" s="65"/>
      <c r="N34" s="69"/>
      <c r="O34" s="69">
        <v>2</v>
      </c>
      <c r="P34" s="69"/>
      <c r="Q34" s="69">
        <v>1</v>
      </c>
      <c r="R34" s="69">
        <v>1</v>
      </c>
      <c r="S34" s="69"/>
      <c r="T34" s="69">
        <v>1</v>
      </c>
      <c r="U34" s="69">
        <v>1</v>
      </c>
      <c r="V34" s="69"/>
      <c r="W34" s="69"/>
      <c r="X34" s="69"/>
      <c r="Y34" s="69">
        <v>1</v>
      </c>
      <c r="Z34" s="69">
        <v>3</v>
      </c>
      <c r="AA34" s="69"/>
      <c r="AB34" s="69"/>
      <c r="AC34" s="69"/>
      <c r="AD34" s="69">
        <v>1</v>
      </c>
      <c r="AE34" s="69"/>
      <c r="AF34" s="69"/>
      <c r="AG34" s="69">
        <v>1</v>
      </c>
      <c r="AH34" s="69">
        <v>5</v>
      </c>
      <c r="AI34" s="69"/>
      <c r="AJ34" s="69">
        <v>1</v>
      </c>
      <c r="AK34" s="69">
        <v>1</v>
      </c>
      <c r="AL34" s="69">
        <v>1</v>
      </c>
      <c r="AM34" s="69"/>
      <c r="AN34" s="69"/>
      <c r="AO34" s="69">
        <v>1</v>
      </c>
      <c r="AP34" s="69"/>
      <c r="AQ34" s="69">
        <v>1</v>
      </c>
      <c r="AR34" s="69"/>
      <c r="AS34" s="69">
        <v>2</v>
      </c>
      <c r="AT34" s="69"/>
      <c r="AU34" s="69"/>
      <c r="AV34" s="69"/>
      <c r="AW34" s="69"/>
      <c r="AX34" s="69"/>
      <c r="AY34" s="69"/>
      <c r="AZ34" s="69"/>
      <c r="BA34" s="69">
        <v>2</v>
      </c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5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70">
        <f t="shared" si="6"/>
        <v>49</v>
      </c>
      <c r="DK34" s="70">
        <f t="shared" si="7"/>
        <v>22</v>
      </c>
      <c r="DL34" s="71">
        <f t="shared" si="8"/>
        <v>1.6094379124341003</v>
      </c>
      <c r="DM34" s="71">
        <f t="shared" si="9"/>
        <v>78.862457709270913</v>
      </c>
      <c r="DN34" s="69"/>
      <c r="DO34" s="70">
        <f t="shared" si="10"/>
        <v>18</v>
      </c>
      <c r="DP34" s="72">
        <f t="shared" si="11"/>
        <v>0.36734693877551022</v>
      </c>
    </row>
    <row r="35" spans="1:120" s="73" customFormat="1">
      <c r="A35" s="49" t="s">
        <v>3507</v>
      </c>
      <c r="B35" s="65"/>
      <c r="C35" s="65">
        <v>1</v>
      </c>
      <c r="D35" s="65"/>
      <c r="E35" s="65"/>
      <c r="F35" s="65"/>
      <c r="G35" s="65"/>
      <c r="H35" s="65"/>
      <c r="I35" s="65"/>
      <c r="J35" s="65">
        <v>4</v>
      </c>
      <c r="K35" s="65"/>
      <c r="L35" s="65"/>
      <c r="M35" s="65"/>
      <c r="N35" s="69"/>
      <c r="O35" s="69"/>
      <c r="P35" s="69"/>
      <c r="Q35" s="69"/>
      <c r="R35" s="69">
        <v>2</v>
      </c>
      <c r="S35" s="69"/>
      <c r="T35" s="69"/>
      <c r="U35" s="69"/>
      <c r="V35" s="69"/>
      <c r="W35" s="69"/>
      <c r="X35" s="69"/>
      <c r="Y35" s="69"/>
      <c r="Z35" s="69"/>
      <c r="AA35" s="69">
        <v>4</v>
      </c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5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  <c r="DC35" s="69"/>
      <c r="DD35" s="69"/>
      <c r="DE35" s="69"/>
      <c r="DF35" s="69"/>
      <c r="DG35" s="69"/>
      <c r="DH35" s="69"/>
      <c r="DI35" s="69"/>
      <c r="DJ35" s="70">
        <f t="shared" si="6"/>
        <v>11</v>
      </c>
      <c r="DK35" s="70">
        <f t="shared" si="7"/>
        <v>4</v>
      </c>
      <c r="DL35" s="71">
        <f t="shared" si="8"/>
        <v>3.3141860046725258</v>
      </c>
      <c r="DM35" s="71">
        <f t="shared" si="9"/>
        <v>36.456046051397784</v>
      </c>
      <c r="DN35" s="69"/>
      <c r="DO35" s="70">
        <f t="shared" si="10"/>
        <v>4</v>
      </c>
      <c r="DP35" s="72">
        <f t="shared" si="11"/>
        <v>0.36363636363636365</v>
      </c>
    </row>
    <row r="36" spans="1:120" s="73" customFormat="1">
      <c r="A36" s="49" t="s">
        <v>58</v>
      </c>
      <c r="B36" s="65"/>
      <c r="C36" s="65"/>
      <c r="D36" s="65"/>
      <c r="E36" s="65"/>
      <c r="F36" s="65"/>
      <c r="G36" s="65">
        <v>2</v>
      </c>
      <c r="H36" s="65"/>
      <c r="I36" s="65">
        <v>4</v>
      </c>
      <c r="J36" s="65"/>
      <c r="K36" s="65"/>
      <c r="L36" s="65">
        <v>1</v>
      </c>
      <c r="M36" s="65"/>
      <c r="N36" s="69"/>
      <c r="O36" s="69"/>
      <c r="P36" s="69"/>
      <c r="Q36" s="69">
        <v>2</v>
      </c>
      <c r="R36" s="69"/>
      <c r="S36" s="69"/>
      <c r="T36" s="69">
        <v>1</v>
      </c>
      <c r="U36" s="69">
        <v>2</v>
      </c>
      <c r="V36" s="69">
        <v>14</v>
      </c>
      <c r="W36" s="69">
        <v>1</v>
      </c>
      <c r="X36" s="69">
        <v>1</v>
      </c>
      <c r="Y36" s="69">
        <v>1</v>
      </c>
      <c r="Z36" s="69"/>
      <c r="AA36" s="69">
        <v>4</v>
      </c>
      <c r="AB36" s="69"/>
      <c r="AC36" s="69"/>
      <c r="AD36" s="69"/>
      <c r="AE36" s="69">
        <v>3</v>
      </c>
      <c r="AF36" s="69"/>
      <c r="AG36" s="69"/>
      <c r="AH36" s="69">
        <v>1</v>
      </c>
      <c r="AI36" s="69">
        <v>2</v>
      </c>
      <c r="AJ36" s="69"/>
      <c r="AK36" s="69"/>
      <c r="AL36" s="69"/>
      <c r="AM36" s="69"/>
      <c r="AN36" s="69"/>
      <c r="AO36" s="69"/>
      <c r="AP36" s="69">
        <v>5</v>
      </c>
      <c r="AQ36" s="69"/>
      <c r="AR36" s="69"/>
      <c r="AS36" s="69"/>
      <c r="AT36" s="69">
        <v>10</v>
      </c>
      <c r="AU36" s="69">
        <v>3</v>
      </c>
      <c r="AV36" s="69">
        <v>5</v>
      </c>
      <c r="AW36" s="69"/>
      <c r="AX36" s="69"/>
      <c r="AY36" s="69"/>
      <c r="AZ36" s="69">
        <v>1</v>
      </c>
      <c r="BA36" s="69"/>
      <c r="BB36" s="69">
        <v>13</v>
      </c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>
        <v>4</v>
      </c>
      <c r="BV36" s="69">
        <v>2</v>
      </c>
      <c r="BW36" s="69"/>
      <c r="BX36" s="69">
        <v>1</v>
      </c>
      <c r="BY36" s="69"/>
      <c r="BZ36" s="69"/>
      <c r="CA36" s="69"/>
      <c r="CB36" s="69"/>
      <c r="CC36" s="69"/>
      <c r="CD36" s="69"/>
      <c r="CE36" s="69"/>
      <c r="CF36" s="69"/>
      <c r="CG36" s="69"/>
      <c r="CH36" s="69">
        <v>1</v>
      </c>
      <c r="CI36" s="69"/>
      <c r="CJ36" s="69"/>
      <c r="CK36" s="69"/>
      <c r="CL36" s="69"/>
      <c r="CM36" s="65">
        <v>1</v>
      </c>
      <c r="CN36" s="69"/>
      <c r="CO36" s="69"/>
      <c r="CP36" s="69">
        <v>2</v>
      </c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70">
        <f t="shared" si="6"/>
        <v>87</v>
      </c>
      <c r="DK36" s="70">
        <f t="shared" si="7"/>
        <v>26</v>
      </c>
      <c r="DL36" s="71">
        <f t="shared" si="8"/>
        <v>1.4423838277709342</v>
      </c>
      <c r="DM36" s="71">
        <f t="shared" si="9"/>
        <v>125.48739301607128</v>
      </c>
      <c r="DN36" s="69"/>
      <c r="DO36" s="70">
        <f t="shared" si="10"/>
        <v>14</v>
      </c>
      <c r="DP36" s="72">
        <f t="shared" si="11"/>
        <v>0.16091954022988506</v>
      </c>
    </row>
    <row r="37" spans="1:120" s="73" customFormat="1">
      <c r="A37" s="49" t="s">
        <v>17</v>
      </c>
      <c r="B37" s="65"/>
      <c r="C37" s="65">
        <v>2</v>
      </c>
      <c r="D37" s="65"/>
      <c r="E37" s="65"/>
      <c r="F37" s="65"/>
      <c r="G37" s="65">
        <v>4</v>
      </c>
      <c r="H37" s="65">
        <v>1</v>
      </c>
      <c r="I37" s="65">
        <v>7</v>
      </c>
      <c r="J37" s="65"/>
      <c r="K37" s="65">
        <v>1</v>
      </c>
      <c r="L37" s="65"/>
      <c r="M37" s="65"/>
      <c r="N37" s="69">
        <v>1</v>
      </c>
      <c r="O37" s="69"/>
      <c r="P37" s="69">
        <v>2</v>
      </c>
      <c r="Q37" s="69">
        <v>1</v>
      </c>
      <c r="R37" s="69"/>
      <c r="S37" s="69">
        <v>1</v>
      </c>
      <c r="T37" s="69">
        <v>3</v>
      </c>
      <c r="U37" s="69">
        <v>1</v>
      </c>
      <c r="V37" s="69">
        <v>2</v>
      </c>
      <c r="W37" s="69"/>
      <c r="X37" s="69">
        <v>4</v>
      </c>
      <c r="Y37" s="69">
        <v>1</v>
      </c>
      <c r="Z37" s="69"/>
      <c r="AA37" s="69">
        <v>1</v>
      </c>
      <c r="AB37" s="69">
        <v>1</v>
      </c>
      <c r="AC37" s="69"/>
      <c r="AD37" s="69">
        <v>1</v>
      </c>
      <c r="AE37" s="69">
        <v>8</v>
      </c>
      <c r="AF37" s="69"/>
      <c r="AG37" s="69"/>
      <c r="AH37" s="69">
        <v>8</v>
      </c>
      <c r="AI37" s="69"/>
      <c r="AJ37" s="69">
        <v>1</v>
      </c>
      <c r="AK37" s="69"/>
      <c r="AL37" s="69"/>
      <c r="AM37" s="69"/>
      <c r="AN37" s="69"/>
      <c r="AO37" s="69"/>
      <c r="AP37" s="69">
        <v>12</v>
      </c>
      <c r="AQ37" s="69"/>
      <c r="AR37" s="69"/>
      <c r="AS37" s="69"/>
      <c r="AT37" s="69">
        <v>10</v>
      </c>
      <c r="AU37" s="69">
        <v>3</v>
      </c>
      <c r="AV37" s="69">
        <v>10</v>
      </c>
      <c r="AW37" s="69"/>
      <c r="AX37" s="69">
        <v>10</v>
      </c>
      <c r="AY37" s="69">
        <v>9</v>
      </c>
      <c r="AZ37" s="69">
        <v>4</v>
      </c>
      <c r="BA37" s="69"/>
      <c r="BB37" s="69">
        <v>27</v>
      </c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>
        <v>3</v>
      </c>
      <c r="BV37" s="69">
        <v>2</v>
      </c>
      <c r="BW37" s="69"/>
      <c r="BX37" s="69"/>
      <c r="BY37" s="69">
        <v>1</v>
      </c>
      <c r="BZ37" s="69"/>
      <c r="CA37" s="69"/>
      <c r="CB37" s="69"/>
      <c r="CC37" s="69"/>
      <c r="CD37" s="69"/>
      <c r="CE37" s="69"/>
      <c r="CF37" s="69">
        <v>3</v>
      </c>
      <c r="CG37" s="69"/>
      <c r="CH37" s="69">
        <v>1</v>
      </c>
      <c r="CI37" s="69"/>
      <c r="CJ37" s="69">
        <v>1</v>
      </c>
      <c r="CK37" s="69"/>
      <c r="CL37" s="69"/>
      <c r="CM37" s="65"/>
      <c r="CN37" s="69"/>
      <c r="CO37" s="69">
        <v>1</v>
      </c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70">
        <f t="shared" si="6"/>
        <v>148</v>
      </c>
      <c r="DK37" s="70">
        <f t="shared" si="7"/>
        <v>35</v>
      </c>
      <c r="DL37" s="71">
        <f t="shared" si="8"/>
        <v>1.1451323043030026</v>
      </c>
      <c r="DM37" s="71">
        <f t="shared" si="9"/>
        <v>169.47958103684439</v>
      </c>
      <c r="DN37" s="69"/>
      <c r="DO37" s="70">
        <f t="shared" si="10"/>
        <v>27</v>
      </c>
      <c r="DP37" s="72">
        <f t="shared" si="11"/>
        <v>0.18243243243243243</v>
      </c>
    </row>
    <row r="38" spans="1:120" s="73" customFormat="1">
      <c r="A38" s="49" t="s">
        <v>16</v>
      </c>
      <c r="B38" s="65"/>
      <c r="C38" s="65">
        <v>4</v>
      </c>
      <c r="D38" s="65"/>
      <c r="E38" s="65"/>
      <c r="F38" s="65"/>
      <c r="G38" s="65">
        <v>4</v>
      </c>
      <c r="H38" s="65">
        <v>1</v>
      </c>
      <c r="I38" s="65">
        <v>1</v>
      </c>
      <c r="J38" s="65"/>
      <c r="K38" s="65">
        <v>4</v>
      </c>
      <c r="L38" s="65">
        <v>1</v>
      </c>
      <c r="M38" s="65"/>
      <c r="N38" s="69"/>
      <c r="O38" s="69">
        <v>2</v>
      </c>
      <c r="P38" s="69">
        <v>1</v>
      </c>
      <c r="Q38" s="69"/>
      <c r="R38" s="69"/>
      <c r="S38" s="69"/>
      <c r="T38" s="69">
        <v>2</v>
      </c>
      <c r="U38" s="69">
        <v>3</v>
      </c>
      <c r="V38" s="69"/>
      <c r="W38" s="69">
        <v>1</v>
      </c>
      <c r="X38" s="69">
        <v>1</v>
      </c>
      <c r="Y38" s="69"/>
      <c r="Z38" s="69"/>
      <c r="AA38" s="69">
        <v>1</v>
      </c>
      <c r="AB38" s="69"/>
      <c r="AC38" s="69">
        <v>2</v>
      </c>
      <c r="AD38" s="69"/>
      <c r="AE38" s="69"/>
      <c r="AF38" s="69"/>
      <c r="AG38" s="69"/>
      <c r="AH38" s="69">
        <v>1</v>
      </c>
      <c r="AI38" s="69">
        <v>3</v>
      </c>
      <c r="AJ38" s="69"/>
      <c r="AK38" s="69">
        <v>1</v>
      </c>
      <c r="AL38" s="69"/>
      <c r="AM38" s="69"/>
      <c r="AN38" s="69">
        <v>3</v>
      </c>
      <c r="AO38" s="69"/>
      <c r="AP38" s="69">
        <v>2</v>
      </c>
      <c r="AQ38" s="69"/>
      <c r="AR38" s="69">
        <v>1</v>
      </c>
      <c r="AS38" s="69"/>
      <c r="AT38" s="69"/>
      <c r="AU38" s="69">
        <v>2</v>
      </c>
      <c r="AV38" s="69"/>
      <c r="AW38" s="69"/>
      <c r="AX38" s="69"/>
      <c r="AY38" s="69">
        <v>7</v>
      </c>
      <c r="AZ38" s="69">
        <v>1</v>
      </c>
      <c r="BA38" s="69"/>
      <c r="BB38" s="69">
        <v>5</v>
      </c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>
        <v>1</v>
      </c>
      <c r="BV38" s="69"/>
      <c r="BW38" s="69"/>
      <c r="BX38" s="69">
        <v>1</v>
      </c>
      <c r="BY38" s="69"/>
      <c r="BZ38" s="69"/>
      <c r="CA38" s="69"/>
      <c r="CB38" s="69">
        <v>4</v>
      </c>
      <c r="CC38" s="69"/>
      <c r="CD38" s="69"/>
      <c r="CE38" s="69"/>
      <c r="CF38" s="69"/>
      <c r="CG38" s="69"/>
      <c r="CH38" s="69">
        <v>1</v>
      </c>
      <c r="CI38" s="69"/>
      <c r="CJ38" s="69"/>
      <c r="CK38" s="69"/>
      <c r="CL38" s="69"/>
      <c r="CM38" s="65"/>
      <c r="CN38" s="69">
        <v>3</v>
      </c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70">
        <f t="shared" si="6"/>
        <v>64</v>
      </c>
      <c r="DK38" s="70">
        <f t="shared" si="7"/>
        <v>29</v>
      </c>
      <c r="DL38" s="71">
        <f t="shared" si="8"/>
        <v>1.3331845358059422</v>
      </c>
      <c r="DM38" s="71">
        <f t="shared" si="9"/>
        <v>85.323810291580301</v>
      </c>
      <c r="DN38" s="69"/>
      <c r="DO38" s="70">
        <f t="shared" si="10"/>
        <v>7</v>
      </c>
      <c r="DP38" s="72">
        <f t="shared" si="11"/>
        <v>0.109375</v>
      </c>
    </row>
    <row r="39" spans="1:120" s="73" customFormat="1">
      <c r="A39" s="49" t="s">
        <v>267</v>
      </c>
      <c r="B39" s="65"/>
      <c r="C39" s="65">
        <v>1</v>
      </c>
      <c r="D39" s="65"/>
      <c r="E39" s="65"/>
      <c r="F39" s="65"/>
      <c r="G39" s="65">
        <v>12</v>
      </c>
      <c r="H39" s="65"/>
      <c r="I39" s="65">
        <v>1</v>
      </c>
      <c r="J39" s="65"/>
      <c r="K39" s="65"/>
      <c r="L39" s="65"/>
      <c r="M39" s="65"/>
      <c r="N39" s="69"/>
      <c r="O39" s="69"/>
      <c r="P39" s="69"/>
      <c r="Q39" s="69"/>
      <c r="R39" s="69"/>
      <c r="S39" s="69"/>
      <c r="T39" s="69"/>
      <c r="U39" s="69">
        <v>1</v>
      </c>
      <c r="V39" s="69"/>
      <c r="W39" s="69"/>
      <c r="X39" s="69">
        <v>30</v>
      </c>
      <c r="Y39" s="69"/>
      <c r="Z39" s="69"/>
      <c r="AA39" s="69">
        <v>1</v>
      </c>
      <c r="AB39" s="69">
        <v>1</v>
      </c>
      <c r="AC39" s="69"/>
      <c r="AD39" s="69"/>
      <c r="AE39" s="69"/>
      <c r="AF39" s="69"/>
      <c r="AG39" s="69"/>
      <c r="AH39" s="69">
        <v>19</v>
      </c>
      <c r="AI39" s="69"/>
      <c r="AJ39" s="69"/>
      <c r="AK39" s="69">
        <v>5</v>
      </c>
      <c r="AL39" s="69"/>
      <c r="AM39" s="69"/>
      <c r="AN39" s="69">
        <v>2</v>
      </c>
      <c r="AO39" s="69"/>
      <c r="AP39" s="69">
        <v>3</v>
      </c>
      <c r="AQ39" s="69"/>
      <c r="AR39" s="69"/>
      <c r="AS39" s="69"/>
      <c r="AT39" s="69">
        <v>1</v>
      </c>
      <c r="AU39" s="69">
        <v>5</v>
      </c>
      <c r="AV39" s="69">
        <v>1</v>
      </c>
      <c r="AW39" s="69"/>
      <c r="AX39" s="69">
        <v>14</v>
      </c>
      <c r="AY39" s="69">
        <v>3</v>
      </c>
      <c r="AZ39" s="69"/>
      <c r="BA39" s="69"/>
      <c r="BB39" s="69">
        <v>19</v>
      </c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5"/>
      <c r="CN39" s="69"/>
      <c r="CO39" s="69"/>
      <c r="CP39" s="69">
        <v>1</v>
      </c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70">
        <f t="shared" si="6"/>
        <v>120</v>
      </c>
      <c r="DK39" s="70">
        <f t="shared" si="7"/>
        <v>18</v>
      </c>
      <c r="DL39" s="71">
        <f t="shared" si="8"/>
        <v>1.8101086078962514</v>
      </c>
      <c r="DM39" s="71">
        <f t="shared" si="9"/>
        <v>217.21303294755018</v>
      </c>
      <c r="DN39" s="70"/>
      <c r="DO39" s="70">
        <f t="shared" si="10"/>
        <v>30</v>
      </c>
      <c r="DP39" s="72">
        <f t="shared" si="11"/>
        <v>0.25</v>
      </c>
    </row>
    <row r="40" spans="1:120" s="73" customFormat="1">
      <c r="A40" s="49" t="s">
        <v>60</v>
      </c>
      <c r="B40" s="65"/>
      <c r="C40" s="65">
        <v>2</v>
      </c>
      <c r="D40" s="65"/>
      <c r="E40" s="65"/>
      <c r="F40" s="65"/>
      <c r="G40" s="65">
        <v>1</v>
      </c>
      <c r="H40" s="65"/>
      <c r="I40" s="65">
        <v>1</v>
      </c>
      <c r="J40" s="65"/>
      <c r="K40" s="65"/>
      <c r="L40" s="65"/>
      <c r="M40" s="65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>
        <v>1</v>
      </c>
      <c r="Y40" s="69"/>
      <c r="Z40" s="69"/>
      <c r="AA40" s="69"/>
      <c r="AB40" s="69"/>
      <c r="AC40" s="69"/>
      <c r="AD40" s="69"/>
      <c r="AE40" s="69"/>
      <c r="AF40" s="69"/>
      <c r="AG40" s="69"/>
      <c r="AH40" s="69">
        <v>2</v>
      </c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>
        <v>1</v>
      </c>
      <c r="AV40" s="69">
        <v>1</v>
      </c>
      <c r="AW40" s="69"/>
      <c r="AX40" s="69">
        <v>1</v>
      </c>
      <c r="AY40" s="69"/>
      <c r="AZ40" s="69"/>
      <c r="BA40" s="69"/>
      <c r="BB40" s="69">
        <v>5</v>
      </c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5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70">
        <f t="shared" si="6"/>
        <v>15</v>
      </c>
      <c r="DK40" s="70">
        <f t="shared" si="7"/>
        <v>9</v>
      </c>
      <c r="DL40" s="71">
        <f t="shared" si="8"/>
        <v>2.5032557884561966</v>
      </c>
      <c r="DM40" s="71">
        <f t="shared" si="9"/>
        <v>37.548836826842951</v>
      </c>
      <c r="DN40" s="69"/>
      <c r="DO40" s="70">
        <f t="shared" si="10"/>
        <v>5</v>
      </c>
      <c r="DP40" s="72">
        <f t="shared" si="11"/>
        <v>0.33333333333333331</v>
      </c>
    </row>
    <row r="41" spans="1:120" s="73" customFormat="1">
      <c r="A41" s="49" t="s">
        <v>22</v>
      </c>
      <c r="B41" s="65">
        <v>3</v>
      </c>
      <c r="C41" s="65">
        <v>6</v>
      </c>
      <c r="D41" s="65"/>
      <c r="E41" s="65"/>
      <c r="F41" s="65"/>
      <c r="G41" s="65"/>
      <c r="H41" s="65"/>
      <c r="I41" s="65"/>
      <c r="J41" s="65"/>
      <c r="K41" s="65"/>
      <c r="L41" s="65">
        <v>1</v>
      </c>
      <c r="M41" s="65"/>
      <c r="N41" s="69"/>
      <c r="O41" s="69">
        <v>2</v>
      </c>
      <c r="P41" s="69">
        <v>1</v>
      </c>
      <c r="Q41" s="69">
        <v>1</v>
      </c>
      <c r="R41" s="69">
        <v>1</v>
      </c>
      <c r="S41" s="69">
        <v>5</v>
      </c>
      <c r="T41" s="69">
        <v>5</v>
      </c>
      <c r="U41" s="69">
        <v>8</v>
      </c>
      <c r="V41" s="69"/>
      <c r="W41" s="69">
        <v>1</v>
      </c>
      <c r="X41" s="69"/>
      <c r="Y41" s="69"/>
      <c r="Z41" s="69">
        <v>4</v>
      </c>
      <c r="AA41" s="69">
        <v>4</v>
      </c>
      <c r="AB41" s="69">
        <v>7</v>
      </c>
      <c r="AC41" s="69">
        <v>8</v>
      </c>
      <c r="AD41" s="69">
        <v>2</v>
      </c>
      <c r="AE41" s="69">
        <v>1</v>
      </c>
      <c r="AF41" s="69"/>
      <c r="AG41" s="69">
        <v>12</v>
      </c>
      <c r="AH41" s="69">
        <v>3</v>
      </c>
      <c r="AI41" s="69"/>
      <c r="AJ41" s="69">
        <v>7</v>
      </c>
      <c r="AK41" s="69">
        <v>6</v>
      </c>
      <c r="AL41" s="69"/>
      <c r="AM41" s="69">
        <v>6</v>
      </c>
      <c r="AN41" s="69">
        <v>1</v>
      </c>
      <c r="AO41" s="69"/>
      <c r="AP41" s="69"/>
      <c r="AQ41" s="69"/>
      <c r="AR41" s="69">
        <v>2</v>
      </c>
      <c r="AS41" s="69">
        <v>3</v>
      </c>
      <c r="AT41" s="69">
        <v>4</v>
      </c>
      <c r="AU41" s="69">
        <v>1</v>
      </c>
      <c r="AV41" s="69">
        <v>1</v>
      </c>
      <c r="AW41" s="69">
        <v>2</v>
      </c>
      <c r="AX41" s="69">
        <v>1</v>
      </c>
      <c r="AY41" s="69">
        <v>6</v>
      </c>
      <c r="AZ41" s="69">
        <v>9</v>
      </c>
      <c r="BA41" s="69"/>
      <c r="BB41" s="69">
        <v>5</v>
      </c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5">
        <v>1</v>
      </c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70">
        <f t="shared" si="6"/>
        <v>130</v>
      </c>
      <c r="DK41" s="70">
        <f t="shared" si="7"/>
        <v>34</v>
      </c>
      <c r="DL41" s="71">
        <f t="shared" si="8"/>
        <v>1.1741198411762548</v>
      </c>
      <c r="DM41" s="71">
        <f t="shared" si="9"/>
        <v>152.63557935291311</v>
      </c>
      <c r="DN41" s="69"/>
      <c r="DO41" s="70">
        <f t="shared" si="10"/>
        <v>12</v>
      </c>
      <c r="DP41" s="72">
        <f t="shared" si="11"/>
        <v>9.2307692307692313E-2</v>
      </c>
    </row>
    <row r="42" spans="1:120" s="73" customFormat="1">
      <c r="A42" s="49" t="s">
        <v>264</v>
      </c>
      <c r="B42" s="65"/>
      <c r="C42" s="65">
        <v>1</v>
      </c>
      <c r="D42" s="65"/>
      <c r="E42" s="65"/>
      <c r="F42" s="65"/>
      <c r="G42" s="65"/>
      <c r="H42" s="65">
        <v>1</v>
      </c>
      <c r="I42" s="65">
        <v>2</v>
      </c>
      <c r="J42" s="65"/>
      <c r="K42" s="65">
        <v>1</v>
      </c>
      <c r="L42" s="65"/>
      <c r="M42" s="65"/>
      <c r="N42" s="69"/>
      <c r="O42" s="69"/>
      <c r="P42" s="69">
        <v>1</v>
      </c>
      <c r="Q42" s="69"/>
      <c r="R42" s="69"/>
      <c r="S42" s="69"/>
      <c r="T42" s="69"/>
      <c r="U42" s="69"/>
      <c r="V42" s="69">
        <v>3</v>
      </c>
      <c r="W42" s="69">
        <v>1</v>
      </c>
      <c r="X42" s="69">
        <v>4</v>
      </c>
      <c r="Y42" s="69">
        <v>1</v>
      </c>
      <c r="Z42" s="69"/>
      <c r="AA42" s="69">
        <v>1</v>
      </c>
      <c r="AB42" s="69"/>
      <c r="AC42" s="69"/>
      <c r="AD42" s="69"/>
      <c r="AE42" s="69">
        <v>1</v>
      </c>
      <c r="AF42" s="69"/>
      <c r="AG42" s="69"/>
      <c r="AH42" s="69">
        <v>1</v>
      </c>
      <c r="AI42" s="69"/>
      <c r="AJ42" s="69"/>
      <c r="AK42" s="69">
        <v>2</v>
      </c>
      <c r="AL42" s="69"/>
      <c r="AM42" s="69"/>
      <c r="AN42" s="69"/>
      <c r="AO42" s="69">
        <v>2</v>
      </c>
      <c r="AP42" s="69"/>
      <c r="AQ42" s="69"/>
      <c r="AR42" s="69"/>
      <c r="AS42" s="69"/>
      <c r="AT42" s="69">
        <v>12</v>
      </c>
      <c r="AU42" s="69">
        <v>1</v>
      </c>
      <c r="AV42" s="69"/>
      <c r="AW42" s="69"/>
      <c r="AX42" s="69">
        <v>1</v>
      </c>
      <c r="AY42" s="69">
        <v>1</v>
      </c>
      <c r="AZ42" s="69">
        <v>1</v>
      </c>
      <c r="BA42" s="69"/>
      <c r="BB42" s="69">
        <v>3</v>
      </c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5"/>
      <c r="CN42" s="69"/>
      <c r="CO42" s="69"/>
      <c r="CP42" s="69">
        <v>1</v>
      </c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70">
        <f t="shared" si="6"/>
        <v>42</v>
      </c>
      <c r="DK42" s="70">
        <f t="shared" si="7"/>
        <v>21</v>
      </c>
      <c r="DL42" s="71">
        <f t="shared" si="8"/>
        <v>1.6559579280689933</v>
      </c>
      <c r="DM42" s="71">
        <f t="shared" si="9"/>
        <v>69.550232978897725</v>
      </c>
      <c r="DN42" s="69"/>
      <c r="DO42" s="70">
        <f t="shared" si="10"/>
        <v>12</v>
      </c>
      <c r="DP42" s="72">
        <f t="shared" si="11"/>
        <v>0.2857142857142857</v>
      </c>
    </row>
    <row r="43" spans="1:120" s="73" customFormat="1">
      <c r="A43" s="49" t="s">
        <v>208</v>
      </c>
      <c r="B43" s="65"/>
      <c r="C43" s="65"/>
      <c r="D43" s="65"/>
      <c r="E43" s="65"/>
      <c r="F43" s="65"/>
      <c r="G43" s="65"/>
      <c r="H43" s="65">
        <v>3</v>
      </c>
      <c r="I43" s="65"/>
      <c r="J43" s="65"/>
      <c r="K43" s="65"/>
      <c r="L43" s="65"/>
      <c r="M43" s="65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>
        <v>4</v>
      </c>
      <c r="AQ43" s="69"/>
      <c r="AR43" s="69"/>
      <c r="AS43" s="69"/>
      <c r="AT43" s="69"/>
      <c r="AU43" s="69"/>
      <c r="AV43" s="69">
        <v>1</v>
      </c>
      <c r="AW43" s="69"/>
      <c r="AX43" s="69"/>
      <c r="AY43" s="69">
        <v>3</v>
      </c>
      <c r="AZ43" s="69"/>
      <c r="BA43" s="69"/>
      <c r="BB43" s="69">
        <v>5</v>
      </c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>
        <v>1</v>
      </c>
      <c r="CK43" s="69"/>
      <c r="CL43" s="69"/>
      <c r="CM43" s="65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70">
        <f t="shared" si="6"/>
        <v>17</v>
      </c>
      <c r="DK43" s="70">
        <f t="shared" si="7"/>
        <v>6</v>
      </c>
      <c r="DL43" s="71">
        <f t="shared" si="8"/>
        <v>2.9087208965643612</v>
      </c>
      <c r="DM43" s="71">
        <f t="shared" si="9"/>
        <v>49.44825524159414</v>
      </c>
      <c r="DN43" s="69"/>
      <c r="DO43" s="70">
        <f t="shared" si="10"/>
        <v>5</v>
      </c>
      <c r="DP43" s="72">
        <f t="shared" si="11"/>
        <v>0.29411764705882354</v>
      </c>
    </row>
    <row r="44" spans="1:120" s="73" customFormat="1">
      <c r="A44" s="49" t="s">
        <v>49</v>
      </c>
      <c r="B44" s="65"/>
      <c r="C44" s="65">
        <v>1</v>
      </c>
      <c r="D44" s="65"/>
      <c r="E44" s="65"/>
      <c r="F44" s="65"/>
      <c r="G44" s="65"/>
      <c r="H44" s="65"/>
      <c r="I44" s="65">
        <v>3</v>
      </c>
      <c r="J44" s="65"/>
      <c r="K44" s="65"/>
      <c r="L44" s="65">
        <v>2</v>
      </c>
      <c r="M44" s="65"/>
      <c r="N44" s="69"/>
      <c r="O44" s="69"/>
      <c r="P44" s="69">
        <v>6</v>
      </c>
      <c r="Q44" s="69"/>
      <c r="R44" s="69"/>
      <c r="S44" s="69">
        <v>1</v>
      </c>
      <c r="T44" s="69">
        <v>1</v>
      </c>
      <c r="U44" s="69">
        <v>1</v>
      </c>
      <c r="V44" s="69">
        <v>10</v>
      </c>
      <c r="W44" s="69"/>
      <c r="X44" s="69">
        <v>6</v>
      </c>
      <c r="Y44" s="69"/>
      <c r="Z44" s="69"/>
      <c r="AA44" s="69">
        <v>2</v>
      </c>
      <c r="AB44" s="69"/>
      <c r="AC44" s="69">
        <v>1</v>
      </c>
      <c r="AD44" s="69"/>
      <c r="AE44" s="69"/>
      <c r="AF44" s="69"/>
      <c r="AG44" s="69"/>
      <c r="AH44" s="69">
        <v>3</v>
      </c>
      <c r="AI44" s="69"/>
      <c r="AJ44" s="69"/>
      <c r="AK44" s="69"/>
      <c r="AL44" s="69"/>
      <c r="AM44" s="69"/>
      <c r="AN44" s="69">
        <v>2</v>
      </c>
      <c r="AO44" s="69"/>
      <c r="AP44" s="69">
        <v>8</v>
      </c>
      <c r="AQ44" s="69"/>
      <c r="AR44" s="69"/>
      <c r="AS44" s="69"/>
      <c r="AT44" s="69">
        <v>1</v>
      </c>
      <c r="AU44" s="69"/>
      <c r="AV44" s="69">
        <v>11</v>
      </c>
      <c r="AW44" s="69"/>
      <c r="AX44" s="69">
        <v>8</v>
      </c>
      <c r="AY44" s="69">
        <v>2</v>
      </c>
      <c r="AZ44" s="69">
        <v>1</v>
      </c>
      <c r="BA44" s="69"/>
      <c r="BB44" s="69">
        <v>17</v>
      </c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5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70">
        <f t="shared" si="6"/>
        <v>87</v>
      </c>
      <c r="DK44" s="70">
        <f t="shared" si="7"/>
        <v>20</v>
      </c>
      <c r="DL44" s="71">
        <f t="shared" si="8"/>
        <v>1.7047480922384253</v>
      </c>
      <c r="DM44" s="71">
        <f t="shared" si="9"/>
        <v>148.31308402474301</v>
      </c>
      <c r="DN44" s="69"/>
      <c r="DO44" s="70">
        <f t="shared" si="10"/>
        <v>17</v>
      </c>
      <c r="DP44" s="72">
        <f t="shared" si="11"/>
        <v>0.19540229885057472</v>
      </c>
    </row>
    <row r="45" spans="1:120" s="73" customFormat="1">
      <c r="A45" s="49" t="s">
        <v>51</v>
      </c>
      <c r="B45" s="65"/>
      <c r="C45" s="65"/>
      <c r="D45" s="65"/>
      <c r="E45" s="65"/>
      <c r="F45" s="65"/>
      <c r="G45" s="65"/>
      <c r="H45" s="65"/>
      <c r="I45" s="65">
        <v>2</v>
      </c>
      <c r="J45" s="65"/>
      <c r="K45" s="65"/>
      <c r="L45" s="65"/>
      <c r="M45" s="65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>
        <v>2</v>
      </c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>
        <v>2</v>
      </c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5"/>
      <c r="CN45" s="69"/>
      <c r="CO45" s="69"/>
      <c r="CP45" s="69">
        <v>1</v>
      </c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70">
        <f t="shared" si="6"/>
        <v>7</v>
      </c>
      <c r="DK45" s="70">
        <f t="shared" si="7"/>
        <v>4</v>
      </c>
      <c r="DL45" s="71">
        <f t="shared" si="8"/>
        <v>3.3141860046725258</v>
      </c>
      <c r="DM45" s="71">
        <f t="shared" si="9"/>
        <v>23.199302032707681</v>
      </c>
      <c r="DN45" s="69"/>
      <c r="DO45" s="70">
        <f t="shared" si="10"/>
        <v>2</v>
      </c>
      <c r="DP45" s="72">
        <f t="shared" si="11"/>
        <v>0.2857142857142857</v>
      </c>
    </row>
    <row r="46" spans="1:120" s="73" customFormat="1">
      <c r="A46" s="49" t="s">
        <v>61</v>
      </c>
      <c r="B46" s="65"/>
      <c r="C46" s="65">
        <v>1</v>
      </c>
      <c r="D46" s="65"/>
      <c r="E46" s="65"/>
      <c r="F46" s="65"/>
      <c r="G46" s="65"/>
      <c r="H46" s="65"/>
      <c r="I46" s="65">
        <v>1</v>
      </c>
      <c r="J46" s="65"/>
      <c r="K46" s="65"/>
      <c r="L46" s="65"/>
      <c r="M46" s="65"/>
      <c r="N46" s="69"/>
      <c r="O46" s="69"/>
      <c r="P46" s="69">
        <v>1</v>
      </c>
      <c r="Q46" s="69"/>
      <c r="R46" s="69"/>
      <c r="S46" s="69"/>
      <c r="T46" s="69"/>
      <c r="U46" s="69"/>
      <c r="V46" s="69"/>
      <c r="W46" s="69"/>
      <c r="X46" s="69">
        <v>1</v>
      </c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>
        <v>1</v>
      </c>
      <c r="AQ46" s="69"/>
      <c r="AR46" s="69"/>
      <c r="AS46" s="69"/>
      <c r="AT46" s="69"/>
      <c r="AU46" s="69"/>
      <c r="AV46" s="69"/>
      <c r="AW46" s="69"/>
      <c r="AX46" s="69">
        <v>2</v>
      </c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>
        <v>2</v>
      </c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>
        <v>1</v>
      </c>
      <c r="CI46" s="69"/>
      <c r="CJ46" s="69"/>
      <c r="CK46" s="69"/>
      <c r="CL46" s="69"/>
      <c r="CM46" s="65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70">
        <f t="shared" si="6"/>
        <v>10</v>
      </c>
      <c r="DK46" s="70">
        <f t="shared" si="7"/>
        <v>8</v>
      </c>
      <c r="DL46" s="71">
        <f t="shared" si="8"/>
        <v>2.6210388241125804</v>
      </c>
      <c r="DM46" s="71">
        <f t="shared" si="9"/>
        <v>26.210388241125806</v>
      </c>
      <c r="DN46" s="69"/>
      <c r="DO46" s="70">
        <f t="shared" si="10"/>
        <v>2</v>
      </c>
      <c r="DP46" s="72">
        <f t="shared" si="11"/>
        <v>0.2</v>
      </c>
    </row>
    <row r="47" spans="1:120" s="73" customFormat="1" ht="14">
      <c r="A47" s="75" t="s">
        <v>3508</v>
      </c>
      <c r="B47" s="75"/>
      <c r="C47" s="75"/>
      <c r="D47" s="75"/>
      <c r="E47" s="75"/>
      <c r="F47" s="75"/>
      <c r="G47" s="75"/>
      <c r="H47" s="75"/>
      <c r="I47" s="75">
        <v>1</v>
      </c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>
        <v>3</v>
      </c>
      <c r="Y47" s="75"/>
      <c r="Z47" s="75"/>
      <c r="AA47" s="75">
        <v>2</v>
      </c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>
        <v>1</v>
      </c>
      <c r="AO47" s="75"/>
      <c r="AP47" s="75">
        <v>3</v>
      </c>
      <c r="AQ47" s="75"/>
      <c r="AR47" s="75"/>
      <c r="AS47" s="75"/>
      <c r="AT47" s="75"/>
      <c r="AU47" s="75"/>
      <c r="AV47" s="75">
        <v>6</v>
      </c>
      <c r="AW47" s="75"/>
      <c r="AX47" s="75">
        <v>4</v>
      </c>
      <c r="AY47" s="75">
        <v>1</v>
      </c>
      <c r="AZ47" s="75"/>
      <c r="BA47" s="75"/>
      <c r="BB47" s="75">
        <v>9</v>
      </c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0"/>
      <c r="CM47" s="75"/>
      <c r="CN47" s="70"/>
      <c r="CO47" s="75"/>
      <c r="CP47" s="75"/>
      <c r="CQ47" s="75"/>
      <c r="CR47" s="75"/>
      <c r="CS47" s="75"/>
      <c r="CT47" s="75"/>
      <c r="CU47" s="75"/>
      <c r="CV47" s="75"/>
      <c r="CW47" s="75"/>
      <c r="CX47" s="75"/>
      <c r="CY47" s="75"/>
      <c r="CZ47" s="75"/>
      <c r="DA47" s="75"/>
      <c r="DB47" s="75"/>
      <c r="DC47" s="75"/>
      <c r="DD47" s="75"/>
      <c r="DE47" s="75"/>
      <c r="DF47" s="75"/>
      <c r="DG47" s="75"/>
      <c r="DH47" s="75"/>
      <c r="DI47" s="75"/>
      <c r="DJ47" s="70">
        <f t="shared" si="6"/>
        <v>30</v>
      </c>
      <c r="DK47" s="70">
        <f t="shared" si="7"/>
        <v>9</v>
      </c>
      <c r="DL47" s="71">
        <f t="shared" si="8"/>
        <v>2.5032557884561966</v>
      </c>
      <c r="DM47" s="71">
        <f t="shared" si="9"/>
        <v>75.097673653685902</v>
      </c>
      <c r="DN47" s="75"/>
      <c r="DO47" s="70">
        <f t="shared" si="10"/>
        <v>9</v>
      </c>
      <c r="DP47" s="72">
        <f t="shared" si="11"/>
        <v>0.3</v>
      </c>
    </row>
    <row r="48" spans="1:120" s="73" customFormat="1">
      <c r="A48" s="49" t="s">
        <v>202</v>
      </c>
      <c r="B48" s="65">
        <v>1</v>
      </c>
      <c r="C48" s="65">
        <v>10</v>
      </c>
      <c r="D48" s="65"/>
      <c r="E48" s="65"/>
      <c r="F48" s="65"/>
      <c r="G48" s="65"/>
      <c r="H48" s="65">
        <v>4</v>
      </c>
      <c r="I48" s="65">
        <v>1</v>
      </c>
      <c r="J48" s="65">
        <v>3</v>
      </c>
      <c r="K48" s="65">
        <v>1</v>
      </c>
      <c r="L48" s="65">
        <v>21</v>
      </c>
      <c r="M48" s="65"/>
      <c r="N48" s="69"/>
      <c r="O48" s="69">
        <v>3</v>
      </c>
      <c r="P48" s="69"/>
      <c r="Q48" s="69"/>
      <c r="R48" s="69"/>
      <c r="S48" s="69"/>
      <c r="T48" s="69"/>
      <c r="U48" s="69"/>
      <c r="V48" s="69">
        <v>38</v>
      </c>
      <c r="W48" s="69"/>
      <c r="X48" s="69"/>
      <c r="Y48" s="69"/>
      <c r="Z48" s="69">
        <v>3</v>
      </c>
      <c r="AA48" s="69"/>
      <c r="AB48" s="69"/>
      <c r="AC48" s="69">
        <v>3</v>
      </c>
      <c r="AD48" s="69">
        <v>1</v>
      </c>
      <c r="AE48" s="69"/>
      <c r="AF48" s="69"/>
      <c r="AG48" s="69"/>
      <c r="AH48" s="69">
        <v>5</v>
      </c>
      <c r="AI48" s="69">
        <v>3</v>
      </c>
      <c r="AJ48" s="69">
        <v>1</v>
      </c>
      <c r="AK48" s="69"/>
      <c r="AL48" s="69"/>
      <c r="AM48" s="69"/>
      <c r="AN48" s="69"/>
      <c r="AO48" s="69">
        <v>10</v>
      </c>
      <c r="AP48" s="69"/>
      <c r="AQ48" s="69"/>
      <c r="AR48" s="69"/>
      <c r="AS48" s="69"/>
      <c r="AT48" s="69">
        <v>34</v>
      </c>
      <c r="AU48" s="69"/>
      <c r="AV48" s="69"/>
      <c r="AW48" s="69"/>
      <c r="AX48" s="69">
        <v>1</v>
      </c>
      <c r="AY48" s="69">
        <v>1</v>
      </c>
      <c r="AZ48" s="69">
        <v>1</v>
      </c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5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70">
        <f t="shared" si="6"/>
        <v>145</v>
      </c>
      <c r="DK48" s="70">
        <f t="shared" si="7"/>
        <v>20</v>
      </c>
      <c r="DL48" s="71">
        <f t="shared" si="8"/>
        <v>1.7047480922384253</v>
      </c>
      <c r="DM48" s="71">
        <f t="shared" si="9"/>
        <v>247.18847337457166</v>
      </c>
      <c r="DN48" s="69"/>
      <c r="DO48" s="70">
        <f t="shared" si="10"/>
        <v>38</v>
      </c>
      <c r="DP48" s="72">
        <f t="shared" si="11"/>
        <v>0.2620689655172414</v>
      </c>
    </row>
    <row r="49" spans="1:120" s="73" customFormat="1">
      <c r="A49" s="49" t="s">
        <v>354</v>
      </c>
      <c r="B49" s="65"/>
      <c r="C49" s="65">
        <v>1</v>
      </c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>
        <v>2</v>
      </c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5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70">
        <f t="shared" si="6"/>
        <v>3</v>
      </c>
      <c r="DK49" s="70">
        <f t="shared" si="7"/>
        <v>2</v>
      </c>
      <c r="DL49" s="71">
        <f t="shared" si="8"/>
        <v>4.0073331852324712</v>
      </c>
      <c r="DM49" s="71">
        <f t="shared" si="9"/>
        <v>12.021999555697413</v>
      </c>
      <c r="DN49" s="69"/>
      <c r="DO49" s="70">
        <f t="shared" si="10"/>
        <v>2</v>
      </c>
      <c r="DP49" s="72">
        <f t="shared" si="11"/>
        <v>0.66666666666666663</v>
      </c>
    </row>
    <row r="50" spans="1:120" s="73" customFormat="1">
      <c r="A50" s="49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5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/>
      <c r="DK50"/>
      <c r="DL50"/>
      <c r="DM50"/>
      <c r="DN50"/>
      <c r="DO50"/>
      <c r="DP50"/>
    </row>
    <row r="51" spans="1:120" s="60" customFormat="1">
      <c r="A51" s="62" t="s">
        <v>3509</v>
      </c>
      <c r="B51" s="56">
        <f>B52+0.5*SUM(B57+B60+B61+B78+B80+B82+B90+B94+B99+B100+B101)</f>
        <v>0</v>
      </c>
      <c r="C51" s="56">
        <f>C52+0.5*SUM(C57+C60+C61+C78+C80+C82+C90+C94+C99+C100+C101)</f>
        <v>2</v>
      </c>
      <c r="D51" s="56">
        <f t="shared" ref="D51:BO51" si="16">D52+0.5*SUM(D57+D60+D61+D78+D80+D82+D90+D94+D99+D100+D101)</f>
        <v>0</v>
      </c>
      <c r="E51" s="56">
        <f t="shared" si="16"/>
        <v>0</v>
      </c>
      <c r="F51" s="56">
        <f t="shared" si="16"/>
        <v>0</v>
      </c>
      <c r="G51" s="56">
        <f t="shared" si="16"/>
        <v>2</v>
      </c>
      <c r="H51" s="56">
        <f t="shared" si="16"/>
        <v>0</v>
      </c>
      <c r="I51" s="56">
        <f t="shared" si="16"/>
        <v>2.5</v>
      </c>
      <c r="J51" s="56">
        <f t="shared" si="16"/>
        <v>0</v>
      </c>
      <c r="K51" s="56">
        <f t="shared" si="16"/>
        <v>3</v>
      </c>
      <c r="L51" s="56">
        <f t="shared" si="16"/>
        <v>0</v>
      </c>
      <c r="M51" s="56">
        <f t="shared" si="16"/>
        <v>0</v>
      </c>
      <c r="N51" s="56">
        <f t="shared" si="16"/>
        <v>4.5</v>
      </c>
      <c r="O51" s="56">
        <f t="shared" si="16"/>
        <v>0.5</v>
      </c>
      <c r="P51" s="56">
        <f t="shared" si="16"/>
        <v>0</v>
      </c>
      <c r="Q51" s="56">
        <f t="shared" si="16"/>
        <v>0</v>
      </c>
      <c r="R51" s="56">
        <f t="shared" si="16"/>
        <v>0</v>
      </c>
      <c r="S51" s="56">
        <f t="shared" si="16"/>
        <v>5.5</v>
      </c>
      <c r="T51" s="56">
        <f t="shared" si="16"/>
        <v>2</v>
      </c>
      <c r="U51" s="56">
        <f t="shared" si="16"/>
        <v>0</v>
      </c>
      <c r="V51" s="56">
        <f t="shared" si="16"/>
        <v>0</v>
      </c>
      <c r="W51" s="56">
        <f t="shared" si="16"/>
        <v>11</v>
      </c>
      <c r="X51" s="56">
        <f t="shared" si="16"/>
        <v>0</v>
      </c>
      <c r="Y51" s="56">
        <f t="shared" si="16"/>
        <v>14.5</v>
      </c>
      <c r="Z51" s="56">
        <f t="shared" si="16"/>
        <v>0.5</v>
      </c>
      <c r="AA51" s="56">
        <f t="shared" si="16"/>
        <v>2.5</v>
      </c>
      <c r="AB51" s="56">
        <f t="shared" si="16"/>
        <v>0.5</v>
      </c>
      <c r="AC51" s="56">
        <f t="shared" si="16"/>
        <v>0</v>
      </c>
      <c r="AD51" s="56">
        <f t="shared" si="16"/>
        <v>0</v>
      </c>
      <c r="AE51" s="56">
        <f t="shared" si="16"/>
        <v>16</v>
      </c>
      <c r="AF51" s="56">
        <f t="shared" si="16"/>
        <v>2</v>
      </c>
      <c r="AG51" s="56">
        <f t="shared" si="16"/>
        <v>0</v>
      </c>
      <c r="AH51" s="56">
        <f t="shared" si="16"/>
        <v>0.5</v>
      </c>
      <c r="AI51" s="56">
        <f t="shared" si="16"/>
        <v>16</v>
      </c>
      <c r="AJ51" s="56">
        <f t="shared" si="16"/>
        <v>0</v>
      </c>
      <c r="AK51" s="56">
        <f t="shared" si="16"/>
        <v>0</v>
      </c>
      <c r="AL51" s="56">
        <f t="shared" si="16"/>
        <v>0.5</v>
      </c>
      <c r="AM51" s="56">
        <f t="shared" si="16"/>
        <v>0</v>
      </c>
      <c r="AN51" s="56">
        <f t="shared" si="16"/>
        <v>1</v>
      </c>
      <c r="AO51" s="56">
        <f t="shared" si="16"/>
        <v>0</v>
      </c>
      <c r="AP51" s="56">
        <f t="shared" si="16"/>
        <v>0</v>
      </c>
      <c r="AQ51" s="56">
        <f t="shared" si="16"/>
        <v>0</v>
      </c>
      <c r="AR51" s="56">
        <f t="shared" si="16"/>
        <v>0.5</v>
      </c>
      <c r="AS51" s="56">
        <f t="shared" si="16"/>
        <v>0</v>
      </c>
      <c r="AT51" s="56">
        <f t="shared" si="16"/>
        <v>0</v>
      </c>
      <c r="AU51" s="56">
        <f t="shared" si="16"/>
        <v>0</v>
      </c>
      <c r="AV51" s="56">
        <f t="shared" si="16"/>
        <v>1.5</v>
      </c>
      <c r="AW51" s="56">
        <f t="shared" si="16"/>
        <v>0</v>
      </c>
      <c r="AX51" s="56">
        <f t="shared" si="16"/>
        <v>0</v>
      </c>
      <c r="AY51" s="56">
        <f t="shared" si="16"/>
        <v>3</v>
      </c>
      <c r="AZ51" s="56">
        <f t="shared" si="16"/>
        <v>1</v>
      </c>
      <c r="BA51" s="56">
        <f t="shared" si="16"/>
        <v>0</v>
      </c>
      <c r="BB51" s="56">
        <f t="shared" si="16"/>
        <v>0</v>
      </c>
      <c r="BC51" s="56">
        <f t="shared" si="16"/>
        <v>0</v>
      </c>
      <c r="BD51" s="56">
        <f t="shared" si="16"/>
        <v>0</v>
      </c>
      <c r="BE51" s="56">
        <f t="shared" si="16"/>
        <v>0</v>
      </c>
      <c r="BF51" s="56">
        <f t="shared" si="16"/>
        <v>0</v>
      </c>
      <c r="BG51" s="56">
        <f t="shared" si="16"/>
        <v>0</v>
      </c>
      <c r="BH51" s="56">
        <f t="shared" si="16"/>
        <v>0</v>
      </c>
      <c r="BI51" s="56">
        <f t="shared" si="16"/>
        <v>0</v>
      </c>
      <c r="BJ51" s="56">
        <f t="shared" si="16"/>
        <v>0</v>
      </c>
      <c r="BK51" s="56">
        <f t="shared" si="16"/>
        <v>0</v>
      </c>
      <c r="BL51" s="56">
        <f t="shared" si="16"/>
        <v>0</v>
      </c>
      <c r="BM51" s="56">
        <f t="shared" si="16"/>
        <v>6</v>
      </c>
      <c r="BN51" s="56">
        <f t="shared" si="16"/>
        <v>0</v>
      </c>
      <c r="BO51" s="56">
        <f t="shared" si="16"/>
        <v>0</v>
      </c>
      <c r="BP51" s="56">
        <f t="shared" ref="BP51:CP51" si="17">BP52+0.5*SUM(BP57+BP60+BP61+BP78+BP80+BP82+BP90+BP94+BP99+BP100+BP101)</f>
        <v>0</v>
      </c>
      <c r="BQ51" s="56">
        <f t="shared" si="17"/>
        <v>0</v>
      </c>
      <c r="BR51" s="56">
        <f t="shared" si="17"/>
        <v>0</v>
      </c>
      <c r="BS51" s="56">
        <f t="shared" si="17"/>
        <v>0</v>
      </c>
      <c r="BT51" s="56">
        <f t="shared" si="17"/>
        <v>0</v>
      </c>
      <c r="BU51" s="56">
        <f t="shared" si="17"/>
        <v>0</v>
      </c>
      <c r="BV51" s="56">
        <f t="shared" si="17"/>
        <v>0</v>
      </c>
      <c r="BW51" s="56">
        <f t="shared" si="17"/>
        <v>0</v>
      </c>
      <c r="BX51" s="56">
        <f t="shared" si="17"/>
        <v>3.5</v>
      </c>
      <c r="BY51" s="56">
        <f t="shared" si="17"/>
        <v>1</v>
      </c>
      <c r="BZ51" s="56">
        <f t="shared" si="17"/>
        <v>0</v>
      </c>
      <c r="CA51" s="56">
        <f t="shared" si="17"/>
        <v>0</v>
      </c>
      <c r="CB51" s="56">
        <f t="shared" si="17"/>
        <v>0.5</v>
      </c>
      <c r="CC51" s="56">
        <f t="shared" si="17"/>
        <v>0</v>
      </c>
      <c r="CD51" s="56">
        <f t="shared" si="17"/>
        <v>1</v>
      </c>
      <c r="CE51" s="56">
        <f t="shared" si="17"/>
        <v>1</v>
      </c>
      <c r="CF51" s="56">
        <f t="shared" si="17"/>
        <v>0</v>
      </c>
      <c r="CG51" s="56">
        <f t="shared" si="17"/>
        <v>3.5</v>
      </c>
      <c r="CH51" s="56">
        <f t="shared" si="17"/>
        <v>1</v>
      </c>
      <c r="CI51" s="56">
        <f t="shared" si="17"/>
        <v>1.5</v>
      </c>
      <c r="CJ51" s="56">
        <f t="shared" si="17"/>
        <v>2</v>
      </c>
      <c r="CK51" s="56">
        <f t="shared" si="17"/>
        <v>6.5</v>
      </c>
      <c r="CL51" s="56">
        <f t="shared" si="17"/>
        <v>0</v>
      </c>
      <c r="CM51" s="56">
        <f t="shared" si="17"/>
        <v>0</v>
      </c>
      <c r="CN51" s="56">
        <f t="shared" si="17"/>
        <v>0.5</v>
      </c>
      <c r="CO51" s="56">
        <f t="shared" si="17"/>
        <v>2.5</v>
      </c>
      <c r="CP51" s="56">
        <f t="shared" si="17"/>
        <v>0</v>
      </c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7"/>
      <c r="DG51" s="57"/>
      <c r="DH51" s="57"/>
      <c r="DI51" s="57"/>
      <c r="DJ51" s="70">
        <f t="shared" si="6"/>
        <v>123.5</v>
      </c>
      <c r="DK51" s="70">
        <f t="shared" si="7"/>
        <v>36</v>
      </c>
      <c r="DL51" s="71">
        <f t="shared" si="8"/>
        <v>1.1169614273363062</v>
      </c>
      <c r="DM51" s="58">
        <f t="shared" si="9"/>
        <v>137.94473627603381</v>
      </c>
      <c r="DN51" s="57"/>
      <c r="DO51" s="70">
        <f t="shared" si="10"/>
        <v>16</v>
      </c>
      <c r="DP51" s="59">
        <f t="shared" si="11"/>
        <v>0.12955465587044535</v>
      </c>
    </row>
    <row r="52" spans="1:120" s="73" customFormat="1">
      <c r="A52" s="49" t="s">
        <v>3510</v>
      </c>
      <c r="B52" s="65">
        <f>SUM(B53:B56)</f>
        <v>0</v>
      </c>
      <c r="C52" s="65">
        <f t="shared" ref="C52:BN52" si="18">SUM(C53:C56)</f>
        <v>0</v>
      </c>
      <c r="D52" s="65">
        <f t="shared" si="18"/>
        <v>0</v>
      </c>
      <c r="E52" s="65">
        <f t="shared" si="18"/>
        <v>0</v>
      </c>
      <c r="F52" s="65">
        <f t="shared" si="18"/>
        <v>0</v>
      </c>
      <c r="G52" s="65">
        <f t="shared" si="18"/>
        <v>0</v>
      </c>
      <c r="H52" s="65">
        <f t="shared" si="18"/>
        <v>0</v>
      </c>
      <c r="I52" s="65">
        <f t="shared" si="18"/>
        <v>0</v>
      </c>
      <c r="J52" s="65">
        <f t="shared" si="18"/>
        <v>0</v>
      </c>
      <c r="K52" s="65">
        <f t="shared" si="18"/>
        <v>0</v>
      </c>
      <c r="L52" s="65">
        <f t="shared" si="18"/>
        <v>0</v>
      </c>
      <c r="M52" s="65">
        <f t="shared" si="18"/>
        <v>0</v>
      </c>
      <c r="N52" s="65">
        <f t="shared" si="18"/>
        <v>0</v>
      </c>
      <c r="O52" s="65">
        <f t="shared" si="18"/>
        <v>0</v>
      </c>
      <c r="P52" s="65">
        <f t="shared" si="18"/>
        <v>0</v>
      </c>
      <c r="Q52" s="65">
        <f t="shared" si="18"/>
        <v>0</v>
      </c>
      <c r="R52" s="65">
        <f t="shared" si="18"/>
        <v>0</v>
      </c>
      <c r="S52" s="65">
        <f t="shared" si="18"/>
        <v>0</v>
      </c>
      <c r="T52" s="65">
        <f t="shared" si="18"/>
        <v>0</v>
      </c>
      <c r="U52" s="65">
        <f t="shared" si="18"/>
        <v>0</v>
      </c>
      <c r="V52" s="65">
        <f t="shared" si="18"/>
        <v>0</v>
      </c>
      <c r="W52" s="65">
        <f t="shared" si="18"/>
        <v>0</v>
      </c>
      <c r="X52" s="65">
        <f t="shared" si="18"/>
        <v>0</v>
      </c>
      <c r="Y52" s="65">
        <f t="shared" si="18"/>
        <v>0</v>
      </c>
      <c r="Z52" s="65">
        <f t="shared" si="18"/>
        <v>0</v>
      </c>
      <c r="AA52" s="65">
        <f t="shared" si="18"/>
        <v>0</v>
      </c>
      <c r="AB52" s="65">
        <f t="shared" si="18"/>
        <v>0</v>
      </c>
      <c r="AC52" s="65">
        <f t="shared" si="18"/>
        <v>0</v>
      </c>
      <c r="AD52" s="65">
        <f t="shared" si="18"/>
        <v>0</v>
      </c>
      <c r="AE52" s="65">
        <f t="shared" si="18"/>
        <v>0</v>
      </c>
      <c r="AF52" s="65">
        <f t="shared" si="18"/>
        <v>0</v>
      </c>
      <c r="AG52" s="65">
        <f t="shared" si="18"/>
        <v>0</v>
      </c>
      <c r="AH52" s="65">
        <f t="shared" si="18"/>
        <v>0</v>
      </c>
      <c r="AI52" s="65">
        <f t="shared" si="18"/>
        <v>0</v>
      </c>
      <c r="AJ52" s="65">
        <f t="shared" si="18"/>
        <v>0</v>
      </c>
      <c r="AK52" s="65">
        <f t="shared" si="18"/>
        <v>0</v>
      </c>
      <c r="AL52" s="65">
        <f t="shared" si="18"/>
        <v>0</v>
      </c>
      <c r="AM52" s="65">
        <f t="shared" si="18"/>
        <v>0</v>
      </c>
      <c r="AN52" s="65">
        <f t="shared" si="18"/>
        <v>0</v>
      </c>
      <c r="AO52" s="65">
        <f t="shared" si="18"/>
        <v>0</v>
      </c>
      <c r="AP52" s="65">
        <f t="shared" si="18"/>
        <v>0</v>
      </c>
      <c r="AQ52" s="65">
        <f t="shared" si="18"/>
        <v>0</v>
      </c>
      <c r="AR52" s="65">
        <f t="shared" si="18"/>
        <v>0</v>
      </c>
      <c r="AS52" s="65">
        <f t="shared" si="18"/>
        <v>0</v>
      </c>
      <c r="AT52" s="65">
        <f t="shared" si="18"/>
        <v>0</v>
      </c>
      <c r="AU52" s="65">
        <f t="shared" si="18"/>
        <v>0</v>
      </c>
      <c r="AV52" s="65">
        <f t="shared" si="18"/>
        <v>0</v>
      </c>
      <c r="AW52" s="65">
        <f t="shared" si="18"/>
        <v>0</v>
      </c>
      <c r="AX52" s="65">
        <f t="shared" si="18"/>
        <v>0</v>
      </c>
      <c r="AY52" s="65">
        <f t="shared" si="18"/>
        <v>0</v>
      </c>
      <c r="AZ52" s="65">
        <f t="shared" si="18"/>
        <v>0</v>
      </c>
      <c r="BA52" s="65">
        <f t="shared" si="18"/>
        <v>0</v>
      </c>
      <c r="BB52" s="65">
        <f t="shared" si="18"/>
        <v>0</v>
      </c>
      <c r="BC52" s="65">
        <f t="shared" si="18"/>
        <v>0</v>
      </c>
      <c r="BD52" s="65">
        <f t="shared" si="18"/>
        <v>0</v>
      </c>
      <c r="BE52" s="65">
        <f t="shared" si="18"/>
        <v>0</v>
      </c>
      <c r="BF52" s="65">
        <f t="shared" si="18"/>
        <v>0</v>
      </c>
      <c r="BG52" s="65">
        <f t="shared" si="18"/>
        <v>0</v>
      </c>
      <c r="BH52" s="65">
        <f t="shared" si="18"/>
        <v>0</v>
      </c>
      <c r="BI52" s="65">
        <f t="shared" si="18"/>
        <v>0</v>
      </c>
      <c r="BJ52" s="65">
        <f t="shared" si="18"/>
        <v>0</v>
      </c>
      <c r="BK52" s="65">
        <f t="shared" si="18"/>
        <v>0</v>
      </c>
      <c r="BL52" s="65">
        <f t="shared" si="18"/>
        <v>0</v>
      </c>
      <c r="BM52" s="65">
        <f t="shared" si="18"/>
        <v>3</v>
      </c>
      <c r="BN52" s="65">
        <f t="shared" si="18"/>
        <v>0</v>
      </c>
      <c r="BO52" s="65">
        <f t="shared" ref="BO52:CP52" si="19">SUM(BO53:BO56)</f>
        <v>0</v>
      </c>
      <c r="BP52" s="65">
        <f t="shared" si="19"/>
        <v>0</v>
      </c>
      <c r="BQ52" s="65">
        <f t="shared" si="19"/>
        <v>0</v>
      </c>
      <c r="BR52" s="65">
        <f t="shared" si="19"/>
        <v>0</v>
      </c>
      <c r="BS52" s="65">
        <f t="shared" si="19"/>
        <v>0</v>
      </c>
      <c r="BT52" s="65">
        <f t="shared" si="19"/>
        <v>0</v>
      </c>
      <c r="BU52" s="65">
        <f t="shared" si="19"/>
        <v>0</v>
      </c>
      <c r="BV52" s="65">
        <f t="shared" si="19"/>
        <v>0</v>
      </c>
      <c r="BW52" s="65">
        <f t="shared" si="19"/>
        <v>0</v>
      </c>
      <c r="BX52" s="65">
        <f t="shared" si="19"/>
        <v>0</v>
      </c>
      <c r="BY52" s="65">
        <f t="shared" si="19"/>
        <v>0</v>
      </c>
      <c r="BZ52" s="65">
        <f t="shared" si="19"/>
        <v>0</v>
      </c>
      <c r="CA52" s="65">
        <f t="shared" si="19"/>
        <v>0</v>
      </c>
      <c r="CB52" s="65">
        <f t="shared" si="19"/>
        <v>0</v>
      </c>
      <c r="CC52" s="65">
        <f t="shared" si="19"/>
        <v>0</v>
      </c>
      <c r="CD52" s="65">
        <f t="shared" si="19"/>
        <v>0</v>
      </c>
      <c r="CE52" s="65">
        <f t="shared" si="19"/>
        <v>0</v>
      </c>
      <c r="CF52" s="65">
        <f t="shared" si="19"/>
        <v>0</v>
      </c>
      <c r="CG52" s="65">
        <f t="shared" si="19"/>
        <v>0</v>
      </c>
      <c r="CH52" s="65">
        <f t="shared" si="19"/>
        <v>0</v>
      </c>
      <c r="CI52" s="65">
        <f t="shared" si="19"/>
        <v>0</v>
      </c>
      <c r="CJ52" s="65">
        <f t="shared" si="19"/>
        <v>0</v>
      </c>
      <c r="CK52" s="65">
        <f t="shared" si="19"/>
        <v>0</v>
      </c>
      <c r="CL52" s="65">
        <f t="shared" si="19"/>
        <v>0</v>
      </c>
      <c r="CM52" s="65">
        <f t="shared" si="19"/>
        <v>0</v>
      </c>
      <c r="CN52" s="65">
        <f t="shared" si="19"/>
        <v>0</v>
      </c>
      <c r="CO52" s="65">
        <f t="shared" si="19"/>
        <v>0</v>
      </c>
      <c r="CP52" s="65">
        <f t="shared" si="19"/>
        <v>0</v>
      </c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70">
        <f t="shared" si="6"/>
        <v>3</v>
      </c>
      <c r="DK52" s="70">
        <f t="shared" si="7"/>
        <v>1</v>
      </c>
      <c r="DL52" s="71">
        <f t="shared" si="8"/>
        <v>4.7004803657924166</v>
      </c>
      <c r="DM52" s="71">
        <f t="shared" si="9"/>
        <v>14.101441097377251</v>
      </c>
      <c r="DN52" s="69"/>
      <c r="DO52" s="70">
        <f t="shared" si="10"/>
        <v>3</v>
      </c>
      <c r="DP52" s="72">
        <f t="shared" si="11"/>
        <v>1</v>
      </c>
    </row>
    <row r="53" spans="1:120" s="73" customFormat="1" ht="14">
      <c r="A53" s="82" t="s">
        <v>3511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3"/>
      <c r="CN53" s="84"/>
      <c r="CO53" s="84"/>
      <c r="CP53" s="84"/>
      <c r="CQ53" s="84"/>
      <c r="CR53" s="84"/>
      <c r="CS53" s="84"/>
      <c r="CT53" s="84"/>
      <c r="CU53" s="84"/>
      <c r="CV53" s="84"/>
      <c r="CW53" s="84"/>
      <c r="CX53" s="84"/>
      <c r="CY53" s="84"/>
      <c r="CZ53" s="84"/>
      <c r="DA53" s="84"/>
      <c r="DB53" s="84"/>
      <c r="DC53" s="84"/>
      <c r="DD53" s="84"/>
      <c r="DE53" s="84"/>
      <c r="DF53" s="84"/>
      <c r="DG53" s="84"/>
      <c r="DH53" s="84"/>
      <c r="DI53" s="84"/>
      <c r="DJ53"/>
      <c r="DK53"/>
      <c r="DL53"/>
      <c r="DM53"/>
      <c r="DN53"/>
      <c r="DO53"/>
      <c r="DP53"/>
    </row>
    <row r="54" spans="1:120" s="73" customFormat="1">
      <c r="A54" s="82" t="s">
        <v>3512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>
        <v>1</v>
      </c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3"/>
      <c r="CN54" s="84"/>
      <c r="CO54" s="84"/>
      <c r="CP54" s="84"/>
      <c r="CQ54" s="84"/>
      <c r="CR54" s="84"/>
      <c r="CS54" s="84"/>
      <c r="CT54" s="84"/>
      <c r="CU54" s="84"/>
      <c r="CV54" s="84"/>
      <c r="CW54" s="84"/>
      <c r="CX54" s="84"/>
      <c r="CY54" s="84"/>
      <c r="CZ54" s="84"/>
      <c r="DA54" s="84"/>
      <c r="DB54" s="84"/>
      <c r="DC54" s="84"/>
      <c r="DD54" s="84"/>
      <c r="DE54" s="84"/>
      <c r="DF54" s="84"/>
      <c r="DG54" s="84"/>
      <c r="DH54" s="84"/>
      <c r="DI54" s="84"/>
      <c r="DJ54" s="70">
        <f t="shared" si="6"/>
        <v>1</v>
      </c>
      <c r="DK54" s="70">
        <f t="shared" si="7"/>
        <v>1</v>
      </c>
      <c r="DL54" s="71">
        <f t="shared" si="8"/>
        <v>4.7004803657924166</v>
      </c>
      <c r="DM54" s="71">
        <f t="shared" si="9"/>
        <v>4.7004803657924166</v>
      </c>
      <c r="DN54" s="69"/>
      <c r="DO54" s="70">
        <f t="shared" si="10"/>
        <v>1</v>
      </c>
      <c r="DP54" s="72">
        <f t="shared" si="11"/>
        <v>1</v>
      </c>
    </row>
    <row r="55" spans="1:120" s="73" customFormat="1">
      <c r="A55" s="82" t="s">
        <v>3513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>
        <v>1</v>
      </c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3"/>
      <c r="CN55" s="84"/>
      <c r="CO55" s="84"/>
      <c r="CP55" s="84"/>
      <c r="CQ55" s="84"/>
      <c r="CR55" s="84"/>
      <c r="CS55" s="84"/>
      <c r="CT55" s="84"/>
      <c r="CU55" s="84"/>
      <c r="CV55" s="84"/>
      <c r="CW55" s="84"/>
      <c r="CX55" s="84"/>
      <c r="CY55" s="84"/>
      <c r="CZ55" s="84"/>
      <c r="DA55" s="84"/>
      <c r="DB55" s="84"/>
      <c r="DC55" s="84"/>
      <c r="DD55" s="84"/>
      <c r="DE55" s="84"/>
      <c r="DF55" s="84"/>
      <c r="DG55" s="84"/>
      <c r="DH55" s="84"/>
      <c r="DI55" s="84"/>
      <c r="DJ55" s="70">
        <f t="shared" si="6"/>
        <v>1</v>
      </c>
      <c r="DK55" s="70">
        <f t="shared" si="7"/>
        <v>1</v>
      </c>
      <c r="DL55" s="71">
        <f t="shared" si="8"/>
        <v>4.7004803657924166</v>
      </c>
      <c r="DM55" s="71">
        <f t="shared" si="9"/>
        <v>4.7004803657924166</v>
      </c>
      <c r="DN55" s="69"/>
      <c r="DO55" s="70">
        <f t="shared" si="10"/>
        <v>1</v>
      </c>
      <c r="DP55" s="72">
        <f t="shared" si="11"/>
        <v>1</v>
      </c>
    </row>
    <row r="56" spans="1:120" s="73" customFormat="1">
      <c r="A56" s="82" t="s">
        <v>3514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>
        <v>1</v>
      </c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3"/>
      <c r="CN56" s="84"/>
      <c r="CO56" s="84"/>
      <c r="CP56" s="84"/>
      <c r="CQ56" s="84"/>
      <c r="CR56" s="84"/>
      <c r="CS56" s="84"/>
      <c r="CT56" s="84"/>
      <c r="CU56" s="84"/>
      <c r="CV56" s="84"/>
      <c r="CW56" s="84"/>
      <c r="CX56" s="84"/>
      <c r="CY56" s="84"/>
      <c r="CZ56" s="84"/>
      <c r="DA56" s="84"/>
      <c r="DB56" s="84"/>
      <c r="DC56" s="84"/>
      <c r="DD56" s="84"/>
      <c r="DE56" s="84"/>
      <c r="DF56" s="84"/>
      <c r="DG56" s="84"/>
      <c r="DH56" s="84"/>
      <c r="DI56" s="84"/>
      <c r="DJ56" s="70">
        <f t="shared" si="6"/>
        <v>1</v>
      </c>
      <c r="DK56" s="70">
        <f t="shared" si="7"/>
        <v>1</v>
      </c>
      <c r="DL56" s="71">
        <f t="shared" si="8"/>
        <v>4.7004803657924166</v>
      </c>
      <c r="DM56" s="71">
        <f t="shared" si="9"/>
        <v>4.7004803657924166</v>
      </c>
      <c r="DN56" s="69"/>
      <c r="DO56" s="70">
        <f t="shared" si="10"/>
        <v>1</v>
      </c>
      <c r="DP56" s="72">
        <f t="shared" si="11"/>
        <v>1</v>
      </c>
    </row>
    <row r="57" spans="1:120" s="73" customFormat="1">
      <c r="A57" s="49" t="s">
        <v>3515</v>
      </c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>
        <v>2</v>
      </c>
      <c r="CH57" s="69"/>
      <c r="CI57" s="69">
        <v>1</v>
      </c>
      <c r="CJ57" s="69"/>
      <c r="CK57" s="69"/>
      <c r="CL57" s="69"/>
      <c r="CM57" s="65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70">
        <f t="shared" si="6"/>
        <v>3</v>
      </c>
      <c r="DK57" s="70">
        <f t="shared" si="7"/>
        <v>2</v>
      </c>
      <c r="DL57" s="71">
        <f t="shared" si="8"/>
        <v>4.0073331852324712</v>
      </c>
      <c r="DM57" s="71">
        <f t="shared" si="9"/>
        <v>12.021999555697413</v>
      </c>
      <c r="DN57" s="69"/>
      <c r="DO57" s="70">
        <f t="shared" si="10"/>
        <v>2</v>
      </c>
      <c r="DP57" s="72">
        <f t="shared" si="11"/>
        <v>0.66666666666666663</v>
      </c>
    </row>
    <row r="58" spans="1:120" s="73" customFormat="1">
      <c r="A58" s="49" t="s">
        <v>3516</v>
      </c>
      <c r="B58" s="65">
        <f>SUM(B59)</f>
        <v>0</v>
      </c>
      <c r="C58" s="65">
        <f t="shared" ref="C58:BN58" si="20">SUM(C59)</f>
        <v>0</v>
      </c>
      <c r="D58" s="65">
        <f t="shared" si="20"/>
        <v>0</v>
      </c>
      <c r="E58" s="65">
        <f t="shared" si="20"/>
        <v>0</v>
      </c>
      <c r="F58" s="65">
        <f t="shared" si="20"/>
        <v>0</v>
      </c>
      <c r="G58" s="65">
        <f t="shared" si="20"/>
        <v>0</v>
      </c>
      <c r="H58" s="65">
        <f t="shared" si="20"/>
        <v>0</v>
      </c>
      <c r="I58" s="65">
        <f t="shared" si="20"/>
        <v>0</v>
      </c>
      <c r="J58" s="65">
        <f t="shared" si="20"/>
        <v>0</v>
      </c>
      <c r="K58" s="65">
        <f t="shared" si="20"/>
        <v>0</v>
      </c>
      <c r="L58" s="65">
        <f t="shared" si="20"/>
        <v>0</v>
      </c>
      <c r="M58" s="65">
        <f t="shared" si="20"/>
        <v>0</v>
      </c>
      <c r="N58" s="65">
        <f t="shared" si="20"/>
        <v>0</v>
      </c>
      <c r="O58" s="65">
        <f t="shared" si="20"/>
        <v>0</v>
      </c>
      <c r="P58" s="65">
        <f t="shared" si="20"/>
        <v>0</v>
      </c>
      <c r="Q58" s="65">
        <f t="shared" si="20"/>
        <v>0</v>
      </c>
      <c r="R58" s="65">
        <f t="shared" si="20"/>
        <v>0</v>
      </c>
      <c r="S58" s="65">
        <f t="shared" si="20"/>
        <v>0</v>
      </c>
      <c r="T58" s="65">
        <f t="shared" si="20"/>
        <v>0</v>
      </c>
      <c r="U58" s="65">
        <f t="shared" si="20"/>
        <v>0</v>
      </c>
      <c r="V58" s="65">
        <f t="shared" si="20"/>
        <v>0</v>
      </c>
      <c r="W58" s="65">
        <f t="shared" si="20"/>
        <v>0</v>
      </c>
      <c r="X58" s="65">
        <f t="shared" si="20"/>
        <v>0</v>
      </c>
      <c r="Y58" s="65">
        <f t="shared" si="20"/>
        <v>0</v>
      </c>
      <c r="Z58" s="65">
        <f t="shared" si="20"/>
        <v>0</v>
      </c>
      <c r="AA58" s="65">
        <f t="shared" si="20"/>
        <v>0</v>
      </c>
      <c r="AB58" s="65">
        <f t="shared" si="20"/>
        <v>0</v>
      </c>
      <c r="AC58" s="65">
        <f t="shared" si="20"/>
        <v>0</v>
      </c>
      <c r="AD58" s="65">
        <f t="shared" si="20"/>
        <v>0</v>
      </c>
      <c r="AE58" s="65">
        <f t="shared" si="20"/>
        <v>0</v>
      </c>
      <c r="AF58" s="65">
        <f t="shared" si="20"/>
        <v>0</v>
      </c>
      <c r="AG58" s="65">
        <f t="shared" si="20"/>
        <v>0</v>
      </c>
      <c r="AH58" s="65">
        <f t="shared" si="20"/>
        <v>0</v>
      </c>
      <c r="AI58" s="65">
        <f t="shared" si="20"/>
        <v>0</v>
      </c>
      <c r="AJ58" s="65">
        <f t="shared" si="20"/>
        <v>0</v>
      </c>
      <c r="AK58" s="65">
        <f t="shared" si="20"/>
        <v>0</v>
      </c>
      <c r="AL58" s="65">
        <f t="shared" si="20"/>
        <v>0</v>
      </c>
      <c r="AM58" s="65">
        <f t="shared" si="20"/>
        <v>0</v>
      </c>
      <c r="AN58" s="65">
        <f t="shared" si="20"/>
        <v>0</v>
      </c>
      <c r="AO58" s="65">
        <f t="shared" si="20"/>
        <v>0</v>
      </c>
      <c r="AP58" s="65">
        <f t="shared" si="20"/>
        <v>0</v>
      </c>
      <c r="AQ58" s="65">
        <f t="shared" si="20"/>
        <v>0</v>
      </c>
      <c r="AR58" s="65">
        <f t="shared" si="20"/>
        <v>0</v>
      </c>
      <c r="AS58" s="65">
        <f t="shared" si="20"/>
        <v>0</v>
      </c>
      <c r="AT58" s="65">
        <f t="shared" si="20"/>
        <v>0</v>
      </c>
      <c r="AU58" s="65">
        <f t="shared" si="20"/>
        <v>0</v>
      </c>
      <c r="AV58" s="65">
        <f t="shared" si="20"/>
        <v>0</v>
      </c>
      <c r="AW58" s="65">
        <f t="shared" si="20"/>
        <v>0</v>
      </c>
      <c r="AX58" s="65">
        <f t="shared" si="20"/>
        <v>0</v>
      </c>
      <c r="AY58" s="65">
        <f t="shared" si="20"/>
        <v>0</v>
      </c>
      <c r="AZ58" s="65">
        <f t="shared" si="20"/>
        <v>0</v>
      </c>
      <c r="BA58" s="65">
        <f t="shared" si="20"/>
        <v>0</v>
      </c>
      <c r="BB58" s="65">
        <f t="shared" si="20"/>
        <v>0</v>
      </c>
      <c r="BC58" s="65">
        <f t="shared" si="20"/>
        <v>0</v>
      </c>
      <c r="BD58" s="65">
        <f t="shared" si="20"/>
        <v>0</v>
      </c>
      <c r="BE58" s="65">
        <f t="shared" si="20"/>
        <v>0</v>
      </c>
      <c r="BF58" s="65">
        <f t="shared" si="20"/>
        <v>0</v>
      </c>
      <c r="BG58" s="65">
        <f t="shared" si="20"/>
        <v>0</v>
      </c>
      <c r="BH58" s="65">
        <f t="shared" si="20"/>
        <v>0</v>
      </c>
      <c r="BI58" s="65">
        <f t="shared" si="20"/>
        <v>0</v>
      </c>
      <c r="BJ58" s="65">
        <f t="shared" si="20"/>
        <v>0</v>
      </c>
      <c r="BK58" s="65">
        <f t="shared" si="20"/>
        <v>0</v>
      </c>
      <c r="BL58" s="65">
        <f t="shared" si="20"/>
        <v>0</v>
      </c>
      <c r="BM58" s="65">
        <f t="shared" si="20"/>
        <v>1</v>
      </c>
      <c r="BN58" s="65">
        <f t="shared" si="20"/>
        <v>0</v>
      </c>
      <c r="BO58" s="65">
        <f t="shared" ref="BO58:CP58" si="21">SUM(BO59)</f>
        <v>0</v>
      </c>
      <c r="BP58" s="65">
        <f t="shared" si="21"/>
        <v>0</v>
      </c>
      <c r="BQ58" s="65">
        <f t="shared" si="21"/>
        <v>0</v>
      </c>
      <c r="BR58" s="65">
        <f t="shared" si="21"/>
        <v>0</v>
      </c>
      <c r="BS58" s="65">
        <f t="shared" si="21"/>
        <v>0</v>
      </c>
      <c r="BT58" s="65">
        <f t="shared" si="21"/>
        <v>0</v>
      </c>
      <c r="BU58" s="65">
        <f t="shared" si="21"/>
        <v>0</v>
      </c>
      <c r="BV58" s="65">
        <f t="shared" si="21"/>
        <v>0</v>
      </c>
      <c r="BW58" s="65">
        <f t="shared" si="21"/>
        <v>0</v>
      </c>
      <c r="BX58" s="65">
        <f t="shared" si="21"/>
        <v>0</v>
      </c>
      <c r="BY58" s="65">
        <f t="shared" si="21"/>
        <v>0</v>
      </c>
      <c r="BZ58" s="65">
        <f t="shared" si="21"/>
        <v>0</v>
      </c>
      <c r="CA58" s="65">
        <f t="shared" si="21"/>
        <v>0</v>
      </c>
      <c r="CB58" s="65">
        <f t="shared" si="21"/>
        <v>0</v>
      </c>
      <c r="CC58" s="65">
        <f t="shared" si="21"/>
        <v>0</v>
      </c>
      <c r="CD58" s="65">
        <f t="shared" si="21"/>
        <v>0</v>
      </c>
      <c r="CE58" s="65">
        <f t="shared" si="21"/>
        <v>0</v>
      </c>
      <c r="CF58" s="65">
        <f t="shared" si="21"/>
        <v>0</v>
      </c>
      <c r="CG58" s="65">
        <f t="shared" si="21"/>
        <v>0</v>
      </c>
      <c r="CH58" s="65">
        <f t="shared" si="21"/>
        <v>0</v>
      </c>
      <c r="CI58" s="65">
        <f t="shared" si="21"/>
        <v>0</v>
      </c>
      <c r="CJ58" s="65">
        <f t="shared" si="21"/>
        <v>0</v>
      </c>
      <c r="CK58" s="65">
        <f t="shared" si="21"/>
        <v>0</v>
      </c>
      <c r="CL58" s="65">
        <f t="shared" si="21"/>
        <v>0</v>
      </c>
      <c r="CM58" s="65">
        <f t="shared" si="21"/>
        <v>0</v>
      </c>
      <c r="CN58" s="65">
        <f t="shared" si="21"/>
        <v>0</v>
      </c>
      <c r="CO58" s="65">
        <f t="shared" si="21"/>
        <v>0</v>
      </c>
      <c r="CP58" s="65">
        <f t="shared" si="21"/>
        <v>0</v>
      </c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70">
        <f t="shared" si="6"/>
        <v>1</v>
      </c>
      <c r="DK58" s="70">
        <f t="shared" si="7"/>
        <v>1</v>
      </c>
      <c r="DL58" s="71">
        <f t="shared" si="8"/>
        <v>4.7004803657924166</v>
      </c>
      <c r="DM58" s="71">
        <f t="shared" si="9"/>
        <v>4.7004803657924166</v>
      </c>
      <c r="DN58" s="69"/>
      <c r="DO58" s="70">
        <f t="shared" si="10"/>
        <v>1</v>
      </c>
      <c r="DP58" s="72">
        <f t="shared" si="11"/>
        <v>1</v>
      </c>
    </row>
    <row r="59" spans="1:120" s="73" customFormat="1">
      <c r="A59" s="82" t="s">
        <v>3517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>
        <v>1</v>
      </c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84"/>
      <c r="CM59" s="83"/>
      <c r="CN59" s="84"/>
      <c r="CO59" s="84"/>
      <c r="CP59" s="84"/>
      <c r="CQ59" s="84"/>
      <c r="CR59" s="84"/>
      <c r="CS59" s="84"/>
      <c r="CT59" s="84"/>
      <c r="CU59" s="84"/>
      <c r="CV59" s="84"/>
      <c r="CW59" s="84"/>
      <c r="CX59" s="84"/>
      <c r="CY59" s="84"/>
      <c r="CZ59" s="84"/>
      <c r="DA59" s="84"/>
      <c r="DB59" s="84"/>
      <c r="DC59" s="84"/>
      <c r="DD59" s="84"/>
      <c r="DE59" s="84"/>
      <c r="DF59" s="84"/>
      <c r="DG59" s="84"/>
      <c r="DH59" s="84"/>
      <c r="DI59" s="84"/>
      <c r="DJ59" s="70">
        <f t="shared" si="6"/>
        <v>1</v>
      </c>
      <c r="DK59" s="70">
        <f t="shared" si="7"/>
        <v>1</v>
      </c>
      <c r="DL59" s="71">
        <f t="shared" si="8"/>
        <v>4.7004803657924166</v>
      </c>
      <c r="DM59" s="71">
        <f t="shared" si="9"/>
        <v>4.7004803657924166</v>
      </c>
      <c r="DN59" s="69"/>
      <c r="DO59" s="70">
        <f t="shared" si="10"/>
        <v>1</v>
      </c>
      <c r="DP59" s="72">
        <f t="shared" si="11"/>
        <v>1</v>
      </c>
    </row>
    <row r="60" spans="1:120" s="73" customFormat="1">
      <c r="A60" s="49" t="s">
        <v>3518</v>
      </c>
      <c r="B60" s="65"/>
      <c r="C60" s="65">
        <v>4</v>
      </c>
      <c r="D60" s="65"/>
      <c r="E60" s="65"/>
      <c r="F60" s="65"/>
      <c r="G60" s="65">
        <v>4</v>
      </c>
      <c r="H60" s="65"/>
      <c r="I60" s="65">
        <v>5</v>
      </c>
      <c r="J60" s="65"/>
      <c r="K60" s="65">
        <v>6</v>
      </c>
      <c r="L60" s="65"/>
      <c r="M60" s="65"/>
      <c r="N60" s="69"/>
      <c r="O60" s="69">
        <v>1</v>
      </c>
      <c r="P60" s="69"/>
      <c r="Q60" s="69"/>
      <c r="R60" s="69"/>
      <c r="S60" s="69">
        <v>11</v>
      </c>
      <c r="T60" s="69">
        <v>4</v>
      </c>
      <c r="U60" s="69"/>
      <c r="V60" s="69"/>
      <c r="W60" s="69"/>
      <c r="X60" s="69"/>
      <c r="Y60" s="69"/>
      <c r="Z60" s="69">
        <v>1</v>
      </c>
      <c r="AA60" s="69">
        <v>5</v>
      </c>
      <c r="AB60" s="69">
        <v>1</v>
      </c>
      <c r="AC60" s="69"/>
      <c r="AD60" s="69"/>
      <c r="AE60" s="69"/>
      <c r="AF60" s="69"/>
      <c r="AG60" s="69"/>
      <c r="AH60" s="69"/>
      <c r="AI60" s="69"/>
      <c r="AJ60" s="69"/>
      <c r="AK60" s="69"/>
      <c r="AL60" s="69">
        <v>1</v>
      </c>
      <c r="AM60" s="69"/>
      <c r="AN60" s="69">
        <v>2</v>
      </c>
      <c r="AO60" s="69"/>
      <c r="AP60" s="69"/>
      <c r="AQ60" s="69"/>
      <c r="AR60" s="69">
        <v>1</v>
      </c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>
        <v>1</v>
      </c>
      <c r="CC60" s="69"/>
      <c r="CD60" s="69">
        <v>1</v>
      </c>
      <c r="CE60" s="69"/>
      <c r="CF60" s="69"/>
      <c r="CG60" s="69">
        <v>5</v>
      </c>
      <c r="CH60" s="69"/>
      <c r="CI60" s="69">
        <v>2</v>
      </c>
      <c r="CJ60" s="69"/>
      <c r="CK60" s="69"/>
      <c r="CL60" s="69"/>
      <c r="CM60" s="65"/>
      <c r="CN60" s="69">
        <v>1</v>
      </c>
      <c r="CO60" s="69">
        <v>3</v>
      </c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70">
        <f t="shared" si="6"/>
        <v>59</v>
      </c>
      <c r="DK60" s="70">
        <f t="shared" si="7"/>
        <v>19</v>
      </c>
      <c r="DL60" s="71">
        <f t="shared" si="8"/>
        <v>1.7560413866259759</v>
      </c>
      <c r="DM60" s="71">
        <f t="shared" si="9"/>
        <v>103.60644181093258</v>
      </c>
      <c r="DN60" s="69"/>
      <c r="DO60" s="70">
        <f t="shared" si="10"/>
        <v>11</v>
      </c>
      <c r="DP60" s="72">
        <f t="shared" si="11"/>
        <v>0.1864406779661017</v>
      </c>
    </row>
    <row r="61" spans="1:120" s="73" customFormat="1">
      <c r="A61" s="49" t="s">
        <v>3519</v>
      </c>
      <c r="B61" s="65">
        <f t="shared" ref="B61:M61" si="22">SUM(B62:B67)</f>
        <v>0</v>
      </c>
      <c r="C61" s="65">
        <f t="shared" si="22"/>
        <v>0</v>
      </c>
      <c r="D61" s="65">
        <f t="shared" si="22"/>
        <v>0</v>
      </c>
      <c r="E61" s="65">
        <f t="shared" si="22"/>
        <v>0</v>
      </c>
      <c r="F61" s="65">
        <f t="shared" si="22"/>
        <v>0</v>
      </c>
      <c r="G61" s="65">
        <f t="shared" si="22"/>
        <v>0</v>
      </c>
      <c r="H61" s="65">
        <f t="shared" si="22"/>
        <v>0</v>
      </c>
      <c r="I61" s="65">
        <f t="shared" si="22"/>
        <v>0</v>
      </c>
      <c r="J61" s="65">
        <f t="shared" si="22"/>
        <v>0</v>
      </c>
      <c r="K61" s="65">
        <f t="shared" si="22"/>
        <v>0</v>
      </c>
      <c r="L61" s="65">
        <f t="shared" si="22"/>
        <v>0</v>
      </c>
      <c r="M61" s="65">
        <f t="shared" si="2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5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/>
      <c r="DK61"/>
      <c r="DL61"/>
      <c r="DM61"/>
      <c r="DN61"/>
      <c r="DO61"/>
      <c r="DP61"/>
    </row>
    <row r="62" spans="1:120" s="73" customFormat="1">
      <c r="A62" s="49" t="s">
        <v>3520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5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/>
      <c r="DK62"/>
      <c r="DL62"/>
      <c r="DM62"/>
      <c r="DN62"/>
      <c r="DO62"/>
      <c r="DP62"/>
    </row>
    <row r="63" spans="1:120" s="73" customFormat="1">
      <c r="A63" s="49" t="s">
        <v>3521</v>
      </c>
      <c r="B63" s="65">
        <f>SUM(B64:B65)</f>
        <v>0</v>
      </c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9">
        <v>2</v>
      </c>
      <c r="O63" s="69">
        <v>1</v>
      </c>
      <c r="P63" s="69"/>
      <c r="Q63" s="69"/>
      <c r="R63" s="69"/>
      <c r="S63" s="69">
        <v>1</v>
      </c>
      <c r="T63" s="69">
        <v>2</v>
      </c>
      <c r="U63" s="69">
        <v>3</v>
      </c>
      <c r="V63" s="69"/>
      <c r="W63" s="69"/>
      <c r="X63" s="69"/>
      <c r="Y63" s="69">
        <v>1</v>
      </c>
      <c r="Z63" s="69"/>
      <c r="AA63" s="69"/>
      <c r="AB63" s="69"/>
      <c r="AC63" s="69"/>
      <c r="AD63" s="69">
        <v>40</v>
      </c>
      <c r="AE63" s="69">
        <v>2</v>
      </c>
      <c r="AF63" s="69"/>
      <c r="AG63" s="69"/>
      <c r="AH63" s="69"/>
      <c r="AI63" s="69"/>
      <c r="AJ63" s="69"/>
      <c r="AK63" s="69"/>
      <c r="AL63" s="69">
        <v>7</v>
      </c>
      <c r="AM63" s="69"/>
      <c r="AN63" s="69"/>
      <c r="AO63" s="69"/>
      <c r="AP63" s="69"/>
      <c r="AQ63" s="69"/>
      <c r="AR63" s="69">
        <v>3</v>
      </c>
      <c r="AS63" s="69">
        <v>3</v>
      </c>
      <c r="AT63" s="69"/>
      <c r="AU63" s="69"/>
      <c r="AV63" s="69"/>
      <c r="AW63" s="69">
        <v>37</v>
      </c>
      <c r="AX63" s="69"/>
      <c r="AY63" s="69">
        <v>1</v>
      </c>
      <c r="AZ63" s="69"/>
      <c r="BA63" s="69">
        <v>18</v>
      </c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>
        <v>2</v>
      </c>
      <c r="BZ63" s="69"/>
      <c r="CA63" s="69"/>
      <c r="CB63" s="69"/>
      <c r="CC63" s="69"/>
      <c r="CD63" s="69">
        <v>2</v>
      </c>
      <c r="CE63" s="69"/>
      <c r="CF63" s="69"/>
      <c r="CG63" s="69">
        <v>1</v>
      </c>
      <c r="CH63" s="69"/>
      <c r="CI63" s="69"/>
      <c r="CJ63" s="69"/>
      <c r="CK63" s="69"/>
      <c r="CL63" s="69"/>
      <c r="CM63" s="65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70">
        <f t="shared" si="6"/>
        <v>126</v>
      </c>
      <c r="DK63" s="70">
        <f t="shared" si="7"/>
        <v>17</v>
      </c>
      <c r="DL63" s="71">
        <f t="shared" si="8"/>
        <v>1.8672670217362002</v>
      </c>
      <c r="DM63" s="71">
        <f t="shared" si="9"/>
        <v>235.27564473876123</v>
      </c>
      <c r="DN63" s="69"/>
      <c r="DO63" s="70">
        <f t="shared" si="10"/>
        <v>40</v>
      </c>
      <c r="DP63" s="72">
        <f t="shared" si="11"/>
        <v>0.31746031746031744</v>
      </c>
    </row>
    <row r="64" spans="1:120" s="73" customFormat="1">
      <c r="A64" s="82" t="s">
        <v>3522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>
        <v>1</v>
      </c>
      <c r="BN64" s="84"/>
      <c r="BO64" s="84"/>
      <c r="BP64" s="84"/>
      <c r="BQ64" s="84"/>
      <c r="BR64" s="84"/>
      <c r="BS64" s="84"/>
      <c r="BT64" s="84"/>
      <c r="BU64" s="84"/>
      <c r="BV64" s="84"/>
      <c r="BW64" s="84">
        <v>5</v>
      </c>
      <c r="BX64" s="84"/>
      <c r="BY64" s="84"/>
      <c r="BZ64" s="84"/>
      <c r="CA64" s="84"/>
      <c r="CB64" s="84"/>
      <c r="CC64" s="84"/>
      <c r="CD64" s="84">
        <v>1</v>
      </c>
      <c r="CE64" s="84">
        <v>2</v>
      </c>
      <c r="CF64" s="84"/>
      <c r="CG64" s="84">
        <v>1</v>
      </c>
      <c r="CH64" s="84"/>
      <c r="CI64" s="84">
        <v>3</v>
      </c>
      <c r="CJ64" s="84"/>
      <c r="CK64" s="84"/>
      <c r="CL64" s="84"/>
      <c r="CM64" s="83"/>
      <c r="CN64" s="84"/>
      <c r="CO64" s="84"/>
      <c r="CP64" s="84"/>
      <c r="CQ64" s="84"/>
      <c r="CR64" s="84"/>
      <c r="CS64" s="84"/>
      <c r="CT64" s="84"/>
      <c r="CU64" s="84"/>
      <c r="CV64" s="84"/>
      <c r="CW64" s="84"/>
      <c r="CX64" s="84"/>
      <c r="CY64" s="84"/>
      <c r="CZ64" s="84"/>
      <c r="DA64" s="84"/>
      <c r="DB64" s="84"/>
      <c r="DC64" s="84"/>
      <c r="DD64" s="84"/>
      <c r="DE64" s="84"/>
      <c r="DF64" s="84"/>
      <c r="DG64" s="84"/>
      <c r="DH64" s="84"/>
      <c r="DI64" s="84"/>
      <c r="DJ64" s="70">
        <f t="shared" si="6"/>
        <v>13</v>
      </c>
      <c r="DK64" s="70">
        <f t="shared" si="7"/>
        <v>6</v>
      </c>
      <c r="DL64" s="71">
        <f t="shared" si="8"/>
        <v>2.9087208965643612</v>
      </c>
      <c r="DM64" s="71">
        <f t="shared" si="9"/>
        <v>37.813371655336695</v>
      </c>
      <c r="DN64" s="69"/>
      <c r="DO64" s="70">
        <f t="shared" si="10"/>
        <v>5</v>
      </c>
      <c r="DP64" s="72">
        <f t="shared" si="11"/>
        <v>0.38461538461538464</v>
      </c>
    </row>
    <row r="65" spans="1:120" s="73" customFormat="1">
      <c r="A65" s="82" t="s">
        <v>3523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>
        <v>1</v>
      </c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>
        <v>1</v>
      </c>
      <c r="BZ65" s="84"/>
      <c r="CA65" s="84"/>
      <c r="CB65" s="84"/>
      <c r="CC65" s="84"/>
      <c r="CD65" s="84">
        <v>1</v>
      </c>
      <c r="CE65" s="84"/>
      <c r="CF65" s="84"/>
      <c r="CG65" s="84"/>
      <c r="CH65" s="84"/>
      <c r="CI65" s="84"/>
      <c r="CJ65" s="84"/>
      <c r="CK65" s="84"/>
      <c r="CL65" s="84"/>
      <c r="CM65" s="83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  <c r="DB65" s="84"/>
      <c r="DC65" s="84"/>
      <c r="DD65" s="84"/>
      <c r="DE65" s="84"/>
      <c r="DF65" s="84"/>
      <c r="DG65" s="84"/>
      <c r="DH65" s="84"/>
      <c r="DI65" s="84"/>
      <c r="DJ65" s="70">
        <f t="shared" si="6"/>
        <v>3</v>
      </c>
      <c r="DK65" s="70">
        <f t="shared" si="7"/>
        <v>3</v>
      </c>
      <c r="DL65" s="71">
        <f t="shared" si="8"/>
        <v>3.6018680771243066</v>
      </c>
      <c r="DM65" s="71">
        <f t="shared" si="9"/>
        <v>10.80560423137292</v>
      </c>
      <c r="DN65" s="69"/>
      <c r="DO65" s="70">
        <f t="shared" si="10"/>
        <v>1</v>
      </c>
      <c r="DP65" s="72">
        <f t="shared" si="11"/>
        <v>0.33333333333333331</v>
      </c>
    </row>
    <row r="66" spans="1:120" s="73" customFormat="1">
      <c r="A66" s="49" t="s">
        <v>3524</v>
      </c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>
        <v>1</v>
      </c>
      <c r="AI66" s="69"/>
      <c r="AJ66" s="69"/>
      <c r="AK66" s="69"/>
      <c r="AL66" s="69">
        <v>6</v>
      </c>
      <c r="AM66" s="69"/>
      <c r="AN66" s="69"/>
      <c r="AO66" s="69"/>
      <c r="AP66" s="69"/>
      <c r="AQ66" s="69"/>
      <c r="AR66" s="69">
        <v>2</v>
      </c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>
        <v>1</v>
      </c>
      <c r="CF66" s="69"/>
      <c r="CG66" s="69"/>
      <c r="CH66" s="69"/>
      <c r="CI66" s="69"/>
      <c r="CJ66" s="69"/>
      <c r="CK66" s="69"/>
      <c r="CL66" s="69"/>
      <c r="CM66" s="65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70">
        <f t="shared" si="6"/>
        <v>10</v>
      </c>
      <c r="DK66" s="70">
        <f t="shared" si="7"/>
        <v>4</v>
      </c>
      <c r="DL66" s="71">
        <f t="shared" si="8"/>
        <v>3.3141860046725258</v>
      </c>
      <c r="DM66" s="71">
        <f t="shared" si="9"/>
        <v>33.141860046725256</v>
      </c>
      <c r="DN66" s="69"/>
      <c r="DO66" s="70">
        <f t="shared" si="10"/>
        <v>6</v>
      </c>
      <c r="DP66" s="72">
        <f t="shared" si="11"/>
        <v>0.6</v>
      </c>
    </row>
    <row r="67" spans="1:120" s="73" customFormat="1">
      <c r="A67" s="49" t="s">
        <v>3525</v>
      </c>
      <c r="B67" s="65">
        <f t="shared" ref="B67:M67" si="23">B68+0.5*SUM(B71:B77)</f>
        <v>0</v>
      </c>
      <c r="C67" s="65">
        <f t="shared" si="23"/>
        <v>0</v>
      </c>
      <c r="D67" s="65">
        <f t="shared" si="23"/>
        <v>0</v>
      </c>
      <c r="E67" s="65">
        <f t="shared" si="23"/>
        <v>0</v>
      </c>
      <c r="F67" s="65">
        <f t="shared" si="23"/>
        <v>0</v>
      </c>
      <c r="G67" s="65">
        <f t="shared" si="23"/>
        <v>0</v>
      </c>
      <c r="H67" s="65">
        <f t="shared" si="23"/>
        <v>0</v>
      </c>
      <c r="I67" s="65">
        <f t="shared" si="23"/>
        <v>0</v>
      </c>
      <c r="J67" s="65">
        <f t="shared" si="23"/>
        <v>0</v>
      </c>
      <c r="K67" s="65">
        <f t="shared" si="23"/>
        <v>0</v>
      </c>
      <c r="L67" s="65">
        <f t="shared" si="23"/>
        <v>0</v>
      </c>
      <c r="M67" s="65">
        <f t="shared" si="23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5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/>
      <c r="DK67"/>
      <c r="DL67"/>
      <c r="DM67"/>
      <c r="DN67"/>
      <c r="DO67"/>
      <c r="DP67"/>
    </row>
    <row r="68" spans="1:120" s="73" customFormat="1">
      <c r="A68" s="49" t="s">
        <v>3526</v>
      </c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>
        <v>1</v>
      </c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>
        <v>14</v>
      </c>
      <c r="AS68" s="69">
        <v>15</v>
      </c>
      <c r="AT68" s="69"/>
      <c r="AU68" s="69"/>
      <c r="AV68" s="69"/>
      <c r="AW68" s="69">
        <v>4</v>
      </c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5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70">
        <f t="shared" ref="DJ68:DJ131" si="24">SUM(B68:DI68)</f>
        <v>34</v>
      </c>
      <c r="DK68" s="70">
        <f t="shared" ref="DK68:DK131" si="25">COUNTIF(B68:DI68, "&gt;0")</f>
        <v>4</v>
      </c>
      <c r="DL68" s="71">
        <f t="shared" ref="DL68:DL131" si="26">LN(110/DK68)</f>
        <v>3.3141860046725258</v>
      </c>
      <c r="DM68" s="71">
        <f t="shared" ref="DM68:DM81" si="27">DJ68*DL68</f>
        <v>112.68232415886588</v>
      </c>
      <c r="DN68" s="69"/>
      <c r="DO68" s="70">
        <f t="shared" ref="DO68:DO131" si="28">MAX(B68:DI68)</f>
        <v>15</v>
      </c>
      <c r="DP68" s="72">
        <f t="shared" ref="DP68:DP83" si="29">IFERROR(DO68/DJ68,"")</f>
        <v>0.44117647058823528</v>
      </c>
    </row>
    <row r="69" spans="1:120">
      <c r="A69" s="63" t="s">
        <v>3634</v>
      </c>
      <c r="C69" s="4"/>
      <c r="D69" s="4"/>
      <c r="E69" s="4"/>
      <c r="F69" s="4"/>
      <c r="L69" s="4"/>
      <c r="M69" s="4"/>
      <c r="AR69" s="36">
        <v>1</v>
      </c>
      <c r="AS69" s="36">
        <v>7</v>
      </c>
      <c r="AV69" s="4"/>
      <c r="AW69" s="37">
        <v>1</v>
      </c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37">
        <v>1</v>
      </c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>
        <v>1</v>
      </c>
      <c r="CF69" s="4"/>
      <c r="CG69" s="4"/>
      <c r="CH69" s="4"/>
      <c r="CI69" s="4"/>
      <c r="CJ69" s="4"/>
      <c r="CK69" s="4"/>
      <c r="CL69" s="4"/>
      <c r="CM69" s="3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70">
        <f t="shared" si="24"/>
        <v>11</v>
      </c>
      <c r="DK69" s="70">
        <f t="shared" si="25"/>
        <v>5</v>
      </c>
      <c r="DL69" s="71">
        <f t="shared" si="26"/>
        <v>3.0910424533583161</v>
      </c>
      <c r="DM69" s="42">
        <f>DJ69*DL69</f>
        <v>34.00146698694148</v>
      </c>
      <c r="DO69" s="70">
        <f t="shared" si="28"/>
        <v>7</v>
      </c>
      <c r="DP69" s="41">
        <f>IFERROR(DO69/DJ69,"")</f>
        <v>0.63636363636363635</v>
      </c>
    </row>
    <row r="70" spans="1:120" s="73" customFormat="1" ht="14.25" customHeight="1">
      <c r="A70" s="49" t="s">
        <v>3527</v>
      </c>
      <c r="B70" s="65">
        <f>SUM(B71:B75)</f>
        <v>0</v>
      </c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>
        <v>10</v>
      </c>
      <c r="CF70" s="69"/>
      <c r="CG70" s="69"/>
      <c r="CH70" s="69"/>
      <c r="CI70" s="69"/>
      <c r="CJ70" s="69"/>
      <c r="CK70" s="69"/>
      <c r="CL70" s="69"/>
      <c r="CM70" s="65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70">
        <f t="shared" si="24"/>
        <v>10</v>
      </c>
      <c r="DK70" s="70">
        <f t="shared" si="25"/>
        <v>1</v>
      </c>
      <c r="DL70" s="71">
        <f t="shared" si="26"/>
        <v>4.7004803657924166</v>
      </c>
      <c r="DM70" s="71">
        <f t="shared" si="27"/>
        <v>47.004803657924164</v>
      </c>
      <c r="DN70" s="69"/>
      <c r="DO70" s="70">
        <f t="shared" si="28"/>
        <v>10</v>
      </c>
      <c r="DP70" s="72">
        <f t="shared" si="29"/>
        <v>1</v>
      </c>
    </row>
    <row r="71" spans="1:120" s="73" customFormat="1">
      <c r="A71" s="82" t="s">
        <v>3528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>
        <v>1</v>
      </c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>
        <v>13</v>
      </c>
      <c r="AT71" s="84"/>
      <c r="AU71" s="84"/>
      <c r="AV71" s="84"/>
      <c r="AW71" s="84">
        <v>11</v>
      </c>
      <c r="AX71" s="84"/>
      <c r="AY71" s="84">
        <v>1</v>
      </c>
      <c r="AZ71" s="84"/>
      <c r="BA71" s="84">
        <v>13</v>
      </c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>
        <v>2</v>
      </c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>
        <v>2</v>
      </c>
      <c r="CJ71" s="84"/>
      <c r="CK71" s="84"/>
      <c r="CL71" s="84"/>
      <c r="CM71" s="83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70">
        <f t="shared" si="24"/>
        <v>43</v>
      </c>
      <c r="DK71" s="70">
        <f t="shared" si="25"/>
        <v>7</v>
      </c>
      <c r="DL71" s="71">
        <f t="shared" si="26"/>
        <v>2.7545702167371027</v>
      </c>
      <c r="DM71" s="71">
        <f t="shared" si="27"/>
        <v>118.44651931969541</v>
      </c>
      <c r="DN71" s="69"/>
      <c r="DO71" s="70">
        <f t="shared" si="28"/>
        <v>13</v>
      </c>
      <c r="DP71" s="72">
        <f t="shared" si="29"/>
        <v>0.30232558139534882</v>
      </c>
    </row>
    <row r="72" spans="1:120" s="73" customFormat="1">
      <c r="A72" s="82" t="s">
        <v>3529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>
        <v>2</v>
      </c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3"/>
      <c r="CN72" s="84"/>
      <c r="CO72" s="84"/>
      <c r="CP72" s="84"/>
      <c r="CQ72" s="84"/>
      <c r="CR72" s="84"/>
      <c r="CS72" s="84"/>
      <c r="CT72" s="84"/>
      <c r="CU72" s="84"/>
      <c r="CV72" s="84"/>
      <c r="CW72" s="84"/>
      <c r="CX72" s="84"/>
      <c r="CY72" s="84"/>
      <c r="CZ72" s="84"/>
      <c r="DA72" s="84"/>
      <c r="DB72" s="84"/>
      <c r="DC72" s="84"/>
      <c r="DD72" s="84"/>
      <c r="DE72" s="84"/>
      <c r="DF72" s="84"/>
      <c r="DG72" s="84"/>
      <c r="DH72" s="84"/>
      <c r="DI72" s="84"/>
      <c r="DJ72" s="70">
        <f t="shared" si="24"/>
        <v>2</v>
      </c>
      <c r="DK72" s="70">
        <f t="shared" si="25"/>
        <v>1</v>
      </c>
      <c r="DL72" s="71">
        <f t="shared" si="26"/>
        <v>4.7004803657924166</v>
      </c>
      <c r="DM72" s="71">
        <f t="shared" si="27"/>
        <v>9.4009607315848331</v>
      </c>
      <c r="DN72" s="69"/>
      <c r="DO72" s="70">
        <f t="shared" si="28"/>
        <v>2</v>
      </c>
      <c r="DP72" s="72">
        <f t="shared" si="29"/>
        <v>1</v>
      </c>
    </row>
    <row r="73" spans="1:120" s="73" customFormat="1" ht="14">
      <c r="A73" s="82" t="s">
        <v>3530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3"/>
      <c r="CN73" s="84"/>
      <c r="CO73" s="84"/>
      <c r="CP73" s="84"/>
      <c r="CQ73" s="84"/>
      <c r="CR73" s="84"/>
      <c r="CS73" s="84"/>
      <c r="CT73" s="84"/>
      <c r="CU73" s="84"/>
      <c r="CV73" s="84"/>
      <c r="CW73" s="84"/>
      <c r="CX73" s="84"/>
      <c r="CY73" s="84"/>
      <c r="CZ73" s="84"/>
      <c r="DA73" s="84"/>
      <c r="DB73" s="84"/>
      <c r="DC73" s="84"/>
      <c r="DD73" s="84"/>
      <c r="DE73" s="84"/>
      <c r="DF73" s="84"/>
      <c r="DG73" s="84"/>
      <c r="DH73" s="84"/>
      <c r="DI73" s="84"/>
      <c r="DJ73"/>
      <c r="DK73"/>
      <c r="DL73"/>
      <c r="DM73"/>
      <c r="DN73"/>
      <c r="DO73"/>
      <c r="DP73"/>
    </row>
    <row r="74" spans="1:120" s="73" customFormat="1">
      <c r="A74" s="82" t="s">
        <v>3531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>
        <v>1</v>
      </c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>
        <v>2</v>
      </c>
      <c r="CF74" s="84"/>
      <c r="CG74" s="84"/>
      <c r="CH74" s="84"/>
      <c r="CI74" s="84"/>
      <c r="CJ74" s="84"/>
      <c r="CK74" s="84"/>
      <c r="CL74" s="84"/>
      <c r="CM74" s="83"/>
      <c r="CN74" s="84"/>
      <c r="CO74" s="84"/>
      <c r="CP74" s="84"/>
      <c r="CQ74" s="84"/>
      <c r="CR74" s="84"/>
      <c r="CS74" s="84"/>
      <c r="CT74" s="84"/>
      <c r="CU74" s="84"/>
      <c r="CV74" s="84"/>
      <c r="CW74" s="84"/>
      <c r="CX74" s="84"/>
      <c r="CY74" s="84"/>
      <c r="CZ74" s="84"/>
      <c r="DA74" s="84"/>
      <c r="DB74" s="84"/>
      <c r="DC74" s="84"/>
      <c r="DD74" s="84"/>
      <c r="DE74" s="84"/>
      <c r="DF74" s="84"/>
      <c r="DG74" s="84"/>
      <c r="DH74" s="84"/>
      <c r="DI74" s="84"/>
      <c r="DJ74" s="70">
        <f t="shared" si="24"/>
        <v>3</v>
      </c>
      <c r="DK74" s="70">
        <f t="shared" si="25"/>
        <v>2</v>
      </c>
      <c r="DL74" s="71">
        <f t="shared" si="26"/>
        <v>4.0073331852324712</v>
      </c>
      <c r="DM74" s="71">
        <f t="shared" si="27"/>
        <v>12.021999555697413</v>
      </c>
      <c r="DN74" s="69"/>
      <c r="DO74" s="70">
        <f t="shared" si="28"/>
        <v>2</v>
      </c>
      <c r="DP74" s="72">
        <f t="shared" si="29"/>
        <v>0.66666666666666663</v>
      </c>
    </row>
    <row r="75" spans="1:120" s="73" customFormat="1">
      <c r="A75" s="82" t="s">
        <v>3532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>
        <v>1</v>
      </c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3"/>
      <c r="CN75" s="84"/>
      <c r="CO75" s="84"/>
      <c r="CP75" s="84"/>
      <c r="CQ75" s="84"/>
      <c r="CR75" s="84"/>
      <c r="CS75" s="84"/>
      <c r="CT75" s="84"/>
      <c r="CU75" s="84"/>
      <c r="CV75" s="84"/>
      <c r="CW75" s="84"/>
      <c r="CX75" s="84"/>
      <c r="CY75" s="84"/>
      <c r="CZ75" s="84"/>
      <c r="DA75" s="84"/>
      <c r="DB75" s="84"/>
      <c r="DC75" s="84"/>
      <c r="DD75" s="84"/>
      <c r="DE75" s="84"/>
      <c r="DF75" s="84"/>
      <c r="DG75" s="84"/>
      <c r="DH75" s="84"/>
      <c r="DI75" s="84"/>
      <c r="DJ75" s="70">
        <f t="shared" si="24"/>
        <v>1</v>
      </c>
      <c r="DK75" s="70">
        <f t="shared" si="25"/>
        <v>1</v>
      </c>
      <c r="DL75" s="71">
        <f t="shared" si="26"/>
        <v>4.7004803657924166</v>
      </c>
      <c r="DM75" s="71">
        <f t="shared" si="27"/>
        <v>4.7004803657924166</v>
      </c>
      <c r="DN75" s="69"/>
      <c r="DO75" s="70">
        <f t="shared" si="28"/>
        <v>1</v>
      </c>
      <c r="DP75" s="72">
        <f t="shared" si="29"/>
        <v>1</v>
      </c>
    </row>
    <row r="76" spans="1:120" s="73" customFormat="1" ht="14">
      <c r="A76" s="82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3"/>
      <c r="CN76" s="84"/>
      <c r="CO76" s="84"/>
      <c r="CP76" s="84"/>
      <c r="CQ76" s="84"/>
      <c r="CR76" s="84"/>
      <c r="CS76" s="84"/>
      <c r="CT76" s="84"/>
      <c r="CU76" s="84"/>
      <c r="CV76" s="84"/>
      <c r="CW76" s="84"/>
      <c r="CX76" s="84"/>
      <c r="CY76" s="84"/>
      <c r="CZ76" s="84"/>
      <c r="DA76" s="84"/>
      <c r="DB76" s="84"/>
      <c r="DC76" s="84"/>
      <c r="DD76" s="84"/>
      <c r="DE76" s="84"/>
      <c r="DF76" s="84"/>
      <c r="DG76" s="84"/>
      <c r="DH76" s="84"/>
      <c r="DI76" s="84"/>
      <c r="DJ76"/>
      <c r="DK76"/>
      <c r="DL76"/>
      <c r="DM76"/>
      <c r="DN76"/>
      <c r="DO76"/>
      <c r="DP76"/>
    </row>
    <row r="77" spans="1:120" s="73" customFormat="1">
      <c r="A77" s="49" t="s">
        <v>3533</v>
      </c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>
        <v>1</v>
      </c>
      <c r="CF77" s="69"/>
      <c r="CG77" s="69"/>
      <c r="CH77" s="69"/>
      <c r="CI77" s="69"/>
      <c r="CJ77" s="69"/>
      <c r="CK77" s="69"/>
      <c r="CL77" s="69"/>
      <c r="CM77" s="65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70">
        <f t="shared" si="24"/>
        <v>1</v>
      </c>
      <c r="DK77" s="70">
        <f t="shared" si="25"/>
        <v>1</v>
      </c>
      <c r="DL77" s="71">
        <f t="shared" si="26"/>
        <v>4.7004803657924166</v>
      </c>
      <c r="DM77" s="71">
        <f t="shared" si="27"/>
        <v>4.7004803657924166</v>
      </c>
      <c r="DN77" s="69"/>
      <c r="DO77" s="70">
        <f t="shared" si="28"/>
        <v>1</v>
      </c>
      <c r="DP77" s="72">
        <f t="shared" si="29"/>
        <v>1</v>
      </c>
    </row>
    <row r="78" spans="1:120" s="73" customFormat="1">
      <c r="A78" s="49" t="s">
        <v>3534</v>
      </c>
      <c r="B78" s="65">
        <f>SUM(B79)</f>
        <v>0</v>
      </c>
      <c r="C78" s="65">
        <f t="shared" ref="C78:BN78" si="30">SUM(C79)</f>
        <v>0</v>
      </c>
      <c r="D78" s="65">
        <f t="shared" si="30"/>
        <v>0</v>
      </c>
      <c r="E78" s="65">
        <f t="shared" si="30"/>
        <v>0</v>
      </c>
      <c r="F78" s="65">
        <f t="shared" si="30"/>
        <v>0</v>
      </c>
      <c r="G78" s="65">
        <f t="shared" si="30"/>
        <v>0</v>
      </c>
      <c r="H78" s="65">
        <f t="shared" si="30"/>
        <v>0</v>
      </c>
      <c r="I78" s="65">
        <f t="shared" si="30"/>
        <v>0</v>
      </c>
      <c r="J78" s="65">
        <f t="shared" si="30"/>
        <v>0</v>
      </c>
      <c r="K78" s="65">
        <f t="shared" si="30"/>
        <v>0</v>
      </c>
      <c r="L78" s="65">
        <f t="shared" si="30"/>
        <v>0</v>
      </c>
      <c r="M78" s="65">
        <f t="shared" si="30"/>
        <v>0</v>
      </c>
      <c r="N78" s="65">
        <f t="shared" si="30"/>
        <v>0</v>
      </c>
      <c r="O78" s="65">
        <f t="shared" si="30"/>
        <v>0</v>
      </c>
      <c r="P78" s="65">
        <f t="shared" si="30"/>
        <v>0</v>
      </c>
      <c r="Q78" s="65">
        <f t="shared" si="30"/>
        <v>0</v>
      </c>
      <c r="R78" s="65">
        <f t="shared" si="30"/>
        <v>0</v>
      </c>
      <c r="S78" s="65">
        <f t="shared" si="30"/>
        <v>0</v>
      </c>
      <c r="T78" s="65">
        <f t="shared" si="30"/>
        <v>0</v>
      </c>
      <c r="U78" s="65">
        <f t="shared" si="30"/>
        <v>0</v>
      </c>
      <c r="V78" s="65">
        <f t="shared" si="30"/>
        <v>0</v>
      </c>
      <c r="W78" s="65">
        <f t="shared" si="30"/>
        <v>0</v>
      </c>
      <c r="X78" s="65">
        <f t="shared" si="30"/>
        <v>0</v>
      </c>
      <c r="Y78" s="65">
        <f t="shared" si="30"/>
        <v>0</v>
      </c>
      <c r="Z78" s="65">
        <f t="shared" si="30"/>
        <v>0</v>
      </c>
      <c r="AA78" s="65">
        <f t="shared" si="30"/>
        <v>0</v>
      </c>
      <c r="AB78" s="65">
        <f t="shared" si="30"/>
        <v>0</v>
      </c>
      <c r="AC78" s="65">
        <f t="shared" si="30"/>
        <v>0</v>
      </c>
      <c r="AD78" s="65">
        <f t="shared" si="30"/>
        <v>0</v>
      </c>
      <c r="AE78" s="65">
        <f t="shared" si="30"/>
        <v>0</v>
      </c>
      <c r="AF78" s="65">
        <f t="shared" si="30"/>
        <v>0</v>
      </c>
      <c r="AG78" s="65">
        <f t="shared" si="30"/>
        <v>0</v>
      </c>
      <c r="AH78" s="65">
        <f t="shared" si="30"/>
        <v>0</v>
      </c>
      <c r="AI78" s="65">
        <f t="shared" si="30"/>
        <v>0</v>
      </c>
      <c r="AJ78" s="65">
        <f t="shared" si="30"/>
        <v>0</v>
      </c>
      <c r="AK78" s="65">
        <f t="shared" si="30"/>
        <v>0</v>
      </c>
      <c r="AL78" s="65">
        <f t="shared" si="30"/>
        <v>0</v>
      </c>
      <c r="AM78" s="65">
        <f t="shared" si="30"/>
        <v>0</v>
      </c>
      <c r="AN78" s="65">
        <f t="shared" si="30"/>
        <v>0</v>
      </c>
      <c r="AO78" s="65">
        <f t="shared" si="30"/>
        <v>0</v>
      </c>
      <c r="AP78" s="65">
        <f t="shared" si="30"/>
        <v>0</v>
      </c>
      <c r="AQ78" s="65">
        <f t="shared" si="30"/>
        <v>0</v>
      </c>
      <c r="AR78" s="65">
        <f t="shared" si="30"/>
        <v>0</v>
      </c>
      <c r="AS78" s="65">
        <f t="shared" si="30"/>
        <v>0</v>
      </c>
      <c r="AT78" s="65">
        <f t="shared" si="30"/>
        <v>0</v>
      </c>
      <c r="AU78" s="65">
        <f t="shared" si="30"/>
        <v>0</v>
      </c>
      <c r="AV78" s="65">
        <f t="shared" si="30"/>
        <v>0</v>
      </c>
      <c r="AW78" s="65">
        <f t="shared" si="30"/>
        <v>0</v>
      </c>
      <c r="AX78" s="65">
        <f t="shared" si="30"/>
        <v>0</v>
      </c>
      <c r="AY78" s="65">
        <f t="shared" si="30"/>
        <v>0</v>
      </c>
      <c r="AZ78" s="65">
        <f t="shared" si="30"/>
        <v>0</v>
      </c>
      <c r="BA78" s="65">
        <f t="shared" si="30"/>
        <v>0</v>
      </c>
      <c r="BB78" s="65">
        <f t="shared" si="30"/>
        <v>0</v>
      </c>
      <c r="BC78" s="65">
        <f t="shared" si="30"/>
        <v>0</v>
      </c>
      <c r="BD78" s="65">
        <f t="shared" si="30"/>
        <v>0</v>
      </c>
      <c r="BE78" s="65">
        <f t="shared" si="30"/>
        <v>0</v>
      </c>
      <c r="BF78" s="65">
        <f t="shared" si="30"/>
        <v>0</v>
      </c>
      <c r="BG78" s="65">
        <f t="shared" si="30"/>
        <v>0</v>
      </c>
      <c r="BH78" s="65">
        <f t="shared" si="30"/>
        <v>0</v>
      </c>
      <c r="BI78" s="65">
        <f t="shared" si="30"/>
        <v>0</v>
      </c>
      <c r="BJ78" s="65">
        <f t="shared" si="30"/>
        <v>0</v>
      </c>
      <c r="BK78" s="65">
        <f t="shared" si="30"/>
        <v>0</v>
      </c>
      <c r="BL78" s="65">
        <f t="shared" si="30"/>
        <v>0</v>
      </c>
      <c r="BM78" s="65">
        <f t="shared" si="30"/>
        <v>1</v>
      </c>
      <c r="BN78" s="65">
        <f t="shared" si="30"/>
        <v>0</v>
      </c>
      <c r="BO78" s="65">
        <f t="shared" ref="BO78:CP78" si="31">SUM(BO79)</f>
        <v>0</v>
      </c>
      <c r="BP78" s="65">
        <f t="shared" si="31"/>
        <v>0</v>
      </c>
      <c r="BQ78" s="65">
        <f t="shared" si="31"/>
        <v>0</v>
      </c>
      <c r="BR78" s="65">
        <f t="shared" si="31"/>
        <v>0</v>
      </c>
      <c r="BS78" s="65">
        <f t="shared" si="31"/>
        <v>0</v>
      </c>
      <c r="BT78" s="65">
        <f t="shared" si="31"/>
        <v>0</v>
      </c>
      <c r="BU78" s="65">
        <f t="shared" si="31"/>
        <v>0</v>
      </c>
      <c r="BV78" s="65">
        <f t="shared" si="31"/>
        <v>0</v>
      </c>
      <c r="BW78" s="65">
        <f t="shared" si="31"/>
        <v>0</v>
      </c>
      <c r="BX78" s="65">
        <f t="shared" si="31"/>
        <v>0</v>
      </c>
      <c r="BY78" s="65">
        <f t="shared" si="31"/>
        <v>0</v>
      </c>
      <c r="BZ78" s="65">
        <f t="shared" si="31"/>
        <v>0</v>
      </c>
      <c r="CA78" s="65">
        <f t="shared" si="31"/>
        <v>0</v>
      </c>
      <c r="CB78" s="65">
        <f t="shared" si="31"/>
        <v>0</v>
      </c>
      <c r="CC78" s="65">
        <f t="shared" si="31"/>
        <v>0</v>
      </c>
      <c r="CD78" s="65">
        <f t="shared" si="31"/>
        <v>1</v>
      </c>
      <c r="CE78" s="65">
        <f t="shared" si="31"/>
        <v>0</v>
      </c>
      <c r="CF78" s="65">
        <f t="shared" si="31"/>
        <v>0</v>
      </c>
      <c r="CG78" s="65">
        <f t="shared" si="31"/>
        <v>0</v>
      </c>
      <c r="CH78" s="65">
        <f t="shared" si="31"/>
        <v>0</v>
      </c>
      <c r="CI78" s="65">
        <f t="shared" si="31"/>
        <v>0</v>
      </c>
      <c r="CJ78" s="65">
        <f t="shared" si="31"/>
        <v>0</v>
      </c>
      <c r="CK78" s="65">
        <f t="shared" si="31"/>
        <v>0</v>
      </c>
      <c r="CL78" s="65">
        <f t="shared" si="31"/>
        <v>0</v>
      </c>
      <c r="CM78" s="65">
        <f t="shared" si="31"/>
        <v>0</v>
      </c>
      <c r="CN78" s="65">
        <f t="shared" si="31"/>
        <v>0</v>
      </c>
      <c r="CO78" s="65">
        <f t="shared" si="31"/>
        <v>0</v>
      </c>
      <c r="CP78" s="65">
        <f t="shared" si="31"/>
        <v>0</v>
      </c>
      <c r="CQ78" s="69"/>
      <c r="CR78" s="69"/>
      <c r="CS78" s="69">
        <v>25</v>
      </c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70">
        <f t="shared" si="24"/>
        <v>27</v>
      </c>
      <c r="DK78" s="70">
        <f t="shared" si="25"/>
        <v>3</v>
      </c>
      <c r="DL78" s="71">
        <f t="shared" si="26"/>
        <v>3.6018680771243066</v>
      </c>
      <c r="DM78" s="71">
        <f t="shared" si="27"/>
        <v>97.250438082356283</v>
      </c>
      <c r="DN78" s="69"/>
      <c r="DO78" s="70">
        <f t="shared" si="28"/>
        <v>25</v>
      </c>
      <c r="DP78" s="72">
        <f t="shared" si="29"/>
        <v>0.92592592592592593</v>
      </c>
    </row>
    <row r="79" spans="1:120" s="73" customFormat="1">
      <c r="A79" s="82" t="s">
        <v>3535</v>
      </c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>
        <v>1</v>
      </c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>
        <v>1</v>
      </c>
      <c r="CE79" s="84"/>
      <c r="CF79" s="84"/>
      <c r="CG79" s="84"/>
      <c r="CH79" s="84"/>
      <c r="CI79" s="84"/>
      <c r="CJ79" s="84"/>
      <c r="CK79" s="84"/>
      <c r="CL79" s="84"/>
      <c r="CM79" s="83"/>
      <c r="CN79" s="84"/>
      <c r="CO79" s="84"/>
      <c r="CP79" s="84"/>
      <c r="CQ79" s="84"/>
      <c r="CR79" s="84"/>
      <c r="CS79" s="84"/>
      <c r="CT79" s="84"/>
      <c r="CU79" s="84"/>
      <c r="CV79" s="84"/>
      <c r="CW79" s="84"/>
      <c r="CX79" s="84"/>
      <c r="CY79" s="84"/>
      <c r="CZ79" s="84"/>
      <c r="DA79" s="84"/>
      <c r="DB79" s="84"/>
      <c r="DC79" s="84"/>
      <c r="DD79" s="84"/>
      <c r="DE79" s="84"/>
      <c r="DF79" s="84"/>
      <c r="DG79" s="84"/>
      <c r="DH79" s="84"/>
      <c r="DI79" s="84"/>
      <c r="DJ79" s="70">
        <f t="shared" si="24"/>
        <v>2</v>
      </c>
      <c r="DK79" s="70">
        <f t="shared" si="25"/>
        <v>2</v>
      </c>
      <c r="DL79" s="71">
        <f t="shared" si="26"/>
        <v>4.0073331852324712</v>
      </c>
      <c r="DM79" s="71">
        <f t="shared" si="27"/>
        <v>8.0146663704649423</v>
      </c>
      <c r="DN79" s="69"/>
      <c r="DO79" s="70">
        <f t="shared" si="28"/>
        <v>1</v>
      </c>
      <c r="DP79" s="72">
        <f t="shared" si="29"/>
        <v>0.5</v>
      </c>
    </row>
    <row r="80" spans="1:120" s="73" customFormat="1">
      <c r="A80" s="49" t="s">
        <v>3536</v>
      </c>
      <c r="B80" s="65">
        <f>SUM(B81)</f>
        <v>0</v>
      </c>
      <c r="C80" s="65">
        <f t="shared" ref="C80:BN80" si="32">SUM(C81)</f>
        <v>0</v>
      </c>
      <c r="D80" s="65">
        <f t="shared" si="32"/>
        <v>0</v>
      </c>
      <c r="E80" s="65">
        <f t="shared" si="32"/>
        <v>0</v>
      </c>
      <c r="F80" s="65">
        <f t="shared" si="32"/>
        <v>0</v>
      </c>
      <c r="G80" s="65">
        <f t="shared" si="32"/>
        <v>0</v>
      </c>
      <c r="H80" s="65">
        <f t="shared" si="32"/>
        <v>0</v>
      </c>
      <c r="I80" s="65">
        <f t="shared" si="32"/>
        <v>0</v>
      </c>
      <c r="J80" s="65">
        <f t="shared" si="32"/>
        <v>0</v>
      </c>
      <c r="K80" s="65">
        <f t="shared" si="32"/>
        <v>0</v>
      </c>
      <c r="L80" s="65">
        <f t="shared" si="32"/>
        <v>0</v>
      </c>
      <c r="M80" s="65">
        <f t="shared" si="32"/>
        <v>0</v>
      </c>
      <c r="N80" s="65">
        <f t="shared" si="32"/>
        <v>0</v>
      </c>
      <c r="O80" s="65">
        <f t="shared" si="32"/>
        <v>0</v>
      </c>
      <c r="P80" s="65">
        <f t="shared" si="32"/>
        <v>0</v>
      </c>
      <c r="Q80" s="65">
        <f t="shared" si="32"/>
        <v>0</v>
      </c>
      <c r="R80" s="65">
        <f t="shared" si="32"/>
        <v>0</v>
      </c>
      <c r="S80" s="65">
        <f t="shared" si="32"/>
        <v>0</v>
      </c>
      <c r="T80" s="65">
        <f t="shared" si="32"/>
        <v>0</v>
      </c>
      <c r="U80" s="65">
        <f t="shared" si="32"/>
        <v>0</v>
      </c>
      <c r="V80" s="65">
        <f t="shared" si="32"/>
        <v>0</v>
      </c>
      <c r="W80" s="65">
        <f t="shared" si="32"/>
        <v>0</v>
      </c>
      <c r="X80" s="65">
        <f t="shared" si="32"/>
        <v>0</v>
      </c>
      <c r="Y80" s="65">
        <f t="shared" si="32"/>
        <v>0</v>
      </c>
      <c r="Z80" s="65">
        <f t="shared" si="32"/>
        <v>0</v>
      </c>
      <c r="AA80" s="65">
        <f t="shared" si="32"/>
        <v>0</v>
      </c>
      <c r="AB80" s="65">
        <f t="shared" si="32"/>
        <v>0</v>
      </c>
      <c r="AC80" s="65">
        <f t="shared" si="32"/>
        <v>0</v>
      </c>
      <c r="AD80" s="65">
        <f t="shared" si="32"/>
        <v>0</v>
      </c>
      <c r="AE80" s="65">
        <f t="shared" si="32"/>
        <v>0</v>
      </c>
      <c r="AF80" s="65">
        <f t="shared" si="32"/>
        <v>0</v>
      </c>
      <c r="AG80" s="65">
        <f t="shared" si="32"/>
        <v>0</v>
      </c>
      <c r="AH80" s="65">
        <f t="shared" si="32"/>
        <v>0</v>
      </c>
      <c r="AI80" s="65">
        <f t="shared" si="32"/>
        <v>0</v>
      </c>
      <c r="AJ80" s="65">
        <f t="shared" si="32"/>
        <v>0</v>
      </c>
      <c r="AK80" s="65">
        <f t="shared" si="32"/>
        <v>0</v>
      </c>
      <c r="AL80" s="65">
        <f t="shared" si="32"/>
        <v>0</v>
      </c>
      <c r="AM80" s="65">
        <f t="shared" si="32"/>
        <v>0</v>
      </c>
      <c r="AN80" s="65">
        <f t="shared" si="32"/>
        <v>0</v>
      </c>
      <c r="AO80" s="65">
        <f t="shared" si="32"/>
        <v>0</v>
      </c>
      <c r="AP80" s="65">
        <f t="shared" si="32"/>
        <v>0</v>
      </c>
      <c r="AQ80" s="65">
        <f t="shared" si="32"/>
        <v>0</v>
      </c>
      <c r="AR80" s="65">
        <f t="shared" si="32"/>
        <v>0</v>
      </c>
      <c r="AS80" s="65">
        <f t="shared" si="32"/>
        <v>0</v>
      </c>
      <c r="AT80" s="65">
        <f t="shared" si="32"/>
        <v>0</v>
      </c>
      <c r="AU80" s="65">
        <f t="shared" si="32"/>
        <v>0</v>
      </c>
      <c r="AV80" s="65">
        <f t="shared" si="32"/>
        <v>0</v>
      </c>
      <c r="AW80" s="65">
        <f t="shared" si="32"/>
        <v>0</v>
      </c>
      <c r="AX80" s="65">
        <f t="shared" si="32"/>
        <v>0</v>
      </c>
      <c r="AY80" s="65">
        <f t="shared" si="32"/>
        <v>0</v>
      </c>
      <c r="AZ80" s="65">
        <f t="shared" si="32"/>
        <v>0</v>
      </c>
      <c r="BA80" s="65">
        <f t="shared" si="32"/>
        <v>0</v>
      </c>
      <c r="BB80" s="65">
        <f t="shared" si="32"/>
        <v>0</v>
      </c>
      <c r="BC80" s="65">
        <f t="shared" si="32"/>
        <v>0</v>
      </c>
      <c r="BD80" s="65">
        <f t="shared" si="32"/>
        <v>0</v>
      </c>
      <c r="BE80" s="65">
        <f t="shared" si="32"/>
        <v>0</v>
      </c>
      <c r="BF80" s="65">
        <f t="shared" si="32"/>
        <v>0</v>
      </c>
      <c r="BG80" s="65">
        <f t="shared" si="32"/>
        <v>0</v>
      </c>
      <c r="BH80" s="65">
        <f t="shared" si="32"/>
        <v>0</v>
      </c>
      <c r="BI80" s="65">
        <f t="shared" si="32"/>
        <v>0</v>
      </c>
      <c r="BJ80" s="65">
        <f t="shared" si="32"/>
        <v>0</v>
      </c>
      <c r="BK80" s="65">
        <f t="shared" si="32"/>
        <v>0</v>
      </c>
      <c r="BL80" s="65">
        <f t="shared" si="32"/>
        <v>0</v>
      </c>
      <c r="BM80" s="65">
        <f t="shared" si="32"/>
        <v>0</v>
      </c>
      <c r="BN80" s="65">
        <f t="shared" si="32"/>
        <v>0</v>
      </c>
      <c r="BO80" s="65">
        <f t="shared" ref="BO80:CP80" si="33">SUM(BO81)</f>
        <v>0</v>
      </c>
      <c r="BP80" s="65">
        <f t="shared" si="33"/>
        <v>0</v>
      </c>
      <c r="BQ80" s="65">
        <f t="shared" si="33"/>
        <v>0</v>
      </c>
      <c r="BR80" s="65">
        <f t="shared" si="33"/>
        <v>0</v>
      </c>
      <c r="BS80" s="65">
        <f t="shared" si="33"/>
        <v>0</v>
      </c>
      <c r="BT80" s="65">
        <f t="shared" si="33"/>
        <v>0</v>
      </c>
      <c r="BU80" s="65">
        <f t="shared" si="33"/>
        <v>0</v>
      </c>
      <c r="BV80" s="65">
        <f t="shared" si="33"/>
        <v>0</v>
      </c>
      <c r="BW80" s="65">
        <f t="shared" si="33"/>
        <v>0</v>
      </c>
      <c r="BX80" s="65">
        <f t="shared" si="33"/>
        <v>0</v>
      </c>
      <c r="BY80" s="65">
        <f t="shared" si="33"/>
        <v>0</v>
      </c>
      <c r="BZ80" s="65">
        <f t="shared" si="33"/>
        <v>0</v>
      </c>
      <c r="CA80" s="65">
        <f t="shared" si="33"/>
        <v>0</v>
      </c>
      <c r="CB80" s="65">
        <f t="shared" si="33"/>
        <v>0</v>
      </c>
      <c r="CC80" s="65">
        <f t="shared" si="33"/>
        <v>0</v>
      </c>
      <c r="CD80" s="65">
        <f t="shared" si="33"/>
        <v>0</v>
      </c>
      <c r="CE80" s="65">
        <f t="shared" si="33"/>
        <v>0</v>
      </c>
      <c r="CF80" s="65">
        <f t="shared" si="33"/>
        <v>0</v>
      </c>
      <c r="CG80" s="65">
        <f t="shared" si="33"/>
        <v>0</v>
      </c>
      <c r="CH80" s="65">
        <f t="shared" si="33"/>
        <v>0</v>
      </c>
      <c r="CI80" s="65">
        <f t="shared" si="33"/>
        <v>0</v>
      </c>
      <c r="CJ80" s="65">
        <f t="shared" si="33"/>
        <v>0</v>
      </c>
      <c r="CK80" s="65">
        <f t="shared" si="33"/>
        <v>0</v>
      </c>
      <c r="CL80" s="65">
        <f t="shared" si="33"/>
        <v>0</v>
      </c>
      <c r="CM80" s="65">
        <f t="shared" si="33"/>
        <v>0</v>
      </c>
      <c r="CN80" s="65">
        <f t="shared" si="33"/>
        <v>0</v>
      </c>
      <c r="CO80" s="65">
        <f t="shared" si="33"/>
        <v>0</v>
      </c>
      <c r="CP80" s="65">
        <f t="shared" si="33"/>
        <v>0</v>
      </c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/>
      <c r="DK80"/>
      <c r="DL80"/>
      <c r="DM80"/>
      <c r="DN80"/>
      <c r="DO80"/>
      <c r="DP80"/>
    </row>
    <row r="81" spans="1:120" s="73" customFormat="1" ht="14">
      <c r="A81" s="82" t="s">
        <v>3537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3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4"/>
      <c r="DF81" s="84"/>
      <c r="DG81" s="84"/>
      <c r="DH81" s="84"/>
      <c r="DI81" s="84"/>
      <c r="DJ81"/>
      <c r="DK81"/>
      <c r="DL81"/>
      <c r="DM81"/>
      <c r="DN81"/>
      <c r="DO81"/>
      <c r="DP81"/>
    </row>
    <row r="82" spans="1:120" s="73" customFormat="1">
      <c r="A82" s="49" t="s">
        <v>3538</v>
      </c>
      <c r="B82" s="65">
        <f>SUM(B83+B90)</f>
        <v>0</v>
      </c>
      <c r="C82" s="65">
        <f t="shared" ref="C82:BN82" si="34">SUM(C83+C90)</f>
        <v>0</v>
      </c>
      <c r="D82" s="65">
        <f t="shared" si="34"/>
        <v>0</v>
      </c>
      <c r="E82" s="65">
        <f t="shared" si="34"/>
        <v>0</v>
      </c>
      <c r="F82" s="65">
        <f t="shared" si="34"/>
        <v>0</v>
      </c>
      <c r="G82" s="65">
        <f t="shared" si="34"/>
        <v>0</v>
      </c>
      <c r="H82" s="65">
        <f t="shared" si="34"/>
        <v>0</v>
      </c>
      <c r="I82" s="65">
        <f t="shared" si="34"/>
        <v>0</v>
      </c>
      <c r="J82" s="65">
        <f t="shared" si="34"/>
        <v>0</v>
      </c>
      <c r="K82" s="65">
        <f t="shared" si="34"/>
        <v>0</v>
      </c>
      <c r="L82" s="65">
        <f t="shared" si="34"/>
        <v>0</v>
      </c>
      <c r="M82" s="65">
        <f t="shared" si="34"/>
        <v>0</v>
      </c>
      <c r="N82" s="65">
        <f t="shared" si="34"/>
        <v>0</v>
      </c>
      <c r="O82" s="65">
        <f t="shared" si="34"/>
        <v>0</v>
      </c>
      <c r="P82" s="65">
        <f t="shared" si="34"/>
        <v>0</v>
      </c>
      <c r="Q82" s="65">
        <f t="shared" si="34"/>
        <v>0</v>
      </c>
      <c r="R82" s="65">
        <f t="shared" si="34"/>
        <v>0</v>
      </c>
      <c r="S82" s="65">
        <f t="shared" si="34"/>
        <v>0</v>
      </c>
      <c r="T82" s="65">
        <f t="shared" si="34"/>
        <v>0</v>
      </c>
      <c r="U82" s="65">
        <f t="shared" si="34"/>
        <v>0</v>
      </c>
      <c r="V82" s="65">
        <f t="shared" si="34"/>
        <v>0</v>
      </c>
      <c r="W82" s="65">
        <f t="shared" si="34"/>
        <v>0</v>
      </c>
      <c r="X82" s="65">
        <f t="shared" si="34"/>
        <v>0</v>
      </c>
      <c r="Y82" s="65">
        <f t="shared" si="34"/>
        <v>0</v>
      </c>
      <c r="Z82" s="65">
        <f t="shared" si="34"/>
        <v>0</v>
      </c>
      <c r="AA82" s="65">
        <f t="shared" si="34"/>
        <v>0</v>
      </c>
      <c r="AB82" s="65">
        <f t="shared" si="34"/>
        <v>0</v>
      </c>
      <c r="AC82" s="65">
        <f t="shared" si="34"/>
        <v>0</v>
      </c>
      <c r="AD82" s="65">
        <f t="shared" si="34"/>
        <v>0</v>
      </c>
      <c r="AE82" s="65">
        <f t="shared" si="34"/>
        <v>0</v>
      </c>
      <c r="AF82" s="65">
        <f t="shared" si="34"/>
        <v>0</v>
      </c>
      <c r="AG82" s="65">
        <f t="shared" si="34"/>
        <v>0</v>
      </c>
      <c r="AH82" s="65">
        <f t="shared" si="34"/>
        <v>0</v>
      </c>
      <c r="AI82" s="65">
        <f t="shared" si="34"/>
        <v>0</v>
      </c>
      <c r="AJ82" s="65">
        <f t="shared" si="34"/>
        <v>0</v>
      </c>
      <c r="AK82" s="65">
        <f t="shared" si="34"/>
        <v>0</v>
      </c>
      <c r="AL82" s="65">
        <f t="shared" si="34"/>
        <v>0</v>
      </c>
      <c r="AM82" s="65">
        <f t="shared" si="34"/>
        <v>0</v>
      </c>
      <c r="AN82" s="65">
        <f t="shared" si="34"/>
        <v>0</v>
      </c>
      <c r="AO82" s="65">
        <f t="shared" si="34"/>
        <v>0</v>
      </c>
      <c r="AP82" s="65">
        <f t="shared" si="34"/>
        <v>0</v>
      </c>
      <c r="AQ82" s="65">
        <f t="shared" si="34"/>
        <v>0</v>
      </c>
      <c r="AR82" s="65">
        <f t="shared" si="34"/>
        <v>0</v>
      </c>
      <c r="AS82" s="65">
        <f t="shared" si="34"/>
        <v>0</v>
      </c>
      <c r="AT82" s="65">
        <f t="shared" si="34"/>
        <v>0</v>
      </c>
      <c r="AU82" s="65">
        <f t="shared" si="34"/>
        <v>0</v>
      </c>
      <c r="AV82" s="65">
        <f t="shared" si="34"/>
        <v>0</v>
      </c>
      <c r="AW82" s="65">
        <f t="shared" si="34"/>
        <v>0</v>
      </c>
      <c r="AX82" s="65">
        <f t="shared" si="34"/>
        <v>0</v>
      </c>
      <c r="AY82" s="65">
        <f t="shared" si="34"/>
        <v>0</v>
      </c>
      <c r="AZ82" s="65">
        <f t="shared" si="34"/>
        <v>0</v>
      </c>
      <c r="BA82" s="65">
        <f t="shared" si="34"/>
        <v>0</v>
      </c>
      <c r="BB82" s="65">
        <f t="shared" si="34"/>
        <v>0</v>
      </c>
      <c r="BC82" s="65">
        <f t="shared" si="34"/>
        <v>0</v>
      </c>
      <c r="BD82" s="65">
        <f t="shared" si="34"/>
        <v>0</v>
      </c>
      <c r="BE82" s="65">
        <f t="shared" si="34"/>
        <v>0</v>
      </c>
      <c r="BF82" s="65">
        <f t="shared" si="34"/>
        <v>0</v>
      </c>
      <c r="BG82" s="65">
        <f t="shared" si="34"/>
        <v>0</v>
      </c>
      <c r="BH82" s="65">
        <f t="shared" si="34"/>
        <v>0</v>
      </c>
      <c r="BI82" s="65">
        <f t="shared" si="34"/>
        <v>0</v>
      </c>
      <c r="BJ82" s="65">
        <f t="shared" si="34"/>
        <v>0</v>
      </c>
      <c r="BK82" s="65">
        <f t="shared" si="34"/>
        <v>0</v>
      </c>
      <c r="BL82" s="65">
        <f t="shared" si="34"/>
        <v>0</v>
      </c>
      <c r="BM82" s="65">
        <f t="shared" si="34"/>
        <v>4</v>
      </c>
      <c r="BN82" s="65">
        <f t="shared" si="34"/>
        <v>0</v>
      </c>
      <c r="BO82" s="65">
        <f t="shared" ref="BO82:CP82" si="35">SUM(BO83+BO90)</f>
        <v>0</v>
      </c>
      <c r="BP82" s="65">
        <f t="shared" si="35"/>
        <v>0</v>
      </c>
      <c r="BQ82" s="65">
        <f t="shared" si="35"/>
        <v>0</v>
      </c>
      <c r="BR82" s="65">
        <f t="shared" si="35"/>
        <v>0</v>
      </c>
      <c r="BS82" s="65">
        <f t="shared" si="35"/>
        <v>0</v>
      </c>
      <c r="BT82" s="65">
        <f t="shared" si="35"/>
        <v>0</v>
      </c>
      <c r="BU82" s="65">
        <f t="shared" si="35"/>
        <v>0</v>
      </c>
      <c r="BV82" s="65">
        <f t="shared" si="35"/>
        <v>0</v>
      </c>
      <c r="BW82" s="65">
        <f t="shared" si="35"/>
        <v>0</v>
      </c>
      <c r="BX82" s="65">
        <f t="shared" si="35"/>
        <v>0</v>
      </c>
      <c r="BY82" s="65">
        <f t="shared" si="35"/>
        <v>1</v>
      </c>
      <c r="BZ82" s="65">
        <f t="shared" si="35"/>
        <v>0</v>
      </c>
      <c r="CA82" s="65">
        <f t="shared" si="35"/>
        <v>0</v>
      </c>
      <c r="CB82" s="65">
        <f t="shared" si="35"/>
        <v>0</v>
      </c>
      <c r="CC82" s="65">
        <f t="shared" si="35"/>
        <v>0</v>
      </c>
      <c r="CD82" s="65">
        <f t="shared" si="35"/>
        <v>0</v>
      </c>
      <c r="CE82" s="65">
        <f t="shared" si="35"/>
        <v>0</v>
      </c>
      <c r="CF82" s="65">
        <f t="shared" si="35"/>
        <v>0</v>
      </c>
      <c r="CG82" s="65">
        <f t="shared" si="35"/>
        <v>0</v>
      </c>
      <c r="CH82" s="65">
        <f t="shared" si="35"/>
        <v>0</v>
      </c>
      <c r="CI82" s="65">
        <f t="shared" si="35"/>
        <v>0</v>
      </c>
      <c r="CJ82" s="65">
        <f t="shared" si="35"/>
        <v>0</v>
      </c>
      <c r="CK82" s="65">
        <f t="shared" si="35"/>
        <v>13</v>
      </c>
      <c r="CL82" s="65">
        <f t="shared" si="35"/>
        <v>0</v>
      </c>
      <c r="CM82" s="65">
        <f t="shared" si="35"/>
        <v>0</v>
      </c>
      <c r="CN82" s="65">
        <f t="shared" si="35"/>
        <v>0</v>
      </c>
      <c r="CO82" s="65">
        <f t="shared" si="35"/>
        <v>0</v>
      </c>
      <c r="CP82" s="65">
        <f t="shared" si="35"/>
        <v>0</v>
      </c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70">
        <f t="shared" si="24"/>
        <v>18</v>
      </c>
      <c r="DK82" s="70">
        <f t="shared" si="25"/>
        <v>3</v>
      </c>
      <c r="DL82" s="71">
        <f t="shared" si="26"/>
        <v>3.6018680771243066</v>
      </c>
      <c r="DM82" s="71"/>
      <c r="DN82" s="69"/>
      <c r="DO82" s="70">
        <f t="shared" si="28"/>
        <v>13</v>
      </c>
      <c r="DP82" s="72">
        <f t="shared" si="29"/>
        <v>0.72222222222222221</v>
      </c>
    </row>
    <row r="83" spans="1:120" s="73" customFormat="1">
      <c r="A83" s="82" t="s">
        <v>3539</v>
      </c>
      <c r="B83" s="83">
        <f>B84+B85</f>
        <v>0</v>
      </c>
      <c r="C83" s="83">
        <f t="shared" ref="C83:BN83" si="36">C84+C85</f>
        <v>0</v>
      </c>
      <c r="D83" s="83">
        <f t="shared" si="36"/>
        <v>0</v>
      </c>
      <c r="E83" s="83">
        <f t="shared" si="36"/>
        <v>0</v>
      </c>
      <c r="F83" s="83">
        <f t="shared" si="36"/>
        <v>0</v>
      </c>
      <c r="G83" s="83">
        <f t="shared" si="36"/>
        <v>0</v>
      </c>
      <c r="H83" s="83">
        <f t="shared" si="36"/>
        <v>0</v>
      </c>
      <c r="I83" s="83">
        <f t="shared" si="36"/>
        <v>0</v>
      </c>
      <c r="J83" s="83">
        <f t="shared" si="36"/>
        <v>0</v>
      </c>
      <c r="K83" s="83">
        <f t="shared" si="36"/>
        <v>0</v>
      </c>
      <c r="L83" s="83">
        <f t="shared" si="36"/>
        <v>0</v>
      </c>
      <c r="M83" s="83">
        <f t="shared" si="36"/>
        <v>0</v>
      </c>
      <c r="N83" s="83">
        <f t="shared" si="36"/>
        <v>0</v>
      </c>
      <c r="O83" s="83">
        <f t="shared" si="36"/>
        <v>0</v>
      </c>
      <c r="P83" s="83">
        <f t="shared" si="36"/>
        <v>0</v>
      </c>
      <c r="Q83" s="83">
        <f t="shared" si="36"/>
        <v>0</v>
      </c>
      <c r="R83" s="83">
        <f t="shared" si="36"/>
        <v>0</v>
      </c>
      <c r="S83" s="83">
        <f t="shared" si="36"/>
        <v>0</v>
      </c>
      <c r="T83" s="83">
        <f t="shared" si="36"/>
        <v>0</v>
      </c>
      <c r="U83" s="83">
        <f t="shared" si="36"/>
        <v>0</v>
      </c>
      <c r="V83" s="83">
        <f t="shared" si="36"/>
        <v>0</v>
      </c>
      <c r="W83" s="83">
        <f t="shared" si="36"/>
        <v>0</v>
      </c>
      <c r="X83" s="83">
        <f t="shared" si="36"/>
        <v>0</v>
      </c>
      <c r="Y83" s="83">
        <f t="shared" si="36"/>
        <v>0</v>
      </c>
      <c r="Z83" s="83">
        <f t="shared" si="36"/>
        <v>0</v>
      </c>
      <c r="AA83" s="83">
        <f t="shared" si="36"/>
        <v>0</v>
      </c>
      <c r="AB83" s="83">
        <f t="shared" si="36"/>
        <v>0</v>
      </c>
      <c r="AC83" s="83">
        <f t="shared" si="36"/>
        <v>0</v>
      </c>
      <c r="AD83" s="83">
        <f t="shared" si="36"/>
        <v>0</v>
      </c>
      <c r="AE83" s="83">
        <f t="shared" si="36"/>
        <v>0</v>
      </c>
      <c r="AF83" s="83">
        <f t="shared" si="36"/>
        <v>0</v>
      </c>
      <c r="AG83" s="83">
        <f t="shared" si="36"/>
        <v>0</v>
      </c>
      <c r="AH83" s="83">
        <f t="shared" si="36"/>
        <v>0</v>
      </c>
      <c r="AI83" s="83">
        <f t="shared" si="36"/>
        <v>0</v>
      </c>
      <c r="AJ83" s="83">
        <f t="shared" si="36"/>
        <v>0</v>
      </c>
      <c r="AK83" s="83">
        <f t="shared" si="36"/>
        <v>0</v>
      </c>
      <c r="AL83" s="83">
        <f t="shared" si="36"/>
        <v>0</v>
      </c>
      <c r="AM83" s="83">
        <f t="shared" si="36"/>
        <v>0</v>
      </c>
      <c r="AN83" s="83">
        <f t="shared" si="36"/>
        <v>0</v>
      </c>
      <c r="AO83" s="83">
        <f t="shared" si="36"/>
        <v>0</v>
      </c>
      <c r="AP83" s="83">
        <f t="shared" si="36"/>
        <v>0</v>
      </c>
      <c r="AQ83" s="83">
        <f t="shared" si="36"/>
        <v>0</v>
      </c>
      <c r="AR83" s="83">
        <f t="shared" si="36"/>
        <v>0</v>
      </c>
      <c r="AS83" s="83">
        <f t="shared" si="36"/>
        <v>0</v>
      </c>
      <c r="AT83" s="83">
        <f t="shared" si="36"/>
        <v>0</v>
      </c>
      <c r="AU83" s="83">
        <f t="shared" si="36"/>
        <v>0</v>
      </c>
      <c r="AV83" s="83">
        <f t="shared" si="36"/>
        <v>0</v>
      </c>
      <c r="AW83" s="83">
        <f t="shared" si="36"/>
        <v>0</v>
      </c>
      <c r="AX83" s="83">
        <f t="shared" si="36"/>
        <v>0</v>
      </c>
      <c r="AY83" s="83">
        <f t="shared" si="36"/>
        <v>0</v>
      </c>
      <c r="AZ83" s="83">
        <f t="shared" si="36"/>
        <v>0</v>
      </c>
      <c r="BA83" s="83">
        <f t="shared" si="36"/>
        <v>0</v>
      </c>
      <c r="BB83" s="83">
        <f t="shared" si="36"/>
        <v>0</v>
      </c>
      <c r="BC83" s="83">
        <f t="shared" si="36"/>
        <v>0</v>
      </c>
      <c r="BD83" s="83">
        <f t="shared" si="36"/>
        <v>0</v>
      </c>
      <c r="BE83" s="83">
        <f t="shared" si="36"/>
        <v>0</v>
      </c>
      <c r="BF83" s="83">
        <f t="shared" si="36"/>
        <v>0</v>
      </c>
      <c r="BG83" s="83">
        <f t="shared" si="36"/>
        <v>0</v>
      </c>
      <c r="BH83" s="83">
        <f t="shared" si="36"/>
        <v>0</v>
      </c>
      <c r="BI83" s="83">
        <f t="shared" si="36"/>
        <v>0</v>
      </c>
      <c r="BJ83" s="83">
        <f t="shared" si="36"/>
        <v>0</v>
      </c>
      <c r="BK83" s="83">
        <f t="shared" si="36"/>
        <v>0</v>
      </c>
      <c r="BL83" s="83">
        <f t="shared" si="36"/>
        <v>0</v>
      </c>
      <c r="BM83" s="83">
        <f t="shared" si="36"/>
        <v>4</v>
      </c>
      <c r="BN83" s="83">
        <f t="shared" si="36"/>
        <v>0</v>
      </c>
      <c r="BO83" s="83">
        <f t="shared" ref="BO83:CP83" si="37">BO84+BO85</f>
        <v>0</v>
      </c>
      <c r="BP83" s="83">
        <f t="shared" si="37"/>
        <v>0</v>
      </c>
      <c r="BQ83" s="83">
        <f t="shared" si="37"/>
        <v>0</v>
      </c>
      <c r="BR83" s="83">
        <f t="shared" si="37"/>
        <v>0</v>
      </c>
      <c r="BS83" s="83">
        <f t="shared" si="37"/>
        <v>0</v>
      </c>
      <c r="BT83" s="83">
        <f t="shared" si="37"/>
        <v>0</v>
      </c>
      <c r="BU83" s="83">
        <f t="shared" si="37"/>
        <v>0</v>
      </c>
      <c r="BV83" s="83">
        <f t="shared" si="37"/>
        <v>0</v>
      </c>
      <c r="BW83" s="83">
        <f t="shared" si="37"/>
        <v>0</v>
      </c>
      <c r="BX83" s="83">
        <f t="shared" si="37"/>
        <v>0</v>
      </c>
      <c r="BY83" s="83">
        <f t="shared" si="37"/>
        <v>0</v>
      </c>
      <c r="BZ83" s="83">
        <f t="shared" si="37"/>
        <v>0</v>
      </c>
      <c r="CA83" s="83">
        <f t="shared" si="37"/>
        <v>0</v>
      </c>
      <c r="CB83" s="83">
        <f t="shared" si="37"/>
        <v>0</v>
      </c>
      <c r="CC83" s="83">
        <f t="shared" si="37"/>
        <v>0</v>
      </c>
      <c r="CD83" s="83">
        <f t="shared" si="37"/>
        <v>0</v>
      </c>
      <c r="CE83" s="83">
        <f t="shared" si="37"/>
        <v>0</v>
      </c>
      <c r="CF83" s="83">
        <f t="shared" si="37"/>
        <v>0</v>
      </c>
      <c r="CG83" s="83">
        <f t="shared" si="37"/>
        <v>0</v>
      </c>
      <c r="CH83" s="83">
        <f t="shared" si="37"/>
        <v>0</v>
      </c>
      <c r="CI83" s="83">
        <f t="shared" si="37"/>
        <v>0</v>
      </c>
      <c r="CJ83" s="83">
        <f t="shared" si="37"/>
        <v>0</v>
      </c>
      <c r="CK83" s="83">
        <f t="shared" si="37"/>
        <v>13</v>
      </c>
      <c r="CL83" s="83">
        <f t="shared" si="37"/>
        <v>0</v>
      </c>
      <c r="CM83" s="83">
        <f t="shared" si="37"/>
        <v>0</v>
      </c>
      <c r="CN83" s="83">
        <f t="shared" si="37"/>
        <v>0</v>
      </c>
      <c r="CO83" s="83">
        <f t="shared" si="37"/>
        <v>0</v>
      </c>
      <c r="CP83" s="83">
        <f t="shared" si="37"/>
        <v>0</v>
      </c>
      <c r="CQ83" s="84"/>
      <c r="CR83" s="84"/>
      <c r="CS83" s="84"/>
      <c r="CT83" s="84"/>
      <c r="CU83" s="84"/>
      <c r="CV83" s="84"/>
      <c r="CW83" s="84"/>
      <c r="CX83" s="84"/>
      <c r="CY83" s="84"/>
      <c r="CZ83" s="84"/>
      <c r="DA83" s="84"/>
      <c r="DB83" s="84"/>
      <c r="DC83" s="84"/>
      <c r="DD83" s="84"/>
      <c r="DE83" s="84"/>
      <c r="DF83" s="84"/>
      <c r="DG83" s="84"/>
      <c r="DH83" s="84"/>
      <c r="DI83" s="84"/>
      <c r="DJ83" s="70">
        <f t="shared" si="24"/>
        <v>17</v>
      </c>
      <c r="DK83" s="70">
        <f t="shared" si="25"/>
        <v>2</v>
      </c>
      <c r="DL83" s="71">
        <f t="shared" si="26"/>
        <v>4.0073331852324712</v>
      </c>
      <c r="DM83" s="71"/>
      <c r="DN83" s="69"/>
      <c r="DO83" s="70">
        <f t="shared" si="28"/>
        <v>13</v>
      </c>
      <c r="DP83" s="72">
        <f t="shared" si="29"/>
        <v>0.76470588235294112</v>
      </c>
    </row>
    <row r="84" spans="1:120" s="73" customFormat="1">
      <c r="A84" s="49" t="s">
        <v>3540</v>
      </c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5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/>
      <c r="DK84"/>
      <c r="DL84"/>
      <c r="DM84"/>
      <c r="DN84"/>
      <c r="DO84"/>
      <c r="DP84"/>
    </row>
    <row r="85" spans="1:120" s="73" customFormat="1">
      <c r="A85" s="49" t="s">
        <v>3541</v>
      </c>
      <c r="B85" s="65">
        <f>SUM(B86:B89)</f>
        <v>0</v>
      </c>
      <c r="C85" s="65">
        <f t="shared" ref="C85:BN85" si="38">SUM(C86:C89)</f>
        <v>0</v>
      </c>
      <c r="D85" s="65">
        <f t="shared" si="38"/>
        <v>0</v>
      </c>
      <c r="E85" s="65">
        <f t="shared" si="38"/>
        <v>0</v>
      </c>
      <c r="F85" s="65">
        <f t="shared" si="38"/>
        <v>0</v>
      </c>
      <c r="G85" s="65">
        <f t="shared" si="38"/>
        <v>0</v>
      </c>
      <c r="H85" s="65">
        <f t="shared" si="38"/>
        <v>0</v>
      </c>
      <c r="I85" s="65">
        <f t="shared" si="38"/>
        <v>0</v>
      </c>
      <c r="J85" s="65">
        <f t="shared" si="38"/>
        <v>0</v>
      </c>
      <c r="K85" s="65">
        <f t="shared" si="38"/>
        <v>0</v>
      </c>
      <c r="L85" s="65">
        <f t="shared" si="38"/>
        <v>0</v>
      </c>
      <c r="M85" s="65">
        <f t="shared" si="38"/>
        <v>0</v>
      </c>
      <c r="N85" s="65">
        <f t="shared" si="38"/>
        <v>0</v>
      </c>
      <c r="O85" s="65">
        <f t="shared" si="38"/>
        <v>0</v>
      </c>
      <c r="P85" s="65">
        <f t="shared" si="38"/>
        <v>0</v>
      </c>
      <c r="Q85" s="65">
        <f t="shared" si="38"/>
        <v>0</v>
      </c>
      <c r="R85" s="65">
        <f t="shared" si="38"/>
        <v>0</v>
      </c>
      <c r="S85" s="65">
        <f t="shared" si="38"/>
        <v>0</v>
      </c>
      <c r="T85" s="65">
        <f t="shared" si="38"/>
        <v>0</v>
      </c>
      <c r="U85" s="65">
        <f t="shared" si="38"/>
        <v>0</v>
      </c>
      <c r="V85" s="65">
        <f t="shared" si="38"/>
        <v>0</v>
      </c>
      <c r="W85" s="65">
        <f t="shared" si="38"/>
        <v>0</v>
      </c>
      <c r="X85" s="65">
        <f t="shared" si="38"/>
        <v>0</v>
      </c>
      <c r="Y85" s="65">
        <f t="shared" si="38"/>
        <v>0</v>
      </c>
      <c r="Z85" s="65">
        <f t="shared" si="38"/>
        <v>0</v>
      </c>
      <c r="AA85" s="65">
        <f t="shared" si="38"/>
        <v>0</v>
      </c>
      <c r="AB85" s="65">
        <f t="shared" si="38"/>
        <v>0</v>
      </c>
      <c r="AC85" s="65">
        <f t="shared" si="38"/>
        <v>0</v>
      </c>
      <c r="AD85" s="65">
        <f t="shared" si="38"/>
        <v>0</v>
      </c>
      <c r="AE85" s="65">
        <f t="shared" si="38"/>
        <v>0</v>
      </c>
      <c r="AF85" s="65">
        <f t="shared" si="38"/>
        <v>0</v>
      </c>
      <c r="AG85" s="65">
        <f t="shared" si="38"/>
        <v>0</v>
      </c>
      <c r="AH85" s="65">
        <f t="shared" si="38"/>
        <v>0</v>
      </c>
      <c r="AI85" s="65">
        <f t="shared" si="38"/>
        <v>0</v>
      </c>
      <c r="AJ85" s="65">
        <f t="shared" si="38"/>
        <v>0</v>
      </c>
      <c r="AK85" s="65">
        <f t="shared" si="38"/>
        <v>0</v>
      </c>
      <c r="AL85" s="65">
        <f t="shared" si="38"/>
        <v>0</v>
      </c>
      <c r="AM85" s="65">
        <f t="shared" si="38"/>
        <v>0</v>
      </c>
      <c r="AN85" s="65">
        <f t="shared" si="38"/>
        <v>0</v>
      </c>
      <c r="AO85" s="65">
        <f t="shared" si="38"/>
        <v>0</v>
      </c>
      <c r="AP85" s="65">
        <f t="shared" si="38"/>
        <v>0</v>
      </c>
      <c r="AQ85" s="65">
        <f t="shared" si="38"/>
        <v>0</v>
      </c>
      <c r="AR85" s="65">
        <f t="shared" si="38"/>
        <v>0</v>
      </c>
      <c r="AS85" s="65">
        <f t="shared" si="38"/>
        <v>0</v>
      </c>
      <c r="AT85" s="65">
        <f t="shared" si="38"/>
        <v>0</v>
      </c>
      <c r="AU85" s="65">
        <f t="shared" si="38"/>
        <v>0</v>
      </c>
      <c r="AV85" s="65">
        <f t="shared" si="38"/>
        <v>0</v>
      </c>
      <c r="AW85" s="65">
        <f t="shared" si="38"/>
        <v>0</v>
      </c>
      <c r="AX85" s="65">
        <f t="shared" si="38"/>
        <v>0</v>
      </c>
      <c r="AY85" s="65">
        <f t="shared" si="38"/>
        <v>0</v>
      </c>
      <c r="AZ85" s="65">
        <f t="shared" si="38"/>
        <v>0</v>
      </c>
      <c r="BA85" s="65">
        <f t="shared" si="38"/>
        <v>0</v>
      </c>
      <c r="BB85" s="65">
        <f t="shared" si="38"/>
        <v>0</v>
      </c>
      <c r="BC85" s="65">
        <f t="shared" si="38"/>
        <v>0</v>
      </c>
      <c r="BD85" s="65">
        <f t="shared" si="38"/>
        <v>0</v>
      </c>
      <c r="BE85" s="65">
        <f t="shared" si="38"/>
        <v>0</v>
      </c>
      <c r="BF85" s="65">
        <f t="shared" si="38"/>
        <v>0</v>
      </c>
      <c r="BG85" s="65">
        <f t="shared" si="38"/>
        <v>0</v>
      </c>
      <c r="BH85" s="65">
        <f t="shared" si="38"/>
        <v>0</v>
      </c>
      <c r="BI85" s="65">
        <f t="shared" si="38"/>
        <v>0</v>
      </c>
      <c r="BJ85" s="65">
        <f t="shared" si="38"/>
        <v>0</v>
      </c>
      <c r="BK85" s="65">
        <f t="shared" si="38"/>
        <v>0</v>
      </c>
      <c r="BL85" s="65">
        <f t="shared" si="38"/>
        <v>0</v>
      </c>
      <c r="BM85" s="65">
        <f t="shared" si="38"/>
        <v>4</v>
      </c>
      <c r="BN85" s="65">
        <f t="shared" si="38"/>
        <v>0</v>
      </c>
      <c r="BO85" s="65">
        <f t="shared" ref="BO85:CP85" si="39">SUM(BO86:BO89)</f>
        <v>0</v>
      </c>
      <c r="BP85" s="65">
        <f t="shared" si="39"/>
        <v>0</v>
      </c>
      <c r="BQ85" s="65">
        <f t="shared" si="39"/>
        <v>0</v>
      </c>
      <c r="BR85" s="65">
        <f t="shared" si="39"/>
        <v>0</v>
      </c>
      <c r="BS85" s="65">
        <f t="shared" si="39"/>
        <v>0</v>
      </c>
      <c r="BT85" s="65">
        <f t="shared" si="39"/>
        <v>0</v>
      </c>
      <c r="BU85" s="65">
        <f t="shared" si="39"/>
        <v>0</v>
      </c>
      <c r="BV85" s="65">
        <f t="shared" si="39"/>
        <v>0</v>
      </c>
      <c r="BW85" s="65">
        <f t="shared" si="39"/>
        <v>0</v>
      </c>
      <c r="BX85" s="65">
        <f t="shared" si="39"/>
        <v>0</v>
      </c>
      <c r="BY85" s="65">
        <f t="shared" si="39"/>
        <v>0</v>
      </c>
      <c r="BZ85" s="65">
        <f t="shared" si="39"/>
        <v>0</v>
      </c>
      <c r="CA85" s="65">
        <f t="shared" si="39"/>
        <v>0</v>
      </c>
      <c r="CB85" s="65">
        <f t="shared" si="39"/>
        <v>0</v>
      </c>
      <c r="CC85" s="65">
        <f t="shared" si="39"/>
        <v>0</v>
      </c>
      <c r="CD85" s="65">
        <f t="shared" si="39"/>
        <v>0</v>
      </c>
      <c r="CE85" s="65">
        <f t="shared" si="39"/>
        <v>0</v>
      </c>
      <c r="CF85" s="65">
        <f t="shared" si="39"/>
        <v>0</v>
      </c>
      <c r="CG85" s="65">
        <f t="shared" si="39"/>
        <v>0</v>
      </c>
      <c r="CH85" s="65">
        <f t="shared" si="39"/>
        <v>0</v>
      </c>
      <c r="CI85" s="65">
        <f t="shared" si="39"/>
        <v>0</v>
      </c>
      <c r="CJ85" s="65">
        <f t="shared" si="39"/>
        <v>0</v>
      </c>
      <c r="CK85" s="65">
        <f t="shared" si="39"/>
        <v>13</v>
      </c>
      <c r="CL85" s="65">
        <f t="shared" si="39"/>
        <v>0</v>
      </c>
      <c r="CM85" s="65">
        <f t="shared" si="39"/>
        <v>0</v>
      </c>
      <c r="CN85" s="65">
        <f t="shared" si="39"/>
        <v>0</v>
      </c>
      <c r="CO85" s="65">
        <f t="shared" si="39"/>
        <v>0</v>
      </c>
      <c r="CP85" s="65">
        <f t="shared" si="39"/>
        <v>0</v>
      </c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70">
        <f t="shared" si="24"/>
        <v>17</v>
      </c>
      <c r="DK85" s="70">
        <f t="shared" si="25"/>
        <v>2</v>
      </c>
      <c r="DL85" s="71">
        <f t="shared" si="26"/>
        <v>4.0073331852324712</v>
      </c>
      <c r="DM85" s="71">
        <f t="shared" ref="DM85:DM135" si="40">DJ85*DL85</f>
        <v>68.124664148952007</v>
      </c>
      <c r="DN85" s="70"/>
      <c r="DO85" s="70">
        <f t="shared" si="28"/>
        <v>13</v>
      </c>
      <c r="DP85" s="72">
        <f t="shared" ref="DP85:DP147" si="41">IFERROR(DO85/DJ85,"")</f>
        <v>0.76470588235294112</v>
      </c>
    </row>
    <row r="86" spans="1:120" s="73" customFormat="1">
      <c r="A86" s="49" t="s">
        <v>3542</v>
      </c>
      <c r="B86" s="65">
        <f>SUM(B87:B88)</f>
        <v>0</v>
      </c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5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/>
      <c r="DK86"/>
      <c r="DL86"/>
      <c r="DM86"/>
      <c r="DN86"/>
      <c r="DO86"/>
      <c r="DP86"/>
    </row>
    <row r="87" spans="1:120" s="73" customFormat="1" ht="14">
      <c r="A87" s="82" t="s">
        <v>3543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>
        <v>3</v>
      </c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>
        <v>12</v>
      </c>
      <c r="CL87" s="84"/>
      <c r="CM87" s="83"/>
      <c r="CN87" s="84"/>
      <c r="CO87" s="84"/>
      <c r="CP87" s="84"/>
      <c r="CQ87" s="84"/>
      <c r="CR87" s="84"/>
      <c r="CS87" s="84"/>
      <c r="CT87" s="84"/>
      <c r="CU87" s="84"/>
      <c r="CV87" s="84"/>
      <c r="CW87" s="84"/>
      <c r="CX87" s="84"/>
      <c r="CY87" s="84"/>
      <c r="CZ87" s="84"/>
      <c r="DA87" s="84"/>
      <c r="DB87" s="84"/>
      <c r="DC87" s="84"/>
      <c r="DD87" s="84"/>
      <c r="DE87" s="84"/>
      <c r="DF87" s="84"/>
      <c r="DG87" s="84"/>
      <c r="DH87" s="84"/>
      <c r="DI87" s="84"/>
      <c r="DJ87" s="70">
        <f t="shared" si="24"/>
        <v>15</v>
      </c>
      <c r="DK87" s="70">
        <f t="shared" si="25"/>
        <v>2</v>
      </c>
      <c r="DL87" s="71">
        <f t="shared" si="26"/>
        <v>4.0073331852324712</v>
      </c>
      <c r="DM87" s="71">
        <f t="shared" si="40"/>
        <v>60.10999777848707</v>
      </c>
      <c r="DN87" s="70"/>
      <c r="DO87" s="70">
        <f t="shared" si="28"/>
        <v>12</v>
      </c>
      <c r="DP87" s="72">
        <f t="shared" si="41"/>
        <v>0.8</v>
      </c>
    </row>
    <row r="88" spans="1:120" s="73" customFormat="1" ht="14">
      <c r="A88" s="82" t="s">
        <v>3544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>
        <v>1</v>
      </c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3"/>
      <c r="CN88" s="84"/>
      <c r="CO88" s="84"/>
      <c r="CP88" s="84"/>
      <c r="CQ88" s="84"/>
      <c r="CR88" s="84"/>
      <c r="CS88" s="84"/>
      <c r="CT88" s="84"/>
      <c r="CU88" s="84"/>
      <c r="CV88" s="84"/>
      <c r="CW88" s="84"/>
      <c r="CX88" s="84"/>
      <c r="CY88" s="84"/>
      <c r="CZ88" s="84"/>
      <c r="DA88" s="84"/>
      <c r="DB88" s="84"/>
      <c r="DC88" s="84"/>
      <c r="DD88" s="84"/>
      <c r="DE88" s="84"/>
      <c r="DF88" s="84"/>
      <c r="DG88" s="84"/>
      <c r="DH88" s="84"/>
      <c r="DI88" s="84"/>
      <c r="DJ88" s="70">
        <f t="shared" si="24"/>
        <v>1</v>
      </c>
      <c r="DK88" s="70">
        <f t="shared" si="25"/>
        <v>1</v>
      </c>
      <c r="DL88" s="71">
        <f t="shared" si="26"/>
        <v>4.7004803657924166</v>
      </c>
      <c r="DM88" s="71">
        <f t="shared" si="40"/>
        <v>4.7004803657924166</v>
      </c>
      <c r="DN88" s="70"/>
      <c r="DO88" s="70">
        <f t="shared" si="28"/>
        <v>1</v>
      </c>
      <c r="DP88" s="72">
        <f t="shared" si="41"/>
        <v>1</v>
      </c>
    </row>
    <row r="89" spans="1:120" s="73" customFormat="1" ht="14">
      <c r="A89" s="85" t="s">
        <v>2842</v>
      </c>
      <c r="C89" s="70"/>
      <c r="D89" s="70"/>
      <c r="E89" s="70"/>
      <c r="F89" s="70"/>
      <c r="L89" s="70"/>
      <c r="M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3">
        <v>1</v>
      </c>
      <c r="CL89" s="70"/>
      <c r="CM89" s="75"/>
      <c r="CN89" s="70"/>
      <c r="CO89" s="70"/>
      <c r="CP89" s="70"/>
      <c r="CQ89" s="70"/>
      <c r="CR89" s="70"/>
      <c r="CS89" s="70"/>
      <c r="CT89" s="70"/>
      <c r="CU89" s="70"/>
      <c r="CV89" s="70"/>
      <c r="CW89" s="70"/>
      <c r="CX89" s="70"/>
      <c r="CY89" s="70"/>
      <c r="CZ89" s="70"/>
      <c r="DA89" s="70"/>
      <c r="DB89" s="70"/>
      <c r="DC89" s="70"/>
      <c r="DD89" s="70"/>
      <c r="DE89" s="70"/>
      <c r="DF89" s="70"/>
      <c r="DG89" s="70"/>
      <c r="DH89" s="70"/>
      <c r="DI89" s="70"/>
      <c r="DJ89" s="70">
        <f t="shared" si="24"/>
        <v>1</v>
      </c>
      <c r="DK89" s="70">
        <f t="shared" si="25"/>
        <v>1</v>
      </c>
      <c r="DL89" s="71">
        <f t="shared" si="26"/>
        <v>4.7004803657924166</v>
      </c>
      <c r="DM89" s="71">
        <f>DJ89*DL89</f>
        <v>4.7004803657924166</v>
      </c>
      <c r="DO89" s="70">
        <f t="shared" si="28"/>
        <v>1</v>
      </c>
      <c r="DP89" s="72">
        <f>IFERROR(DO89/DJ89,"")</f>
        <v>1</v>
      </c>
    </row>
    <row r="90" spans="1:120" s="73" customFormat="1">
      <c r="A90" s="49" t="s">
        <v>3545</v>
      </c>
      <c r="B90" s="65">
        <f>SUM(B91:B93)</f>
        <v>0</v>
      </c>
      <c r="C90" s="65">
        <f t="shared" ref="C90:BN90" si="42">SUM(C91:C93)</f>
        <v>0</v>
      </c>
      <c r="D90" s="65">
        <f t="shared" si="42"/>
        <v>0</v>
      </c>
      <c r="E90" s="65">
        <f t="shared" si="42"/>
        <v>0</v>
      </c>
      <c r="F90" s="65">
        <f t="shared" si="42"/>
        <v>0</v>
      </c>
      <c r="G90" s="65">
        <f t="shared" si="42"/>
        <v>0</v>
      </c>
      <c r="H90" s="65">
        <f t="shared" si="42"/>
        <v>0</v>
      </c>
      <c r="I90" s="65">
        <f t="shared" si="42"/>
        <v>0</v>
      </c>
      <c r="J90" s="65">
        <f t="shared" si="42"/>
        <v>0</v>
      </c>
      <c r="K90" s="65">
        <f t="shared" si="42"/>
        <v>0</v>
      </c>
      <c r="L90" s="65">
        <f t="shared" si="42"/>
        <v>0</v>
      </c>
      <c r="M90" s="65">
        <f t="shared" si="42"/>
        <v>0</v>
      </c>
      <c r="N90" s="65">
        <f t="shared" si="42"/>
        <v>0</v>
      </c>
      <c r="O90" s="65">
        <f t="shared" si="42"/>
        <v>0</v>
      </c>
      <c r="P90" s="65">
        <f t="shared" si="42"/>
        <v>0</v>
      </c>
      <c r="Q90" s="65">
        <f t="shared" si="42"/>
        <v>0</v>
      </c>
      <c r="R90" s="65">
        <f t="shared" si="42"/>
        <v>0</v>
      </c>
      <c r="S90" s="65">
        <f t="shared" si="42"/>
        <v>0</v>
      </c>
      <c r="T90" s="65">
        <f t="shared" si="42"/>
        <v>0</v>
      </c>
      <c r="U90" s="65">
        <f t="shared" si="42"/>
        <v>0</v>
      </c>
      <c r="V90" s="65">
        <f t="shared" si="42"/>
        <v>0</v>
      </c>
      <c r="W90" s="65">
        <f t="shared" si="42"/>
        <v>0</v>
      </c>
      <c r="X90" s="65">
        <f t="shared" si="42"/>
        <v>0</v>
      </c>
      <c r="Y90" s="65">
        <f t="shared" si="42"/>
        <v>0</v>
      </c>
      <c r="Z90" s="65">
        <f t="shared" si="42"/>
        <v>0</v>
      </c>
      <c r="AA90" s="65">
        <f t="shared" si="42"/>
        <v>0</v>
      </c>
      <c r="AB90" s="65">
        <f t="shared" si="42"/>
        <v>0</v>
      </c>
      <c r="AC90" s="65">
        <f t="shared" si="42"/>
        <v>0</v>
      </c>
      <c r="AD90" s="65">
        <f t="shared" si="42"/>
        <v>0</v>
      </c>
      <c r="AE90" s="65">
        <f t="shared" si="42"/>
        <v>0</v>
      </c>
      <c r="AF90" s="65">
        <f t="shared" si="42"/>
        <v>0</v>
      </c>
      <c r="AG90" s="65">
        <f t="shared" si="42"/>
        <v>0</v>
      </c>
      <c r="AH90" s="65">
        <f t="shared" si="42"/>
        <v>0</v>
      </c>
      <c r="AI90" s="65">
        <f t="shared" si="42"/>
        <v>0</v>
      </c>
      <c r="AJ90" s="65">
        <f t="shared" si="42"/>
        <v>0</v>
      </c>
      <c r="AK90" s="65">
        <f t="shared" si="42"/>
        <v>0</v>
      </c>
      <c r="AL90" s="65">
        <f t="shared" si="42"/>
        <v>0</v>
      </c>
      <c r="AM90" s="65">
        <f t="shared" si="42"/>
        <v>0</v>
      </c>
      <c r="AN90" s="65">
        <f t="shared" si="42"/>
        <v>0</v>
      </c>
      <c r="AO90" s="65">
        <f t="shared" si="42"/>
        <v>0</v>
      </c>
      <c r="AP90" s="65">
        <f t="shared" si="42"/>
        <v>0</v>
      </c>
      <c r="AQ90" s="65">
        <f t="shared" si="42"/>
        <v>0</v>
      </c>
      <c r="AR90" s="65">
        <f t="shared" si="42"/>
        <v>0</v>
      </c>
      <c r="AS90" s="65">
        <f t="shared" si="42"/>
        <v>0</v>
      </c>
      <c r="AT90" s="65">
        <f t="shared" si="42"/>
        <v>0</v>
      </c>
      <c r="AU90" s="65">
        <f t="shared" si="42"/>
        <v>0</v>
      </c>
      <c r="AV90" s="65">
        <f t="shared" si="42"/>
        <v>0</v>
      </c>
      <c r="AW90" s="65">
        <f t="shared" si="42"/>
        <v>0</v>
      </c>
      <c r="AX90" s="65">
        <f t="shared" si="42"/>
        <v>0</v>
      </c>
      <c r="AY90" s="65">
        <f t="shared" si="42"/>
        <v>0</v>
      </c>
      <c r="AZ90" s="65">
        <f t="shared" si="42"/>
        <v>0</v>
      </c>
      <c r="BA90" s="65">
        <f t="shared" si="42"/>
        <v>0</v>
      </c>
      <c r="BB90" s="65">
        <f t="shared" si="42"/>
        <v>0</v>
      </c>
      <c r="BC90" s="65">
        <f t="shared" si="42"/>
        <v>0</v>
      </c>
      <c r="BD90" s="65">
        <f t="shared" si="42"/>
        <v>0</v>
      </c>
      <c r="BE90" s="65">
        <f t="shared" si="42"/>
        <v>0</v>
      </c>
      <c r="BF90" s="65">
        <f t="shared" si="42"/>
        <v>0</v>
      </c>
      <c r="BG90" s="65">
        <f t="shared" si="42"/>
        <v>0</v>
      </c>
      <c r="BH90" s="65">
        <f t="shared" si="42"/>
        <v>0</v>
      </c>
      <c r="BI90" s="65">
        <f t="shared" si="42"/>
        <v>0</v>
      </c>
      <c r="BJ90" s="65">
        <f t="shared" si="42"/>
        <v>0</v>
      </c>
      <c r="BK90" s="65">
        <f t="shared" si="42"/>
        <v>0</v>
      </c>
      <c r="BL90" s="65">
        <f t="shared" si="42"/>
        <v>0</v>
      </c>
      <c r="BM90" s="65">
        <f t="shared" si="42"/>
        <v>0</v>
      </c>
      <c r="BN90" s="65">
        <f t="shared" si="42"/>
        <v>0</v>
      </c>
      <c r="BO90" s="65">
        <f t="shared" ref="BO90:CP90" si="43">SUM(BO91:BO93)</f>
        <v>0</v>
      </c>
      <c r="BP90" s="65">
        <f t="shared" si="43"/>
        <v>0</v>
      </c>
      <c r="BQ90" s="65">
        <f t="shared" si="43"/>
        <v>0</v>
      </c>
      <c r="BR90" s="65">
        <f t="shared" si="43"/>
        <v>0</v>
      </c>
      <c r="BS90" s="65">
        <f t="shared" si="43"/>
        <v>0</v>
      </c>
      <c r="BT90" s="65">
        <f t="shared" si="43"/>
        <v>0</v>
      </c>
      <c r="BU90" s="65">
        <f t="shared" si="43"/>
        <v>0</v>
      </c>
      <c r="BV90" s="65">
        <f t="shared" si="43"/>
        <v>0</v>
      </c>
      <c r="BW90" s="65">
        <f t="shared" si="43"/>
        <v>0</v>
      </c>
      <c r="BX90" s="65">
        <f t="shared" si="43"/>
        <v>0</v>
      </c>
      <c r="BY90" s="65">
        <f t="shared" si="43"/>
        <v>1</v>
      </c>
      <c r="BZ90" s="65">
        <f t="shared" si="43"/>
        <v>0</v>
      </c>
      <c r="CA90" s="65">
        <f t="shared" si="43"/>
        <v>0</v>
      </c>
      <c r="CB90" s="65">
        <f t="shared" si="43"/>
        <v>0</v>
      </c>
      <c r="CC90" s="65">
        <f t="shared" si="43"/>
        <v>0</v>
      </c>
      <c r="CD90" s="65">
        <f t="shared" si="43"/>
        <v>0</v>
      </c>
      <c r="CE90" s="65">
        <f t="shared" si="43"/>
        <v>0</v>
      </c>
      <c r="CF90" s="65">
        <f t="shared" si="43"/>
        <v>0</v>
      </c>
      <c r="CG90" s="65">
        <f t="shared" si="43"/>
        <v>0</v>
      </c>
      <c r="CH90" s="65">
        <f t="shared" si="43"/>
        <v>0</v>
      </c>
      <c r="CI90" s="65">
        <f t="shared" si="43"/>
        <v>0</v>
      </c>
      <c r="CJ90" s="65">
        <f t="shared" si="43"/>
        <v>0</v>
      </c>
      <c r="CK90" s="65">
        <f t="shared" si="43"/>
        <v>0</v>
      </c>
      <c r="CL90" s="65">
        <f t="shared" si="43"/>
        <v>0</v>
      </c>
      <c r="CM90" s="65">
        <f t="shared" si="43"/>
        <v>0</v>
      </c>
      <c r="CN90" s="65">
        <f t="shared" si="43"/>
        <v>0</v>
      </c>
      <c r="CO90" s="65">
        <f t="shared" si="43"/>
        <v>0</v>
      </c>
      <c r="CP90" s="65">
        <f t="shared" si="43"/>
        <v>0</v>
      </c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70">
        <f t="shared" si="24"/>
        <v>1</v>
      </c>
      <c r="DK90" s="70">
        <f t="shared" si="25"/>
        <v>1</v>
      </c>
      <c r="DL90" s="71">
        <f t="shared" si="26"/>
        <v>4.7004803657924166</v>
      </c>
      <c r="DM90" s="71"/>
      <c r="DN90" s="70"/>
      <c r="DO90" s="70">
        <f t="shared" si="28"/>
        <v>1</v>
      </c>
      <c r="DP90" s="72">
        <f t="shared" si="41"/>
        <v>1</v>
      </c>
    </row>
    <row r="91" spans="1:120" s="73" customFormat="1">
      <c r="A91" s="49" t="s">
        <v>3546</v>
      </c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5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/>
      <c r="DK91"/>
      <c r="DL91"/>
      <c r="DM91"/>
      <c r="DN91"/>
      <c r="DO91"/>
      <c r="DP91"/>
    </row>
    <row r="92" spans="1:120" s="73" customFormat="1">
      <c r="A92" s="49" t="s">
        <v>3547</v>
      </c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5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/>
      <c r="DK92"/>
      <c r="DL92"/>
      <c r="DM92"/>
      <c r="DN92"/>
      <c r="DO92"/>
      <c r="DP92"/>
    </row>
    <row r="93" spans="1:120" s="73" customFormat="1">
      <c r="A93" s="49" t="s">
        <v>3548</v>
      </c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>
        <v>1</v>
      </c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5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70">
        <f t="shared" si="24"/>
        <v>1</v>
      </c>
      <c r="DK93" s="70">
        <f t="shared" si="25"/>
        <v>1</v>
      </c>
      <c r="DL93" s="71">
        <f t="shared" si="26"/>
        <v>4.7004803657924166</v>
      </c>
      <c r="DM93" s="71">
        <f t="shared" si="40"/>
        <v>4.7004803657924166</v>
      </c>
      <c r="DN93" s="69"/>
      <c r="DO93" s="70">
        <f t="shared" si="28"/>
        <v>1</v>
      </c>
      <c r="DP93" s="72">
        <f t="shared" si="41"/>
        <v>1</v>
      </c>
    </row>
    <row r="94" spans="1:120" s="73" customFormat="1">
      <c r="A94" s="49" t="s">
        <v>3549</v>
      </c>
      <c r="B94" s="65">
        <f>B95+SUM(B96:B98)</f>
        <v>0</v>
      </c>
      <c r="C94" s="65">
        <f t="shared" ref="C94:BN94" si="44">C95+SUM(C96:C98)</f>
        <v>0</v>
      </c>
      <c r="D94" s="65">
        <f t="shared" si="44"/>
        <v>0</v>
      </c>
      <c r="E94" s="65">
        <f t="shared" si="44"/>
        <v>0</v>
      </c>
      <c r="F94" s="65">
        <f t="shared" si="44"/>
        <v>0</v>
      </c>
      <c r="G94" s="65">
        <f t="shared" si="44"/>
        <v>0</v>
      </c>
      <c r="H94" s="65">
        <f t="shared" si="44"/>
        <v>0</v>
      </c>
      <c r="I94" s="65">
        <f t="shared" si="44"/>
        <v>0</v>
      </c>
      <c r="J94" s="65">
        <f t="shared" si="44"/>
        <v>0</v>
      </c>
      <c r="K94" s="65">
        <f t="shared" si="44"/>
        <v>0</v>
      </c>
      <c r="L94" s="65">
        <f t="shared" si="44"/>
        <v>0</v>
      </c>
      <c r="M94" s="65">
        <f t="shared" si="44"/>
        <v>0</v>
      </c>
      <c r="N94" s="65">
        <f t="shared" si="44"/>
        <v>9</v>
      </c>
      <c r="O94" s="65">
        <f t="shared" si="44"/>
        <v>0</v>
      </c>
      <c r="P94" s="65">
        <f t="shared" si="44"/>
        <v>0</v>
      </c>
      <c r="Q94" s="65">
        <f t="shared" si="44"/>
        <v>0</v>
      </c>
      <c r="R94" s="65">
        <f t="shared" si="44"/>
        <v>0</v>
      </c>
      <c r="S94" s="65">
        <f t="shared" si="44"/>
        <v>0</v>
      </c>
      <c r="T94" s="65">
        <f t="shared" si="44"/>
        <v>0</v>
      </c>
      <c r="U94" s="65">
        <f t="shared" si="44"/>
        <v>0</v>
      </c>
      <c r="V94" s="65">
        <f t="shared" si="44"/>
        <v>0</v>
      </c>
      <c r="W94" s="65">
        <f t="shared" si="44"/>
        <v>22</v>
      </c>
      <c r="X94" s="65">
        <f t="shared" si="44"/>
        <v>0</v>
      </c>
      <c r="Y94" s="65">
        <f t="shared" si="44"/>
        <v>29</v>
      </c>
      <c r="Z94" s="65">
        <f t="shared" si="44"/>
        <v>0</v>
      </c>
      <c r="AA94" s="65">
        <f t="shared" si="44"/>
        <v>0</v>
      </c>
      <c r="AB94" s="65">
        <f t="shared" si="44"/>
        <v>0</v>
      </c>
      <c r="AC94" s="65">
        <f t="shared" si="44"/>
        <v>0</v>
      </c>
      <c r="AD94" s="65">
        <f t="shared" si="44"/>
        <v>0</v>
      </c>
      <c r="AE94" s="65">
        <f t="shared" si="44"/>
        <v>32</v>
      </c>
      <c r="AF94" s="65">
        <f t="shared" si="44"/>
        <v>4</v>
      </c>
      <c r="AG94" s="65">
        <f t="shared" si="44"/>
        <v>0</v>
      </c>
      <c r="AH94" s="65">
        <f t="shared" si="44"/>
        <v>1</v>
      </c>
      <c r="AI94" s="65">
        <f t="shared" si="44"/>
        <v>32</v>
      </c>
      <c r="AJ94" s="65">
        <f t="shared" si="44"/>
        <v>0</v>
      </c>
      <c r="AK94" s="65">
        <f t="shared" si="44"/>
        <v>0</v>
      </c>
      <c r="AL94" s="65">
        <f t="shared" si="44"/>
        <v>0</v>
      </c>
      <c r="AM94" s="65">
        <f t="shared" si="44"/>
        <v>0</v>
      </c>
      <c r="AN94" s="65">
        <f t="shared" si="44"/>
        <v>0</v>
      </c>
      <c r="AO94" s="65">
        <f t="shared" si="44"/>
        <v>0</v>
      </c>
      <c r="AP94" s="65">
        <f t="shared" si="44"/>
        <v>0</v>
      </c>
      <c r="AQ94" s="65">
        <f t="shared" si="44"/>
        <v>0</v>
      </c>
      <c r="AR94" s="65">
        <f t="shared" si="44"/>
        <v>0</v>
      </c>
      <c r="AS94" s="65">
        <f t="shared" si="44"/>
        <v>0</v>
      </c>
      <c r="AT94" s="65">
        <f t="shared" si="44"/>
        <v>0</v>
      </c>
      <c r="AU94" s="65">
        <f t="shared" si="44"/>
        <v>0</v>
      </c>
      <c r="AV94" s="65">
        <f t="shared" si="44"/>
        <v>3</v>
      </c>
      <c r="AW94" s="65">
        <f t="shared" si="44"/>
        <v>0</v>
      </c>
      <c r="AX94" s="65">
        <f t="shared" si="44"/>
        <v>0</v>
      </c>
      <c r="AY94" s="65">
        <f t="shared" si="44"/>
        <v>6</v>
      </c>
      <c r="AZ94" s="65">
        <f t="shared" si="44"/>
        <v>2</v>
      </c>
      <c r="BA94" s="65">
        <f t="shared" si="44"/>
        <v>0</v>
      </c>
      <c r="BB94" s="65">
        <f t="shared" si="44"/>
        <v>0</v>
      </c>
      <c r="BC94" s="65">
        <f t="shared" si="44"/>
        <v>0</v>
      </c>
      <c r="BD94" s="65">
        <f t="shared" si="44"/>
        <v>0</v>
      </c>
      <c r="BE94" s="65">
        <f t="shared" si="44"/>
        <v>0</v>
      </c>
      <c r="BF94" s="65">
        <f t="shared" si="44"/>
        <v>0</v>
      </c>
      <c r="BG94" s="65">
        <f t="shared" si="44"/>
        <v>0</v>
      </c>
      <c r="BH94" s="65">
        <f t="shared" si="44"/>
        <v>0</v>
      </c>
      <c r="BI94" s="65">
        <f t="shared" si="44"/>
        <v>0</v>
      </c>
      <c r="BJ94" s="65">
        <f t="shared" si="44"/>
        <v>0</v>
      </c>
      <c r="BK94" s="65">
        <f t="shared" si="44"/>
        <v>0</v>
      </c>
      <c r="BL94" s="65">
        <f t="shared" si="44"/>
        <v>0</v>
      </c>
      <c r="BM94" s="65">
        <f t="shared" si="44"/>
        <v>1</v>
      </c>
      <c r="BN94" s="65">
        <f t="shared" si="44"/>
        <v>0</v>
      </c>
      <c r="BO94" s="65">
        <f t="shared" ref="BO94:CP94" si="45">BO95+SUM(BO96:BO98)</f>
        <v>0</v>
      </c>
      <c r="BP94" s="65">
        <f t="shared" si="45"/>
        <v>0</v>
      </c>
      <c r="BQ94" s="65">
        <f t="shared" si="45"/>
        <v>0</v>
      </c>
      <c r="BR94" s="65">
        <f t="shared" si="45"/>
        <v>0</v>
      </c>
      <c r="BS94" s="65">
        <f t="shared" si="45"/>
        <v>0</v>
      </c>
      <c r="BT94" s="65">
        <f t="shared" si="45"/>
        <v>0</v>
      </c>
      <c r="BU94" s="65">
        <f t="shared" si="45"/>
        <v>0</v>
      </c>
      <c r="BV94" s="65">
        <f t="shared" si="45"/>
        <v>0</v>
      </c>
      <c r="BW94" s="65">
        <f t="shared" si="45"/>
        <v>0</v>
      </c>
      <c r="BX94" s="65">
        <f t="shared" si="45"/>
        <v>7</v>
      </c>
      <c r="BY94" s="65">
        <f t="shared" si="45"/>
        <v>0</v>
      </c>
      <c r="BZ94" s="65">
        <f t="shared" si="45"/>
        <v>0</v>
      </c>
      <c r="CA94" s="65">
        <f t="shared" si="45"/>
        <v>0</v>
      </c>
      <c r="CB94" s="65">
        <f t="shared" si="45"/>
        <v>0</v>
      </c>
      <c r="CC94" s="65">
        <f t="shared" si="45"/>
        <v>0</v>
      </c>
      <c r="CD94" s="65">
        <f t="shared" si="45"/>
        <v>0</v>
      </c>
      <c r="CE94" s="65">
        <f t="shared" si="45"/>
        <v>2</v>
      </c>
      <c r="CF94" s="65">
        <f t="shared" si="45"/>
        <v>0</v>
      </c>
      <c r="CG94" s="65">
        <f t="shared" si="45"/>
        <v>0</v>
      </c>
      <c r="CH94" s="65">
        <f t="shared" si="45"/>
        <v>2</v>
      </c>
      <c r="CI94" s="65">
        <f t="shared" si="45"/>
        <v>0</v>
      </c>
      <c r="CJ94" s="65">
        <f t="shared" si="45"/>
        <v>0</v>
      </c>
      <c r="CK94" s="65">
        <f t="shared" si="45"/>
        <v>0</v>
      </c>
      <c r="CL94" s="65">
        <f t="shared" si="45"/>
        <v>0</v>
      </c>
      <c r="CM94" s="65">
        <f t="shared" si="45"/>
        <v>0</v>
      </c>
      <c r="CN94" s="65">
        <f t="shared" si="45"/>
        <v>0</v>
      </c>
      <c r="CO94" s="65">
        <f t="shared" si="45"/>
        <v>0</v>
      </c>
      <c r="CP94" s="65">
        <f t="shared" si="45"/>
        <v>0</v>
      </c>
      <c r="CQ94" s="69"/>
      <c r="CR94" s="69">
        <v>15</v>
      </c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70">
        <f t="shared" si="24"/>
        <v>167</v>
      </c>
      <c r="DK94" s="70">
        <f t="shared" si="25"/>
        <v>15</v>
      </c>
      <c r="DL94" s="71">
        <f t="shared" si="26"/>
        <v>1.9924301646902061</v>
      </c>
      <c r="DM94" s="71">
        <f t="shared" si="40"/>
        <v>332.73583750326441</v>
      </c>
      <c r="DN94" s="69"/>
      <c r="DO94" s="70">
        <f t="shared" si="28"/>
        <v>32</v>
      </c>
      <c r="DP94" s="72">
        <f t="shared" si="41"/>
        <v>0.19161676646706588</v>
      </c>
    </row>
    <row r="95" spans="1:120" s="73" customFormat="1">
      <c r="A95" s="68" t="s">
        <v>3550</v>
      </c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7">
        <v>4</v>
      </c>
      <c r="O95" s="87"/>
      <c r="P95" s="87"/>
      <c r="Q95" s="87"/>
      <c r="R95" s="87"/>
      <c r="S95" s="87"/>
      <c r="T95" s="87"/>
      <c r="U95" s="87"/>
      <c r="V95" s="87"/>
      <c r="W95" s="87">
        <v>5</v>
      </c>
      <c r="X95" s="87"/>
      <c r="Y95" s="87">
        <v>14</v>
      </c>
      <c r="Z95" s="87"/>
      <c r="AA95" s="87"/>
      <c r="AB95" s="87"/>
      <c r="AC95" s="87"/>
      <c r="AD95" s="87"/>
      <c r="AE95" s="87">
        <v>15</v>
      </c>
      <c r="AF95" s="87">
        <v>2</v>
      </c>
      <c r="AG95" s="87"/>
      <c r="AH95" s="87">
        <v>1</v>
      </c>
      <c r="AI95" s="87">
        <v>19</v>
      </c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>
        <v>3</v>
      </c>
      <c r="AW95" s="87"/>
      <c r="AX95" s="87"/>
      <c r="AY95" s="87">
        <v>5</v>
      </c>
      <c r="AZ95" s="87">
        <v>1</v>
      </c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  <c r="BX95" s="87">
        <v>6</v>
      </c>
      <c r="BY95" s="87"/>
      <c r="BZ95" s="87"/>
      <c r="CA95" s="87"/>
      <c r="CB95" s="87"/>
      <c r="CC95" s="87"/>
      <c r="CD95" s="87"/>
      <c r="CE95" s="87"/>
      <c r="CF95" s="87"/>
      <c r="CG95" s="87"/>
      <c r="CH95" s="87">
        <v>2</v>
      </c>
      <c r="CI95" s="87"/>
      <c r="CJ95" s="87"/>
      <c r="CK95" s="87"/>
      <c r="CL95" s="87"/>
      <c r="CM95" s="86"/>
      <c r="CN95" s="87"/>
      <c r="CO95" s="87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7"/>
      <c r="DE95" s="87"/>
      <c r="DF95" s="87"/>
      <c r="DG95" s="87"/>
      <c r="DH95" s="87"/>
      <c r="DI95" s="87"/>
      <c r="DJ95" s="70">
        <f t="shared" si="24"/>
        <v>77</v>
      </c>
      <c r="DK95" s="70">
        <f t="shared" si="25"/>
        <v>12</v>
      </c>
      <c r="DL95" s="71">
        <f t="shared" si="26"/>
        <v>2.2155737160044158</v>
      </c>
      <c r="DM95" s="71">
        <f t="shared" si="40"/>
        <v>170.59917613234001</v>
      </c>
      <c r="DN95" s="69"/>
      <c r="DO95" s="70">
        <f t="shared" si="28"/>
        <v>19</v>
      </c>
      <c r="DP95" s="72">
        <f t="shared" si="41"/>
        <v>0.24675324675324675</v>
      </c>
    </row>
    <row r="96" spans="1:120" s="73" customFormat="1">
      <c r="A96" s="68" t="s">
        <v>3551</v>
      </c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7">
        <v>1</v>
      </c>
      <c r="O96" s="87"/>
      <c r="P96" s="87"/>
      <c r="Q96" s="87"/>
      <c r="R96" s="87"/>
      <c r="S96" s="87"/>
      <c r="T96" s="87"/>
      <c r="U96" s="87"/>
      <c r="V96" s="87"/>
      <c r="W96" s="87">
        <v>2</v>
      </c>
      <c r="X96" s="87"/>
      <c r="Y96" s="87">
        <v>3</v>
      </c>
      <c r="Z96" s="87"/>
      <c r="AA96" s="87"/>
      <c r="AB96" s="87"/>
      <c r="AC96" s="87"/>
      <c r="AD96" s="87"/>
      <c r="AE96" s="87">
        <v>1</v>
      </c>
      <c r="AF96" s="87"/>
      <c r="AG96" s="87"/>
      <c r="AH96" s="87"/>
      <c r="AI96" s="87">
        <v>3</v>
      </c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>
        <v>1</v>
      </c>
      <c r="BN96" s="87"/>
      <c r="BO96" s="87"/>
      <c r="BP96" s="87"/>
      <c r="BQ96" s="87"/>
      <c r="BR96" s="87"/>
      <c r="BS96" s="87"/>
      <c r="BT96" s="87"/>
      <c r="BU96" s="87"/>
      <c r="BV96" s="87"/>
      <c r="BW96" s="87"/>
      <c r="BX96" s="87"/>
      <c r="BY96" s="87"/>
      <c r="BZ96" s="87"/>
      <c r="CA96" s="87"/>
      <c r="CB96" s="87"/>
      <c r="CC96" s="87"/>
      <c r="CD96" s="87"/>
      <c r="CE96" s="87"/>
      <c r="CF96" s="87"/>
      <c r="CG96" s="87"/>
      <c r="CH96" s="87"/>
      <c r="CI96" s="87"/>
      <c r="CJ96" s="87"/>
      <c r="CK96" s="87"/>
      <c r="CL96" s="87"/>
      <c r="CM96" s="86"/>
      <c r="CN96" s="87"/>
      <c r="CO96" s="87"/>
      <c r="CP96" s="87"/>
      <c r="CQ96" s="87"/>
      <c r="CR96" s="87"/>
      <c r="CS96" s="87"/>
      <c r="CT96" s="87"/>
      <c r="CU96" s="87"/>
      <c r="CV96" s="87"/>
      <c r="CW96" s="87"/>
      <c r="CX96" s="87"/>
      <c r="CY96" s="87"/>
      <c r="CZ96" s="87"/>
      <c r="DA96" s="87"/>
      <c r="DB96" s="87"/>
      <c r="DC96" s="87"/>
      <c r="DD96" s="87"/>
      <c r="DE96" s="87"/>
      <c r="DF96" s="87"/>
      <c r="DG96" s="87"/>
      <c r="DH96" s="87"/>
      <c r="DI96" s="87"/>
      <c r="DJ96" s="70">
        <f t="shared" si="24"/>
        <v>11</v>
      </c>
      <c r="DK96" s="70">
        <f t="shared" si="25"/>
        <v>6</v>
      </c>
      <c r="DL96" s="71">
        <f t="shared" si="26"/>
        <v>2.9087208965643612</v>
      </c>
      <c r="DM96" s="71">
        <f t="shared" si="40"/>
        <v>31.995929862207973</v>
      </c>
      <c r="DN96" s="69"/>
      <c r="DO96" s="70">
        <f t="shared" si="28"/>
        <v>3</v>
      </c>
      <c r="DP96" s="72">
        <f t="shared" si="41"/>
        <v>0.27272727272727271</v>
      </c>
    </row>
    <row r="97" spans="1:120" s="73" customFormat="1">
      <c r="A97" s="68" t="s">
        <v>3552</v>
      </c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7">
        <v>1</v>
      </c>
      <c r="O97" s="87"/>
      <c r="P97" s="87"/>
      <c r="Q97" s="87"/>
      <c r="R97" s="87"/>
      <c r="S97" s="87"/>
      <c r="T97" s="87"/>
      <c r="U97" s="87"/>
      <c r="V97" s="87"/>
      <c r="W97" s="87">
        <v>7</v>
      </c>
      <c r="X97" s="87"/>
      <c r="Y97" s="87">
        <v>8</v>
      </c>
      <c r="Z97" s="87"/>
      <c r="AA97" s="87"/>
      <c r="AB97" s="87"/>
      <c r="AC97" s="87"/>
      <c r="AD97" s="87"/>
      <c r="AE97" s="87">
        <v>6</v>
      </c>
      <c r="AF97" s="87">
        <v>2</v>
      </c>
      <c r="AG97" s="87"/>
      <c r="AH97" s="87"/>
      <c r="AI97" s="87">
        <v>10</v>
      </c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>
        <v>1</v>
      </c>
      <c r="AZ97" s="87">
        <v>1</v>
      </c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87"/>
      <c r="BW97" s="87"/>
      <c r="BX97" s="87">
        <v>1</v>
      </c>
      <c r="BY97" s="87"/>
      <c r="BZ97" s="87"/>
      <c r="CA97" s="87"/>
      <c r="CB97" s="87"/>
      <c r="CC97" s="87"/>
      <c r="CD97" s="87"/>
      <c r="CE97" s="87">
        <v>2</v>
      </c>
      <c r="CF97" s="87"/>
      <c r="CG97" s="87"/>
      <c r="CH97" s="87"/>
      <c r="CI97" s="87"/>
      <c r="CJ97" s="87"/>
      <c r="CK97" s="87"/>
      <c r="CL97" s="87"/>
      <c r="CM97" s="86"/>
      <c r="CN97" s="87"/>
      <c r="CO97" s="87"/>
      <c r="CP97" s="87"/>
      <c r="CQ97" s="87"/>
      <c r="CR97" s="87"/>
      <c r="CS97" s="87"/>
      <c r="CT97" s="87"/>
      <c r="CU97" s="87"/>
      <c r="CV97" s="87"/>
      <c r="CW97" s="87"/>
      <c r="CX97" s="87"/>
      <c r="CY97" s="87"/>
      <c r="CZ97" s="87"/>
      <c r="DA97" s="87"/>
      <c r="DB97" s="87"/>
      <c r="DC97" s="87"/>
      <c r="DD97" s="87"/>
      <c r="DE97" s="87"/>
      <c r="DF97" s="87"/>
      <c r="DG97" s="87"/>
      <c r="DH97" s="87"/>
      <c r="DI97" s="87"/>
      <c r="DJ97" s="70">
        <f t="shared" si="24"/>
        <v>39</v>
      </c>
      <c r="DK97" s="70">
        <f t="shared" si="25"/>
        <v>10</v>
      </c>
      <c r="DL97" s="71">
        <f t="shared" si="26"/>
        <v>2.3978952727983707</v>
      </c>
      <c r="DM97" s="71">
        <f t="shared" si="40"/>
        <v>93.517915639136461</v>
      </c>
      <c r="DN97" s="69"/>
      <c r="DO97" s="70">
        <f t="shared" si="28"/>
        <v>10</v>
      </c>
      <c r="DP97" s="72">
        <f t="shared" si="41"/>
        <v>0.25641025641025639</v>
      </c>
    </row>
    <row r="98" spans="1:120" s="73" customFormat="1">
      <c r="A98" s="68" t="s">
        <v>3553</v>
      </c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7">
        <v>3</v>
      </c>
      <c r="O98" s="87"/>
      <c r="P98" s="87"/>
      <c r="Q98" s="87"/>
      <c r="R98" s="87"/>
      <c r="S98" s="87"/>
      <c r="T98" s="87"/>
      <c r="U98" s="87"/>
      <c r="V98" s="87"/>
      <c r="W98" s="87">
        <v>8</v>
      </c>
      <c r="X98" s="87"/>
      <c r="Y98" s="87">
        <v>4</v>
      </c>
      <c r="Z98" s="87"/>
      <c r="AA98" s="87"/>
      <c r="AB98" s="87"/>
      <c r="AC98" s="87"/>
      <c r="AD98" s="87"/>
      <c r="AE98" s="87">
        <v>10</v>
      </c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87"/>
      <c r="CA98" s="87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/>
      <c r="CM98" s="86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70">
        <f t="shared" si="24"/>
        <v>25</v>
      </c>
      <c r="DK98" s="70">
        <f t="shared" si="25"/>
        <v>4</v>
      </c>
      <c r="DL98" s="71">
        <f t="shared" si="26"/>
        <v>3.3141860046725258</v>
      </c>
      <c r="DM98" s="71">
        <f t="shared" si="40"/>
        <v>82.854650116813147</v>
      </c>
      <c r="DN98" s="69"/>
      <c r="DO98" s="70">
        <f t="shared" si="28"/>
        <v>10</v>
      </c>
      <c r="DP98" s="72">
        <f t="shared" si="41"/>
        <v>0.4</v>
      </c>
    </row>
    <row r="99" spans="1:120" ht="14">
      <c r="A99" s="61" t="s">
        <v>3629</v>
      </c>
      <c r="C99" s="4"/>
      <c r="D99" s="4"/>
      <c r="E99" s="4"/>
      <c r="F99" s="4"/>
      <c r="L99" s="4"/>
      <c r="M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37">
        <v>2</v>
      </c>
      <c r="CK99" s="4"/>
      <c r="CL99" s="4"/>
      <c r="CM99" s="34"/>
      <c r="CN99" s="4"/>
      <c r="CO99" s="37">
        <v>1</v>
      </c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70">
        <f t="shared" si="24"/>
        <v>3</v>
      </c>
      <c r="DK99" s="70">
        <f t="shared" si="25"/>
        <v>2</v>
      </c>
      <c r="DL99" s="71">
        <f t="shared" si="26"/>
        <v>4.0073331852324712</v>
      </c>
      <c r="DM99" s="42">
        <f>DJ99*DL99</f>
        <v>12.021999555697413</v>
      </c>
      <c r="DO99" s="70">
        <f t="shared" si="28"/>
        <v>2</v>
      </c>
      <c r="DP99" s="41">
        <f>IFERROR(DO99/DJ99,"")</f>
        <v>0.66666666666666663</v>
      </c>
    </row>
    <row r="100" spans="1:120" ht="14">
      <c r="A100" s="61" t="s">
        <v>3630</v>
      </c>
      <c r="C100" s="4"/>
      <c r="D100" s="4"/>
      <c r="E100" s="4"/>
      <c r="F100" s="4"/>
      <c r="L100" s="4"/>
      <c r="M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37">
        <v>1</v>
      </c>
      <c r="CK100" s="4"/>
      <c r="CL100" s="4"/>
      <c r="CM100" s="34"/>
      <c r="CN100" s="4"/>
      <c r="CO100" s="37">
        <v>1</v>
      </c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70">
        <f t="shared" si="24"/>
        <v>2</v>
      </c>
      <c r="DK100" s="70">
        <f t="shared" si="25"/>
        <v>2</v>
      </c>
      <c r="DL100" s="71">
        <f t="shared" si="26"/>
        <v>4.0073331852324712</v>
      </c>
      <c r="DM100" s="42">
        <f>DJ100*DL100</f>
        <v>8.0146663704649423</v>
      </c>
      <c r="DO100" s="70">
        <f t="shared" si="28"/>
        <v>1</v>
      </c>
      <c r="DP100" s="41">
        <f>IFERROR(DO100/DJ100,"")</f>
        <v>0.5</v>
      </c>
    </row>
    <row r="101" spans="1:120" ht="14">
      <c r="A101" s="61" t="s">
        <v>3631</v>
      </c>
      <c r="C101" s="4"/>
      <c r="D101" s="4"/>
      <c r="E101" s="4"/>
      <c r="F101" s="4"/>
      <c r="L101" s="4"/>
      <c r="M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37">
        <v>1</v>
      </c>
      <c r="CK101" s="4"/>
      <c r="CL101" s="4"/>
      <c r="CM101" s="3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70">
        <f t="shared" si="24"/>
        <v>1</v>
      </c>
      <c r="DK101" s="70">
        <f t="shared" si="25"/>
        <v>1</v>
      </c>
      <c r="DL101" s="71">
        <f t="shared" si="26"/>
        <v>4.7004803657924166</v>
      </c>
      <c r="DM101" s="42">
        <f>DJ101*DL101</f>
        <v>4.7004803657924166</v>
      </c>
      <c r="DO101" s="70">
        <f t="shared" si="28"/>
        <v>1</v>
      </c>
      <c r="DP101" s="41">
        <f>IFERROR(DO101/DJ101,"")</f>
        <v>1</v>
      </c>
    </row>
    <row r="102" spans="1:120">
      <c r="A102" s="29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1"/>
      <c r="CN102" s="30"/>
      <c r="CO102" s="30"/>
      <c r="CP102" s="30"/>
      <c r="CQ102" s="30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0"/>
      <c r="DL102"/>
      <c r="DM102"/>
    </row>
    <row r="103" spans="1:120" s="73" customFormat="1">
      <c r="A103" s="49" t="s">
        <v>3554</v>
      </c>
      <c r="B103" s="65">
        <f>B104+0.5*SUM(B106:B107)</f>
        <v>2.5</v>
      </c>
      <c r="C103" s="65">
        <f t="shared" ref="C103:BN103" si="46">C104+0.5*SUM(C106:C107)</f>
        <v>9.5</v>
      </c>
      <c r="D103" s="65">
        <f t="shared" si="46"/>
        <v>0</v>
      </c>
      <c r="E103" s="65">
        <f t="shared" si="46"/>
        <v>0</v>
      </c>
      <c r="F103" s="65">
        <f t="shared" si="46"/>
        <v>0</v>
      </c>
      <c r="G103" s="65">
        <f t="shared" si="46"/>
        <v>0.5</v>
      </c>
      <c r="H103" s="65">
        <f t="shared" si="46"/>
        <v>0</v>
      </c>
      <c r="I103" s="65">
        <f t="shared" si="46"/>
        <v>0</v>
      </c>
      <c r="J103" s="65">
        <f t="shared" si="46"/>
        <v>0</v>
      </c>
      <c r="K103" s="65">
        <f t="shared" si="46"/>
        <v>0</v>
      </c>
      <c r="L103" s="65">
        <f t="shared" si="46"/>
        <v>0.5</v>
      </c>
      <c r="M103" s="65">
        <f t="shared" si="46"/>
        <v>0</v>
      </c>
      <c r="N103" s="65">
        <f t="shared" si="46"/>
        <v>0</v>
      </c>
      <c r="O103" s="65">
        <f t="shared" si="46"/>
        <v>0.5</v>
      </c>
      <c r="P103" s="65">
        <f t="shared" si="46"/>
        <v>0</v>
      </c>
      <c r="Q103" s="65">
        <f t="shared" si="46"/>
        <v>0</v>
      </c>
      <c r="R103" s="65">
        <f t="shared" si="46"/>
        <v>0</v>
      </c>
      <c r="S103" s="65">
        <f t="shared" si="46"/>
        <v>0</v>
      </c>
      <c r="T103" s="65">
        <f t="shared" si="46"/>
        <v>0.5</v>
      </c>
      <c r="U103" s="65">
        <f t="shared" si="46"/>
        <v>0</v>
      </c>
      <c r="V103" s="65">
        <f t="shared" si="46"/>
        <v>0</v>
      </c>
      <c r="W103" s="65">
        <f t="shared" si="46"/>
        <v>0</v>
      </c>
      <c r="X103" s="65">
        <f t="shared" si="46"/>
        <v>0</v>
      </c>
      <c r="Y103" s="65">
        <f t="shared" si="46"/>
        <v>0</v>
      </c>
      <c r="Z103" s="65">
        <f t="shared" si="46"/>
        <v>0</v>
      </c>
      <c r="AA103" s="65">
        <f t="shared" si="46"/>
        <v>2.5</v>
      </c>
      <c r="AB103" s="65">
        <f t="shared" si="46"/>
        <v>0</v>
      </c>
      <c r="AC103" s="65">
        <f t="shared" si="46"/>
        <v>0</v>
      </c>
      <c r="AD103" s="65">
        <f t="shared" si="46"/>
        <v>0</v>
      </c>
      <c r="AE103" s="65">
        <f t="shared" si="46"/>
        <v>0</v>
      </c>
      <c r="AF103" s="65">
        <f t="shared" si="46"/>
        <v>0</v>
      </c>
      <c r="AG103" s="65">
        <f t="shared" si="46"/>
        <v>0</v>
      </c>
      <c r="AH103" s="65">
        <f t="shared" si="46"/>
        <v>0</v>
      </c>
      <c r="AI103" s="65">
        <f t="shared" si="46"/>
        <v>0</v>
      </c>
      <c r="AJ103" s="65">
        <f t="shared" si="46"/>
        <v>0</v>
      </c>
      <c r="AK103" s="65">
        <f t="shared" si="46"/>
        <v>0</v>
      </c>
      <c r="AL103" s="65">
        <f t="shared" si="46"/>
        <v>0</v>
      </c>
      <c r="AM103" s="65">
        <f t="shared" si="46"/>
        <v>0</v>
      </c>
      <c r="AN103" s="65">
        <f t="shared" si="46"/>
        <v>0</v>
      </c>
      <c r="AO103" s="65">
        <f t="shared" si="46"/>
        <v>0.5</v>
      </c>
      <c r="AP103" s="65">
        <f t="shared" si="46"/>
        <v>0</v>
      </c>
      <c r="AQ103" s="65">
        <f t="shared" si="46"/>
        <v>0</v>
      </c>
      <c r="AR103" s="65">
        <f t="shared" si="46"/>
        <v>0</v>
      </c>
      <c r="AS103" s="65">
        <f t="shared" si="46"/>
        <v>0</v>
      </c>
      <c r="AT103" s="65">
        <f t="shared" si="46"/>
        <v>0</v>
      </c>
      <c r="AU103" s="65">
        <f t="shared" si="46"/>
        <v>0</v>
      </c>
      <c r="AV103" s="65">
        <f t="shared" si="46"/>
        <v>0</v>
      </c>
      <c r="AW103" s="65">
        <f t="shared" si="46"/>
        <v>0</v>
      </c>
      <c r="AX103" s="65">
        <f t="shared" si="46"/>
        <v>0</v>
      </c>
      <c r="AY103" s="65">
        <f t="shared" si="46"/>
        <v>0.5</v>
      </c>
      <c r="AZ103" s="65">
        <f t="shared" si="46"/>
        <v>0</v>
      </c>
      <c r="BA103" s="65">
        <f t="shared" si="46"/>
        <v>0</v>
      </c>
      <c r="BB103" s="65">
        <f t="shared" si="46"/>
        <v>0</v>
      </c>
      <c r="BC103" s="65">
        <f t="shared" si="46"/>
        <v>0</v>
      </c>
      <c r="BD103" s="65">
        <f t="shared" si="46"/>
        <v>0</v>
      </c>
      <c r="BE103" s="65">
        <f t="shared" si="46"/>
        <v>0</v>
      </c>
      <c r="BF103" s="65">
        <f t="shared" si="46"/>
        <v>0</v>
      </c>
      <c r="BG103" s="65">
        <f t="shared" si="46"/>
        <v>0</v>
      </c>
      <c r="BH103" s="65">
        <f t="shared" si="46"/>
        <v>0</v>
      </c>
      <c r="BI103" s="65">
        <f t="shared" si="46"/>
        <v>0</v>
      </c>
      <c r="BJ103" s="65">
        <f t="shared" si="46"/>
        <v>0</v>
      </c>
      <c r="BK103" s="65">
        <f t="shared" si="46"/>
        <v>0</v>
      </c>
      <c r="BL103" s="65">
        <f t="shared" si="46"/>
        <v>0</v>
      </c>
      <c r="BM103" s="65">
        <f t="shared" si="46"/>
        <v>0</v>
      </c>
      <c r="BN103" s="65">
        <f t="shared" si="46"/>
        <v>0</v>
      </c>
      <c r="BO103" s="65">
        <f t="shared" ref="BO103:CP103" si="47">BO104+0.5*SUM(BO106:BO107)</f>
        <v>0</v>
      </c>
      <c r="BP103" s="65">
        <f t="shared" si="47"/>
        <v>0</v>
      </c>
      <c r="BQ103" s="65">
        <f t="shared" si="47"/>
        <v>0</v>
      </c>
      <c r="BR103" s="65">
        <f t="shared" si="47"/>
        <v>0</v>
      </c>
      <c r="BS103" s="65">
        <f t="shared" si="47"/>
        <v>0</v>
      </c>
      <c r="BT103" s="65">
        <f t="shared" si="47"/>
        <v>0</v>
      </c>
      <c r="BU103" s="65">
        <f t="shared" si="47"/>
        <v>1</v>
      </c>
      <c r="BV103" s="65">
        <f t="shared" si="47"/>
        <v>0</v>
      </c>
      <c r="BW103" s="65">
        <f t="shared" si="47"/>
        <v>0</v>
      </c>
      <c r="BX103" s="65">
        <f t="shared" si="47"/>
        <v>0</v>
      </c>
      <c r="BY103" s="65">
        <f t="shared" si="47"/>
        <v>0</v>
      </c>
      <c r="BZ103" s="65">
        <f t="shared" si="47"/>
        <v>0</v>
      </c>
      <c r="CA103" s="65">
        <f t="shared" si="47"/>
        <v>0</v>
      </c>
      <c r="CB103" s="65">
        <f t="shared" si="47"/>
        <v>0</v>
      </c>
      <c r="CC103" s="65">
        <f t="shared" si="47"/>
        <v>0</v>
      </c>
      <c r="CD103" s="65">
        <f t="shared" si="47"/>
        <v>0</v>
      </c>
      <c r="CE103" s="65">
        <f t="shared" si="47"/>
        <v>0</v>
      </c>
      <c r="CF103" s="65">
        <f t="shared" si="47"/>
        <v>0</v>
      </c>
      <c r="CG103" s="65">
        <f t="shared" si="47"/>
        <v>0</v>
      </c>
      <c r="CH103" s="65">
        <f t="shared" si="47"/>
        <v>0</v>
      </c>
      <c r="CI103" s="65">
        <f t="shared" si="47"/>
        <v>0</v>
      </c>
      <c r="CJ103" s="65">
        <f t="shared" si="47"/>
        <v>2.5</v>
      </c>
      <c r="CK103" s="65">
        <f t="shared" si="47"/>
        <v>0</v>
      </c>
      <c r="CL103" s="65">
        <f t="shared" si="47"/>
        <v>0</v>
      </c>
      <c r="CM103" s="65">
        <f t="shared" si="47"/>
        <v>0</v>
      </c>
      <c r="CN103" s="65">
        <f t="shared" si="47"/>
        <v>0</v>
      </c>
      <c r="CO103" s="65">
        <f t="shared" si="47"/>
        <v>0</v>
      </c>
      <c r="CP103" s="65">
        <f t="shared" si="47"/>
        <v>0</v>
      </c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70">
        <f t="shared" si="24"/>
        <v>21</v>
      </c>
      <c r="DK103" s="70">
        <f t="shared" si="25"/>
        <v>11</v>
      </c>
      <c r="DL103" s="71">
        <f t="shared" si="26"/>
        <v>2.3025850929940459</v>
      </c>
      <c r="DM103" s="71">
        <f t="shared" si="40"/>
        <v>48.354286952874965</v>
      </c>
      <c r="DN103" s="69"/>
      <c r="DO103" s="70">
        <f t="shared" si="28"/>
        <v>9.5</v>
      </c>
      <c r="DP103" s="72">
        <f t="shared" si="41"/>
        <v>0.45238095238095238</v>
      </c>
    </row>
    <row r="104" spans="1:120" s="73" customFormat="1">
      <c r="A104" s="49" t="s">
        <v>3555</v>
      </c>
      <c r="B104" s="65">
        <f>B105</f>
        <v>0</v>
      </c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5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/>
      <c r="DK104"/>
      <c r="DL104"/>
      <c r="DM104"/>
      <c r="DN104"/>
      <c r="DO104"/>
      <c r="DP104"/>
    </row>
    <row r="105" spans="1:120" s="73" customFormat="1">
      <c r="A105" s="82" t="s">
        <v>3556</v>
      </c>
      <c r="B105" s="83"/>
      <c r="C105" s="83"/>
      <c r="D105" s="83"/>
      <c r="E105" s="83"/>
      <c r="F105" s="83"/>
      <c r="G105" s="83"/>
      <c r="H105" s="83"/>
      <c r="I105" s="83"/>
      <c r="J105" s="83">
        <v>2</v>
      </c>
      <c r="K105" s="83"/>
      <c r="L105" s="83">
        <v>2</v>
      </c>
      <c r="M105" s="83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4"/>
      <c r="CJ105" s="84"/>
      <c r="CK105" s="84"/>
      <c r="CL105" s="84"/>
      <c r="CM105" s="83"/>
      <c r="CN105" s="84"/>
      <c r="CO105" s="84"/>
      <c r="CP105" s="84"/>
      <c r="CQ105" s="84"/>
      <c r="CR105" s="84"/>
      <c r="CS105" s="84"/>
      <c r="CT105" s="84"/>
      <c r="CU105" s="84"/>
      <c r="CV105" s="84"/>
      <c r="CW105" s="84"/>
      <c r="CX105" s="84"/>
      <c r="CY105" s="84"/>
      <c r="CZ105" s="84"/>
      <c r="DA105" s="84"/>
      <c r="DB105" s="84"/>
      <c r="DC105" s="84"/>
      <c r="DD105" s="84"/>
      <c r="DE105" s="84"/>
      <c r="DF105" s="84"/>
      <c r="DG105" s="84"/>
      <c r="DH105" s="84"/>
      <c r="DI105" s="84"/>
      <c r="DJ105" s="70">
        <f t="shared" si="24"/>
        <v>4</v>
      </c>
      <c r="DK105" s="70">
        <f t="shared" si="25"/>
        <v>2</v>
      </c>
      <c r="DL105" s="71">
        <f t="shared" si="26"/>
        <v>4.0073331852324712</v>
      </c>
      <c r="DM105" s="71">
        <f t="shared" si="40"/>
        <v>16.029332740929885</v>
      </c>
      <c r="DN105" s="69"/>
      <c r="DO105" s="70">
        <f t="shared" si="28"/>
        <v>2</v>
      </c>
      <c r="DP105" s="72">
        <f t="shared" si="41"/>
        <v>0.5</v>
      </c>
    </row>
    <row r="106" spans="1:120" s="73" customFormat="1">
      <c r="A106" s="49" t="s">
        <v>3557</v>
      </c>
      <c r="B106" s="65">
        <v>1</v>
      </c>
      <c r="C106" s="65">
        <v>2</v>
      </c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>
        <v>1</v>
      </c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>
        <v>1</v>
      </c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5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70">
        <f t="shared" si="24"/>
        <v>5</v>
      </c>
      <c r="DK106" s="70">
        <f t="shared" si="25"/>
        <v>4</v>
      </c>
      <c r="DL106" s="71">
        <f t="shared" si="26"/>
        <v>3.3141860046725258</v>
      </c>
      <c r="DM106" s="71">
        <f t="shared" si="40"/>
        <v>16.570930023362628</v>
      </c>
      <c r="DN106" s="69"/>
      <c r="DO106" s="70">
        <f t="shared" si="28"/>
        <v>2</v>
      </c>
      <c r="DP106" s="72">
        <f t="shared" si="41"/>
        <v>0.4</v>
      </c>
    </row>
    <row r="107" spans="1:120" s="73" customFormat="1">
      <c r="A107" s="49" t="s">
        <v>3558</v>
      </c>
      <c r="B107" s="65">
        <v>4</v>
      </c>
      <c r="C107" s="65">
        <v>17</v>
      </c>
      <c r="D107" s="65"/>
      <c r="E107" s="65"/>
      <c r="F107" s="65"/>
      <c r="G107" s="65">
        <v>1</v>
      </c>
      <c r="H107" s="65"/>
      <c r="I107" s="65"/>
      <c r="J107" s="65"/>
      <c r="K107" s="65"/>
      <c r="L107" s="65">
        <v>1</v>
      </c>
      <c r="M107" s="65"/>
      <c r="N107" s="69"/>
      <c r="O107" s="69">
        <v>1</v>
      </c>
      <c r="P107" s="69"/>
      <c r="Q107" s="69"/>
      <c r="R107" s="69"/>
      <c r="S107" s="69"/>
      <c r="T107" s="69">
        <v>1</v>
      </c>
      <c r="U107" s="69"/>
      <c r="V107" s="69"/>
      <c r="W107" s="69"/>
      <c r="X107" s="69"/>
      <c r="Y107" s="69"/>
      <c r="Z107" s="69"/>
      <c r="AA107" s="69">
        <v>4</v>
      </c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>
        <v>1</v>
      </c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>
        <v>2</v>
      </c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>
        <v>5</v>
      </c>
      <c r="CK107" s="69"/>
      <c r="CL107" s="69"/>
      <c r="CM107" s="65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70">
        <f t="shared" si="24"/>
        <v>37</v>
      </c>
      <c r="DK107" s="70">
        <f t="shared" si="25"/>
        <v>10</v>
      </c>
      <c r="DL107" s="71">
        <f t="shared" si="26"/>
        <v>2.3978952727983707</v>
      </c>
      <c r="DM107" s="71">
        <f t="shared" si="40"/>
        <v>88.722125093539717</v>
      </c>
      <c r="DN107" s="69"/>
      <c r="DO107" s="70">
        <f t="shared" si="28"/>
        <v>17</v>
      </c>
      <c r="DP107" s="72">
        <f t="shared" si="41"/>
        <v>0.45945945945945948</v>
      </c>
    </row>
    <row r="108" spans="1:120" s="73" customFormat="1">
      <c r="A108" s="49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5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/>
      <c r="DK108"/>
      <c r="DL108"/>
      <c r="DM108"/>
      <c r="DN108"/>
      <c r="DO108"/>
      <c r="DP108"/>
    </row>
    <row r="109" spans="1:120" s="73" customFormat="1">
      <c r="A109" s="49" t="s">
        <v>3559</v>
      </c>
      <c r="B109" s="65">
        <f>SUM(B110:B111)</f>
        <v>0</v>
      </c>
      <c r="C109" s="65">
        <f t="shared" ref="C109:BN109" si="48">SUM(C110:C111)</f>
        <v>0</v>
      </c>
      <c r="D109" s="65">
        <f t="shared" si="48"/>
        <v>0</v>
      </c>
      <c r="E109" s="65">
        <f t="shared" si="48"/>
        <v>0</v>
      </c>
      <c r="F109" s="65">
        <f t="shared" si="48"/>
        <v>0</v>
      </c>
      <c r="G109" s="65">
        <f t="shared" si="48"/>
        <v>0</v>
      </c>
      <c r="H109" s="65">
        <f t="shared" si="48"/>
        <v>0</v>
      </c>
      <c r="I109" s="65">
        <f t="shared" si="48"/>
        <v>0</v>
      </c>
      <c r="J109" s="65">
        <f t="shared" si="48"/>
        <v>0</v>
      </c>
      <c r="K109" s="65">
        <f t="shared" si="48"/>
        <v>0</v>
      </c>
      <c r="L109" s="65">
        <f t="shared" si="48"/>
        <v>0</v>
      </c>
      <c r="M109" s="65">
        <f t="shared" si="48"/>
        <v>0</v>
      </c>
      <c r="N109" s="65">
        <f t="shared" si="48"/>
        <v>0</v>
      </c>
      <c r="O109" s="65">
        <f t="shared" si="48"/>
        <v>0</v>
      </c>
      <c r="P109" s="65">
        <f t="shared" si="48"/>
        <v>0</v>
      </c>
      <c r="Q109" s="65">
        <f t="shared" si="48"/>
        <v>0</v>
      </c>
      <c r="R109" s="65">
        <f t="shared" si="48"/>
        <v>0</v>
      </c>
      <c r="S109" s="65">
        <f t="shared" si="48"/>
        <v>0</v>
      </c>
      <c r="T109" s="65">
        <f t="shared" si="48"/>
        <v>0</v>
      </c>
      <c r="U109" s="65">
        <f t="shared" si="48"/>
        <v>0</v>
      </c>
      <c r="V109" s="65">
        <f t="shared" si="48"/>
        <v>0</v>
      </c>
      <c r="W109" s="65">
        <f t="shared" si="48"/>
        <v>0</v>
      </c>
      <c r="X109" s="65">
        <f t="shared" si="48"/>
        <v>0</v>
      </c>
      <c r="Y109" s="65">
        <f t="shared" si="48"/>
        <v>0</v>
      </c>
      <c r="Z109" s="65">
        <f t="shared" si="48"/>
        <v>0</v>
      </c>
      <c r="AA109" s="65">
        <f t="shared" si="48"/>
        <v>0</v>
      </c>
      <c r="AB109" s="65">
        <f t="shared" si="48"/>
        <v>0</v>
      </c>
      <c r="AC109" s="65">
        <f t="shared" si="48"/>
        <v>0</v>
      </c>
      <c r="AD109" s="65">
        <f t="shared" si="48"/>
        <v>0</v>
      </c>
      <c r="AE109" s="65">
        <f t="shared" si="48"/>
        <v>0</v>
      </c>
      <c r="AF109" s="65">
        <f t="shared" si="48"/>
        <v>0</v>
      </c>
      <c r="AG109" s="65">
        <f t="shared" si="48"/>
        <v>0</v>
      </c>
      <c r="AH109" s="65">
        <f t="shared" si="48"/>
        <v>0</v>
      </c>
      <c r="AI109" s="65">
        <f t="shared" si="48"/>
        <v>0</v>
      </c>
      <c r="AJ109" s="65">
        <f t="shared" si="48"/>
        <v>0</v>
      </c>
      <c r="AK109" s="65">
        <f t="shared" si="48"/>
        <v>0</v>
      </c>
      <c r="AL109" s="65">
        <f t="shared" si="48"/>
        <v>0</v>
      </c>
      <c r="AM109" s="65">
        <f t="shared" si="48"/>
        <v>0</v>
      </c>
      <c r="AN109" s="65">
        <f t="shared" si="48"/>
        <v>0</v>
      </c>
      <c r="AO109" s="65">
        <f t="shared" si="48"/>
        <v>0</v>
      </c>
      <c r="AP109" s="65">
        <f t="shared" si="48"/>
        <v>0</v>
      </c>
      <c r="AQ109" s="65">
        <f t="shared" si="48"/>
        <v>0</v>
      </c>
      <c r="AR109" s="65">
        <f t="shared" si="48"/>
        <v>0</v>
      </c>
      <c r="AS109" s="65">
        <f t="shared" si="48"/>
        <v>0</v>
      </c>
      <c r="AT109" s="65">
        <f t="shared" si="48"/>
        <v>0</v>
      </c>
      <c r="AU109" s="65">
        <f t="shared" si="48"/>
        <v>0</v>
      </c>
      <c r="AV109" s="65">
        <f t="shared" si="48"/>
        <v>0</v>
      </c>
      <c r="AW109" s="65">
        <f t="shared" si="48"/>
        <v>0</v>
      </c>
      <c r="AX109" s="65">
        <f t="shared" si="48"/>
        <v>0</v>
      </c>
      <c r="AY109" s="65">
        <f t="shared" si="48"/>
        <v>0</v>
      </c>
      <c r="AZ109" s="65">
        <f t="shared" si="48"/>
        <v>0</v>
      </c>
      <c r="BA109" s="65">
        <f t="shared" si="48"/>
        <v>0</v>
      </c>
      <c r="BB109" s="65">
        <f t="shared" si="48"/>
        <v>0</v>
      </c>
      <c r="BC109" s="65">
        <f t="shared" si="48"/>
        <v>0</v>
      </c>
      <c r="BD109" s="65">
        <f t="shared" si="48"/>
        <v>0</v>
      </c>
      <c r="BE109" s="65">
        <f t="shared" si="48"/>
        <v>0</v>
      </c>
      <c r="BF109" s="65">
        <f t="shared" si="48"/>
        <v>0</v>
      </c>
      <c r="BG109" s="65">
        <f t="shared" si="48"/>
        <v>0</v>
      </c>
      <c r="BH109" s="65">
        <f t="shared" si="48"/>
        <v>0</v>
      </c>
      <c r="BI109" s="65">
        <f t="shared" si="48"/>
        <v>0</v>
      </c>
      <c r="BJ109" s="65">
        <f t="shared" si="48"/>
        <v>0</v>
      </c>
      <c r="BK109" s="65">
        <f t="shared" si="48"/>
        <v>0</v>
      </c>
      <c r="BL109" s="65">
        <f t="shared" si="48"/>
        <v>0</v>
      </c>
      <c r="BM109" s="65">
        <f t="shared" si="48"/>
        <v>2</v>
      </c>
      <c r="BN109" s="65">
        <f t="shared" si="48"/>
        <v>0</v>
      </c>
      <c r="BO109" s="65">
        <f t="shared" ref="BO109:CP109" si="49">SUM(BO110:BO111)</f>
        <v>0</v>
      </c>
      <c r="BP109" s="65">
        <f t="shared" si="49"/>
        <v>0</v>
      </c>
      <c r="BQ109" s="65">
        <f t="shared" si="49"/>
        <v>0</v>
      </c>
      <c r="BR109" s="65">
        <f t="shared" si="49"/>
        <v>0</v>
      </c>
      <c r="BS109" s="65">
        <f t="shared" si="49"/>
        <v>0</v>
      </c>
      <c r="BT109" s="65">
        <f t="shared" si="49"/>
        <v>0</v>
      </c>
      <c r="BU109" s="65">
        <f t="shared" si="49"/>
        <v>0</v>
      </c>
      <c r="BV109" s="65">
        <f t="shared" si="49"/>
        <v>0</v>
      </c>
      <c r="BW109" s="65">
        <f t="shared" si="49"/>
        <v>0</v>
      </c>
      <c r="BX109" s="65">
        <f t="shared" si="49"/>
        <v>0</v>
      </c>
      <c r="BY109" s="65">
        <f t="shared" si="49"/>
        <v>0</v>
      </c>
      <c r="BZ109" s="65">
        <f t="shared" si="49"/>
        <v>0</v>
      </c>
      <c r="CA109" s="65">
        <f t="shared" si="49"/>
        <v>0</v>
      </c>
      <c r="CB109" s="65">
        <f t="shared" si="49"/>
        <v>0</v>
      </c>
      <c r="CC109" s="65">
        <f t="shared" si="49"/>
        <v>0</v>
      </c>
      <c r="CD109" s="65">
        <f t="shared" si="49"/>
        <v>0</v>
      </c>
      <c r="CE109" s="65">
        <f t="shared" si="49"/>
        <v>0</v>
      </c>
      <c r="CF109" s="65">
        <f t="shared" si="49"/>
        <v>0</v>
      </c>
      <c r="CG109" s="65">
        <f t="shared" si="49"/>
        <v>0</v>
      </c>
      <c r="CH109" s="65">
        <f t="shared" si="49"/>
        <v>0</v>
      </c>
      <c r="CI109" s="65">
        <f t="shared" si="49"/>
        <v>0</v>
      </c>
      <c r="CJ109" s="65">
        <f t="shared" si="49"/>
        <v>0</v>
      </c>
      <c r="CK109" s="65">
        <f t="shared" si="49"/>
        <v>0</v>
      </c>
      <c r="CL109" s="65">
        <f t="shared" si="49"/>
        <v>0</v>
      </c>
      <c r="CM109" s="65">
        <f t="shared" si="49"/>
        <v>0</v>
      </c>
      <c r="CN109" s="65">
        <f t="shared" si="49"/>
        <v>0</v>
      </c>
      <c r="CO109" s="65">
        <f t="shared" si="49"/>
        <v>0</v>
      </c>
      <c r="CP109" s="65">
        <f t="shared" si="49"/>
        <v>0</v>
      </c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70">
        <f t="shared" si="24"/>
        <v>2</v>
      </c>
      <c r="DK109" s="70">
        <f t="shared" si="25"/>
        <v>1</v>
      </c>
      <c r="DL109" s="71">
        <f t="shared" si="26"/>
        <v>4.7004803657924166</v>
      </c>
      <c r="DM109" s="71">
        <f t="shared" si="40"/>
        <v>9.4009607315848331</v>
      </c>
      <c r="DN109" s="69"/>
      <c r="DO109" s="70">
        <f t="shared" si="28"/>
        <v>2</v>
      </c>
      <c r="DP109" s="72">
        <f t="shared" si="41"/>
        <v>1</v>
      </c>
    </row>
    <row r="110" spans="1:120" s="73" customFormat="1">
      <c r="A110" s="82" t="s">
        <v>3560</v>
      </c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>
        <v>1</v>
      </c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  <c r="CF110" s="84"/>
      <c r="CG110" s="84"/>
      <c r="CH110" s="84"/>
      <c r="CI110" s="84"/>
      <c r="CJ110" s="84"/>
      <c r="CK110" s="84"/>
      <c r="CL110" s="84"/>
      <c r="CM110" s="83"/>
      <c r="CN110" s="84"/>
      <c r="CO110" s="84"/>
      <c r="CP110" s="84"/>
      <c r="CQ110" s="84"/>
      <c r="CR110" s="84"/>
      <c r="CS110" s="84"/>
      <c r="CT110" s="84"/>
      <c r="CU110" s="84"/>
      <c r="CV110" s="84"/>
      <c r="CW110" s="84"/>
      <c r="CX110" s="84"/>
      <c r="CY110" s="84"/>
      <c r="CZ110" s="84"/>
      <c r="DA110" s="84"/>
      <c r="DB110" s="84"/>
      <c r="DC110" s="84"/>
      <c r="DD110" s="84"/>
      <c r="DE110" s="84"/>
      <c r="DF110" s="84"/>
      <c r="DG110" s="84"/>
      <c r="DH110" s="84"/>
      <c r="DI110" s="84"/>
      <c r="DJ110" s="70">
        <f t="shared" si="24"/>
        <v>1</v>
      </c>
      <c r="DK110" s="70">
        <f t="shared" si="25"/>
        <v>1</v>
      </c>
      <c r="DL110" s="71">
        <f t="shared" si="26"/>
        <v>4.7004803657924166</v>
      </c>
      <c r="DM110" s="71">
        <f t="shared" si="40"/>
        <v>4.7004803657924166</v>
      </c>
      <c r="DN110" s="69"/>
      <c r="DO110" s="70">
        <f t="shared" si="28"/>
        <v>1</v>
      </c>
      <c r="DP110" s="72">
        <f t="shared" si="41"/>
        <v>1</v>
      </c>
    </row>
    <row r="111" spans="1:120" s="73" customFormat="1">
      <c r="A111" s="82" t="s">
        <v>3561</v>
      </c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>
        <v>1</v>
      </c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3"/>
      <c r="CN111" s="84"/>
      <c r="CO111" s="84"/>
      <c r="CP111" s="84"/>
      <c r="CQ111" s="84"/>
      <c r="CR111" s="84"/>
      <c r="CS111" s="84"/>
      <c r="CT111" s="84"/>
      <c r="CU111" s="84"/>
      <c r="CV111" s="84"/>
      <c r="CW111" s="84"/>
      <c r="CX111" s="84"/>
      <c r="CY111" s="84"/>
      <c r="CZ111" s="84"/>
      <c r="DA111" s="84"/>
      <c r="DB111" s="84"/>
      <c r="DC111" s="84"/>
      <c r="DD111" s="84"/>
      <c r="DE111" s="84"/>
      <c r="DF111" s="84"/>
      <c r="DG111" s="84"/>
      <c r="DH111" s="84"/>
      <c r="DI111" s="84"/>
      <c r="DJ111" s="70">
        <f t="shared" si="24"/>
        <v>1</v>
      </c>
      <c r="DK111" s="70">
        <f t="shared" si="25"/>
        <v>1</v>
      </c>
      <c r="DL111" s="71">
        <f t="shared" si="26"/>
        <v>4.7004803657924166</v>
      </c>
      <c r="DM111" s="71">
        <f t="shared" si="40"/>
        <v>4.7004803657924166</v>
      </c>
      <c r="DN111" s="69"/>
      <c r="DO111" s="70">
        <f t="shared" si="28"/>
        <v>1</v>
      </c>
      <c r="DP111" s="72">
        <f t="shared" si="41"/>
        <v>1</v>
      </c>
    </row>
    <row r="112" spans="1:120" s="73" customFormat="1">
      <c r="A112" s="49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5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/>
      <c r="DK112"/>
      <c r="DL112"/>
      <c r="DM112"/>
      <c r="DN112"/>
      <c r="DO112"/>
      <c r="DP112"/>
    </row>
    <row r="113" spans="1:120" s="73" customFormat="1">
      <c r="A113" s="97" t="s">
        <v>3562</v>
      </c>
      <c r="B113" s="65">
        <f>B114+0.5*(B115)</f>
        <v>2.5</v>
      </c>
      <c r="C113" s="65">
        <f t="shared" ref="C113:BN113" si="50">C114+0.5*(C115)</f>
        <v>3</v>
      </c>
      <c r="D113" s="65">
        <f t="shared" si="50"/>
        <v>0</v>
      </c>
      <c r="E113" s="65">
        <f t="shared" si="50"/>
        <v>0</v>
      </c>
      <c r="F113" s="65">
        <f t="shared" si="50"/>
        <v>0</v>
      </c>
      <c r="G113" s="65">
        <f t="shared" si="50"/>
        <v>0</v>
      </c>
      <c r="H113" s="65">
        <f t="shared" si="50"/>
        <v>0</v>
      </c>
      <c r="I113" s="65">
        <f t="shared" si="50"/>
        <v>0.5</v>
      </c>
      <c r="J113" s="65">
        <f t="shared" si="50"/>
        <v>0</v>
      </c>
      <c r="K113" s="65">
        <f t="shared" si="50"/>
        <v>0</v>
      </c>
      <c r="L113" s="65">
        <f t="shared" si="50"/>
        <v>0</v>
      </c>
      <c r="M113" s="65">
        <f t="shared" si="50"/>
        <v>0</v>
      </c>
      <c r="N113" s="65">
        <f t="shared" si="50"/>
        <v>0</v>
      </c>
      <c r="O113" s="65">
        <f t="shared" si="50"/>
        <v>1</v>
      </c>
      <c r="P113" s="65">
        <f t="shared" si="50"/>
        <v>0</v>
      </c>
      <c r="Q113" s="65">
        <f t="shared" si="50"/>
        <v>0.5</v>
      </c>
      <c r="R113" s="65">
        <f t="shared" si="50"/>
        <v>0</v>
      </c>
      <c r="S113" s="65">
        <f t="shared" si="50"/>
        <v>0</v>
      </c>
      <c r="T113" s="65">
        <f t="shared" si="50"/>
        <v>1</v>
      </c>
      <c r="U113" s="65">
        <f t="shared" si="50"/>
        <v>0</v>
      </c>
      <c r="V113" s="65">
        <f t="shared" si="50"/>
        <v>0.5</v>
      </c>
      <c r="W113" s="65">
        <f t="shared" si="50"/>
        <v>0</v>
      </c>
      <c r="X113" s="65">
        <f t="shared" si="50"/>
        <v>0.5</v>
      </c>
      <c r="Y113" s="65">
        <f t="shared" si="50"/>
        <v>0</v>
      </c>
      <c r="Z113" s="65">
        <f t="shared" si="50"/>
        <v>0</v>
      </c>
      <c r="AA113" s="65">
        <f t="shared" si="50"/>
        <v>0.5</v>
      </c>
      <c r="AB113" s="65">
        <f t="shared" si="50"/>
        <v>0</v>
      </c>
      <c r="AC113" s="65">
        <f t="shared" si="50"/>
        <v>0</v>
      </c>
      <c r="AD113" s="65">
        <f t="shared" si="50"/>
        <v>0</v>
      </c>
      <c r="AE113" s="65">
        <f t="shared" si="50"/>
        <v>0</v>
      </c>
      <c r="AF113" s="65">
        <f t="shared" si="50"/>
        <v>0</v>
      </c>
      <c r="AG113" s="65">
        <f t="shared" si="50"/>
        <v>0</v>
      </c>
      <c r="AH113" s="65">
        <f t="shared" si="50"/>
        <v>1</v>
      </c>
      <c r="AI113" s="65">
        <f t="shared" si="50"/>
        <v>0</v>
      </c>
      <c r="AJ113" s="65">
        <f t="shared" si="50"/>
        <v>0</v>
      </c>
      <c r="AK113" s="65">
        <f t="shared" si="50"/>
        <v>0</v>
      </c>
      <c r="AL113" s="65">
        <f t="shared" si="50"/>
        <v>0</v>
      </c>
      <c r="AM113" s="65">
        <f t="shared" si="50"/>
        <v>0</v>
      </c>
      <c r="AN113" s="65">
        <f t="shared" si="50"/>
        <v>0</v>
      </c>
      <c r="AO113" s="65">
        <f t="shared" si="50"/>
        <v>0.5</v>
      </c>
      <c r="AP113" s="65">
        <f t="shared" si="50"/>
        <v>0</v>
      </c>
      <c r="AQ113" s="65">
        <f t="shared" si="50"/>
        <v>0</v>
      </c>
      <c r="AR113" s="65">
        <f t="shared" si="50"/>
        <v>0</v>
      </c>
      <c r="AS113" s="65">
        <f t="shared" si="50"/>
        <v>0</v>
      </c>
      <c r="AT113" s="65">
        <f t="shared" si="50"/>
        <v>0</v>
      </c>
      <c r="AU113" s="65">
        <f t="shared" si="50"/>
        <v>0</v>
      </c>
      <c r="AV113" s="65">
        <f t="shared" si="50"/>
        <v>0</v>
      </c>
      <c r="AW113" s="65">
        <f t="shared" si="50"/>
        <v>0</v>
      </c>
      <c r="AX113" s="65">
        <f t="shared" si="50"/>
        <v>0</v>
      </c>
      <c r="AY113" s="65">
        <f t="shared" si="50"/>
        <v>0.5</v>
      </c>
      <c r="AZ113" s="65">
        <f t="shared" si="50"/>
        <v>0</v>
      </c>
      <c r="BA113" s="65">
        <f t="shared" si="50"/>
        <v>0</v>
      </c>
      <c r="BB113" s="65">
        <f t="shared" si="50"/>
        <v>0</v>
      </c>
      <c r="BC113" s="65">
        <f t="shared" si="50"/>
        <v>0</v>
      </c>
      <c r="BD113" s="65">
        <f t="shared" si="50"/>
        <v>0</v>
      </c>
      <c r="BE113" s="65">
        <f t="shared" si="50"/>
        <v>0</v>
      </c>
      <c r="BF113" s="65">
        <f t="shared" si="50"/>
        <v>0</v>
      </c>
      <c r="BG113" s="65">
        <f t="shared" si="50"/>
        <v>0</v>
      </c>
      <c r="BH113" s="65">
        <f t="shared" si="50"/>
        <v>0</v>
      </c>
      <c r="BI113" s="65">
        <f t="shared" si="50"/>
        <v>0</v>
      </c>
      <c r="BJ113" s="65">
        <f t="shared" si="50"/>
        <v>0</v>
      </c>
      <c r="BK113" s="65">
        <f t="shared" si="50"/>
        <v>0</v>
      </c>
      <c r="BL113" s="65">
        <f t="shared" si="50"/>
        <v>0</v>
      </c>
      <c r="BM113" s="65">
        <f t="shared" si="50"/>
        <v>0</v>
      </c>
      <c r="BN113" s="65">
        <f t="shared" si="50"/>
        <v>0</v>
      </c>
      <c r="BO113" s="65">
        <f t="shared" ref="BO113:CP113" si="51">BO114+0.5*(BO115)</f>
        <v>0</v>
      </c>
      <c r="BP113" s="65">
        <f t="shared" si="51"/>
        <v>0</v>
      </c>
      <c r="BQ113" s="65">
        <f t="shared" si="51"/>
        <v>0</v>
      </c>
      <c r="BR113" s="65">
        <f t="shared" si="51"/>
        <v>0</v>
      </c>
      <c r="BS113" s="65">
        <f t="shared" si="51"/>
        <v>0</v>
      </c>
      <c r="BT113" s="65">
        <f t="shared" si="51"/>
        <v>0</v>
      </c>
      <c r="BU113" s="65">
        <f t="shared" si="51"/>
        <v>4</v>
      </c>
      <c r="BV113" s="65">
        <f t="shared" si="51"/>
        <v>0</v>
      </c>
      <c r="BW113" s="65">
        <f t="shared" si="51"/>
        <v>0</v>
      </c>
      <c r="BX113" s="65">
        <f t="shared" si="51"/>
        <v>0</v>
      </c>
      <c r="BY113" s="65">
        <f t="shared" si="51"/>
        <v>0</v>
      </c>
      <c r="BZ113" s="65">
        <f t="shared" si="51"/>
        <v>0</v>
      </c>
      <c r="CA113" s="65">
        <f t="shared" si="51"/>
        <v>0</v>
      </c>
      <c r="CB113" s="65">
        <f t="shared" si="51"/>
        <v>0</v>
      </c>
      <c r="CC113" s="65">
        <f t="shared" si="51"/>
        <v>0</v>
      </c>
      <c r="CD113" s="65">
        <f t="shared" si="51"/>
        <v>0</v>
      </c>
      <c r="CE113" s="65">
        <f t="shared" si="51"/>
        <v>0</v>
      </c>
      <c r="CF113" s="65">
        <f t="shared" si="51"/>
        <v>0</v>
      </c>
      <c r="CG113" s="65">
        <f t="shared" si="51"/>
        <v>0</v>
      </c>
      <c r="CH113" s="65">
        <f t="shared" si="51"/>
        <v>0</v>
      </c>
      <c r="CI113" s="65">
        <f t="shared" si="51"/>
        <v>0</v>
      </c>
      <c r="CJ113" s="65">
        <f t="shared" si="51"/>
        <v>0</v>
      </c>
      <c r="CK113" s="65">
        <f t="shared" si="51"/>
        <v>0</v>
      </c>
      <c r="CL113" s="65">
        <f t="shared" si="51"/>
        <v>0</v>
      </c>
      <c r="CM113" s="65">
        <f t="shared" si="51"/>
        <v>0</v>
      </c>
      <c r="CN113" s="65">
        <f t="shared" si="51"/>
        <v>0</v>
      </c>
      <c r="CO113" s="65">
        <f t="shared" si="51"/>
        <v>0</v>
      </c>
      <c r="CP113" s="65">
        <f t="shared" si="51"/>
        <v>0</v>
      </c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70">
        <f t="shared" si="24"/>
        <v>16</v>
      </c>
      <c r="DK113" s="70">
        <f t="shared" si="25"/>
        <v>13</v>
      </c>
      <c r="DL113" s="71">
        <f t="shared" si="26"/>
        <v>2.1355310083308794</v>
      </c>
      <c r="DM113" s="71">
        <f t="shared" si="40"/>
        <v>34.16849613329407</v>
      </c>
      <c r="DN113" s="69"/>
      <c r="DO113" s="70">
        <f t="shared" si="28"/>
        <v>4</v>
      </c>
      <c r="DP113" s="72">
        <f t="shared" si="41"/>
        <v>0.25</v>
      </c>
    </row>
    <row r="114" spans="1:120" s="73" customFormat="1">
      <c r="A114" s="97" t="s">
        <v>3563</v>
      </c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5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/>
      <c r="DK114"/>
      <c r="DL114"/>
      <c r="DM114"/>
      <c r="DN114"/>
      <c r="DO114"/>
      <c r="DP114"/>
    </row>
    <row r="115" spans="1:120" s="73" customFormat="1">
      <c r="A115" s="97" t="s">
        <v>3564</v>
      </c>
      <c r="B115" s="65">
        <v>5</v>
      </c>
      <c r="C115" s="65">
        <v>6</v>
      </c>
      <c r="D115" s="65"/>
      <c r="E115" s="65"/>
      <c r="F115" s="65"/>
      <c r="G115" s="65"/>
      <c r="H115" s="65"/>
      <c r="I115" s="65">
        <v>1</v>
      </c>
      <c r="J115" s="65"/>
      <c r="K115" s="65"/>
      <c r="L115" s="65"/>
      <c r="M115" s="65"/>
      <c r="N115" s="69"/>
      <c r="O115" s="69">
        <v>2</v>
      </c>
      <c r="P115" s="69"/>
      <c r="Q115" s="69">
        <v>1</v>
      </c>
      <c r="R115" s="69"/>
      <c r="S115" s="69"/>
      <c r="T115" s="69">
        <v>2</v>
      </c>
      <c r="U115" s="69"/>
      <c r="V115" s="69">
        <v>1</v>
      </c>
      <c r="W115" s="69"/>
      <c r="X115" s="69">
        <v>1</v>
      </c>
      <c r="Y115" s="69"/>
      <c r="Z115" s="69"/>
      <c r="AA115" s="69">
        <v>1</v>
      </c>
      <c r="AB115" s="69"/>
      <c r="AC115" s="69"/>
      <c r="AD115" s="69"/>
      <c r="AE115" s="69"/>
      <c r="AF115" s="69"/>
      <c r="AG115" s="69"/>
      <c r="AH115" s="69">
        <v>2</v>
      </c>
      <c r="AI115" s="69"/>
      <c r="AJ115" s="69"/>
      <c r="AK115" s="69"/>
      <c r="AL115" s="69"/>
      <c r="AM115" s="69"/>
      <c r="AN115" s="69"/>
      <c r="AO115" s="69">
        <v>1</v>
      </c>
      <c r="AP115" s="69"/>
      <c r="AQ115" s="69"/>
      <c r="AR115" s="69"/>
      <c r="AS115" s="69"/>
      <c r="AT115" s="69"/>
      <c r="AU115" s="69"/>
      <c r="AV115" s="69"/>
      <c r="AW115" s="69"/>
      <c r="AX115" s="69"/>
      <c r="AY115" s="69">
        <v>1</v>
      </c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>
        <v>8</v>
      </c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5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70">
        <f t="shared" si="24"/>
        <v>32</v>
      </c>
      <c r="DK115" s="70">
        <f t="shared" si="25"/>
        <v>13</v>
      </c>
      <c r="DL115" s="71">
        <f t="shared" si="26"/>
        <v>2.1355310083308794</v>
      </c>
      <c r="DM115" s="71">
        <f t="shared" si="40"/>
        <v>68.33699226658814</v>
      </c>
      <c r="DN115" s="69"/>
      <c r="DO115" s="70">
        <f t="shared" si="28"/>
        <v>8</v>
      </c>
      <c r="DP115" s="72">
        <f t="shared" si="41"/>
        <v>0.25</v>
      </c>
    </row>
    <row r="116" spans="1:120" s="73" customFormat="1">
      <c r="A116" s="49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5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/>
      <c r="DK116"/>
      <c r="DL116"/>
      <c r="DM116"/>
      <c r="DN116"/>
      <c r="DO116"/>
      <c r="DP116"/>
    </row>
    <row r="117" spans="1:120" s="73" customFormat="1">
      <c r="A117" s="49" t="s">
        <v>36</v>
      </c>
      <c r="B117" s="65"/>
      <c r="C117" s="65">
        <v>16</v>
      </c>
      <c r="D117" s="65"/>
      <c r="E117" s="65"/>
      <c r="F117" s="65"/>
      <c r="G117" s="65">
        <v>7</v>
      </c>
      <c r="H117" s="65"/>
      <c r="I117" s="65">
        <v>8</v>
      </c>
      <c r="J117" s="65"/>
      <c r="K117" s="65">
        <v>9</v>
      </c>
      <c r="L117" s="65">
        <v>1</v>
      </c>
      <c r="M117" s="65"/>
      <c r="N117" s="69"/>
      <c r="O117" s="69"/>
      <c r="P117" s="69"/>
      <c r="Q117" s="69"/>
      <c r="R117" s="69"/>
      <c r="S117" s="69">
        <v>2</v>
      </c>
      <c r="T117" s="69">
        <v>1</v>
      </c>
      <c r="U117" s="69"/>
      <c r="V117" s="69"/>
      <c r="W117" s="69"/>
      <c r="X117" s="69"/>
      <c r="Y117" s="69"/>
      <c r="Z117" s="69"/>
      <c r="AA117" s="69"/>
      <c r="AB117" s="69">
        <v>1</v>
      </c>
      <c r="AC117" s="69"/>
      <c r="AD117" s="69"/>
      <c r="AE117" s="69"/>
      <c r="AF117" s="69"/>
      <c r="AG117" s="69"/>
      <c r="AH117" s="69">
        <v>1</v>
      </c>
      <c r="AI117" s="69"/>
      <c r="AJ117" s="69"/>
      <c r="AK117" s="69"/>
      <c r="AL117" s="69"/>
      <c r="AM117" s="69"/>
      <c r="AN117" s="69">
        <v>2</v>
      </c>
      <c r="AO117" s="69"/>
      <c r="AP117" s="69"/>
      <c r="AQ117" s="69"/>
      <c r="AR117" s="69"/>
      <c r="AS117" s="69"/>
      <c r="AT117" s="69"/>
      <c r="AU117" s="69"/>
      <c r="AV117" s="69"/>
      <c r="AW117" s="69">
        <v>2</v>
      </c>
      <c r="AX117" s="69"/>
      <c r="AY117" s="69">
        <v>1</v>
      </c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>
        <v>2</v>
      </c>
      <c r="BV117" s="69">
        <v>2</v>
      </c>
      <c r="BW117" s="69"/>
      <c r="BX117" s="69"/>
      <c r="BY117" s="69"/>
      <c r="BZ117" s="69"/>
      <c r="CA117" s="69"/>
      <c r="CB117" s="69">
        <v>2</v>
      </c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5"/>
      <c r="CN117" s="69">
        <v>3</v>
      </c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70">
        <f t="shared" si="24"/>
        <v>60</v>
      </c>
      <c r="DK117" s="70">
        <f t="shared" si="25"/>
        <v>16</v>
      </c>
      <c r="DL117" s="71">
        <f t="shared" si="26"/>
        <v>1.927891643552635</v>
      </c>
      <c r="DM117" s="71">
        <f t="shared" si="40"/>
        <v>115.6734986131581</v>
      </c>
      <c r="DN117" s="69"/>
      <c r="DO117" s="70">
        <f t="shared" si="28"/>
        <v>16</v>
      </c>
      <c r="DP117" s="72">
        <f t="shared" si="41"/>
        <v>0.26666666666666666</v>
      </c>
    </row>
    <row r="118" spans="1:120" s="73" customFormat="1">
      <c r="A118" s="49" t="s">
        <v>15</v>
      </c>
      <c r="B118" s="65">
        <v>1</v>
      </c>
      <c r="C118" s="65">
        <v>2</v>
      </c>
      <c r="D118" s="65"/>
      <c r="E118" s="65"/>
      <c r="F118" s="65"/>
      <c r="G118" s="65"/>
      <c r="H118" s="65">
        <v>4</v>
      </c>
      <c r="I118" s="65">
        <v>2</v>
      </c>
      <c r="J118" s="65"/>
      <c r="K118" s="65">
        <v>3</v>
      </c>
      <c r="L118" s="65"/>
      <c r="M118" s="65"/>
      <c r="N118" s="69"/>
      <c r="O118" s="69"/>
      <c r="P118" s="69"/>
      <c r="Q118" s="69">
        <v>2</v>
      </c>
      <c r="R118" s="69"/>
      <c r="S118" s="69"/>
      <c r="T118" s="69">
        <v>1</v>
      </c>
      <c r="U118" s="69">
        <v>2</v>
      </c>
      <c r="V118" s="69">
        <v>1</v>
      </c>
      <c r="W118" s="69">
        <v>1</v>
      </c>
      <c r="X118" s="69"/>
      <c r="Y118" s="69"/>
      <c r="Z118" s="69">
        <v>3</v>
      </c>
      <c r="AA118" s="69">
        <v>2</v>
      </c>
      <c r="AB118" s="69">
        <v>9</v>
      </c>
      <c r="AC118" s="69"/>
      <c r="AD118" s="69"/>
      <c r="AE118" s="69">
        <v>3</v>
      </c>
      <c r="AF118" s="69">
        <v>1</v>
      </c>
      <c r="AG118" s="69"/>
      <c r="AH118" s="69">
        <v>6</v>
      </c>
      <c r="AI118" s="69">
        <v>4</v>
      </c>
      <c r="AJ118" s="69">
        <v>1</v>
      </c>
      <c r="AK118" s="69"/>
      <c r="AL118" s="69"/>
      <c r="AM118" s="69"/>
      <c r="AN118" s="69">
        <v>2</v>
      </c>
      <c r="AO118" s="69"/>
      <c r="AP118" s="69"/>
      <c r="AQ118" s="69"/>
      <c r="AR118" s="69">
        <v>1</v>
      </c>
      <c r="AS118" s="69">
        <v>1</v>
      </c>
      <c r="AT118" s="69"/>
      <c r="AU118" s="69"/>
      <c r="AV118" s="69">
        <v>3</v>
      </c>
      <c r="AW118" s="69">
        <v>2</v>
      </c>
      <c r="AX118" s="69">
        <v>1</v>
      </c>
      <c r="AY118" s="69"/>
      <c r="AZ118" s="69">
        <v>1</v>
      </c>
      <c r="BA118" s="69">
        <v>2</v>
      </c>
      <c r="BB118" s="69">
        <v>3</v>
      </c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>
        <v>1</v>
      </c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>
        <v>7</v>
      </c>
      <c r="BY118" s="69"/>
      <c r="BZ118" s="69"/>
      <c r="CA118" s="69"/>
      <c r="CB118" s="69"/>
      <c r="CC118" s="69"/>
      <c r="CD118" s="69"/>
      <c r="CE118" s="69"/>
      <c r="CF118" s="69"/>
      <c r="CG118" s="69"/>
      <c r="CH118" s="69">
        <v>1</v>
      </c>
      <c r="CI118" s="69">
        <v>1</v>
      </c>
      <c r="CJ118" s="69"/>
      <c r="CK118" s="69"/>
      <c r="CL118" s="69"/>
      <c r="CM118" s="65"/>
      <c r="CN118" s="69"/>
      <c r="CO118" s="69">
        <v>1</v>
      </c>
      <c r="CP118" s="69">
        <v>1</v>
      </c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70">
        <f t="shared" si="24"/>
        <v>76</v>
      </c>
      <c r="DK118" s="70">
        <f t="shared" si="25"/>
        <v>33</v>
      </c>
      <c r="DL118" s="71">
        <f t="shared" si="26"/>
        <v>1.2039728043259361</v>
      </c>
      <c r="DM118" s="71">
        <f t="shared" si="40"/>
        <v>91.501933128771142</v>
      </c>
      <c r="DN118" s="69"/>
      <c r="DO118" s="70">
        <f t="shared" si="28"/>
        <v>9</v>
      </c>
      <c r="DP118" s="72">
        <f t="shared" si="41"/>
        <v>0.11842105263157894</v>
      </c>
    </row>
    <row r="119" spans="1:120" s="73" customFormat="1">
      <c r="A119" s="49" t="s">
        <v>339</v>
      </c>
      <c r="B119" s="65"/>
      <c r="C119" s="65">
        <v>1</v>
      </c>
      <c r="D119" s="65"/>
      <c r="E119" s="65"/>
      <c r="F119" s="65"/>
      <c r="G119" s="65">
        <v>4</v>
      </c>
      <c r="H119" s="65"/>
      <c r="I119" s="65">
        <v>1</v>
      </c>
      <c r="J119" s="65"/>
      <c r="K119" s="65">
        <v>6</v>
      </c>
      <c r="L119" s="65"/>
      <c r="M119" s="65"/>
      <c r="N119" s="69"/>
      <c r="O119" s="69">
        <v>1</v>
      </c>
      <c r="P119" s="69"/>
      <c r="Q119" s="69"/>
      <c r="R119" s="69"/>
      <c r="S119" s="69"/>
      <c r="T119" s="69">
        <v>1</v>
      </c>
      <c r="U119" s="69">
        <v>3</v>
      </c>
      <c r="V119" s="69"/>
      <c r="W119" s="69"/>
      <c r="X119" s="69"/>
      <c r="Y119" s="69"/>
      <c r="Z119" s="69">
        <v>1</v>
      </c>
      <c r="AA119" s="69"/>
      <c r="AB119" s="69"/>
      <c r="AC119" s="69"/>
      <c r="AD119" s="69"/>
      <c r="AE119" s="69"/>
      <c r="AF119" s="69"/>
      <c r="AG119" s="69"/>
      <c r="AH119" s="69">
        <v>1</v>
      </c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>
        <v>1</v>
      </c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5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70">
        <f t="shared" si="24"/>
        <v>20</v>
      </c>
      <c r="DK119" s="70">
        <f t="shared" si="25"/>
        <v>10</v>
      </c>
      <c r="DL119" s="71">
        <f t="shared" si="26"/>
        <v>2.3978952727983707</v>
      </c>
      <c r="DM119" s="71">
        <f t="shared" si="40"/>
        <v>47.957905455967413</v>
      </c>
      <c r="DN119" s="69"/>
      <c r="DO119" s="70">
        <f t="shared" si="28"/>
        <v>6</v>
      </c>
      <c r="DP119" s="72">
        <f t="shared" si="41"/>
        <v>0.3</v>
      </c>
    </row>
    <row r="120" spans="1:120" s="73" customFormat="1">
      <c r="A120" s="49" t="s">
        <v>328</v>
      </c>
      <c r="B120" s="65"/>
      <c r="C120" s="65">
        <v>1</v>
      </c>
      <c r="D120" s="65"/>
      <c r="E120" s="65"/>
      <c r="F120" s="65"/>
      <c r="G120" s="65">
        <v>5</v>
      </c>
      <c r="H120" s="65"/>
      <c r="I120" s="65">
        <v>2</v>
      </c>
      <c r="J120" s="65"/>
      <c r="K120" s="65">
        <v>11</v>
      </c>
      <c r="L120" s="65"/>
      <c r="M120" s="65"/>
      <c r="N120" s="69">
        <v>2</v>
      </c>
      <c r="O120" s="69">
        <v>1</v>
      </c>
      <c r="P120" s="69">
        <v>1</v>
      </c>
      <c r="Q120" s="69">
        <v>1</v>
      </c>
      <c r="R120" s="69"/>
      <c r="S120" s="69"/>
      <c r="T120" s="69">
        <v>2</v>
      </c>
      <c r="U120" s="69">
        <v>6</v>
      </c>
      <c r="V120" s="69"/>
      <c r="W120" s="69">
        <v>1</v>
      </c>
      <c r="X120" s="69">
        <v>1</v>
      </c>
      <c r="Y120" s="69"/>
      <c r="Z120" s="69"/>
      <c r="AA120" s="69"/>
      <c r="AB120" s="69">
        <v>2</v>
      </c>
      <c r="AC120" s="69"/>
      <c r="AD120" s="69">
        <v>3</v>
      </c>
      <c r="AE120" s="69">
        <v>1</v>
      </c>
      <c r="AF120" s="69"/>
      <c r="AG120" s="69">
        <v>3</v>
      </c>
      <c r="AH120" s="69">
        <v>7</v>
      </c>
      <c r="AI120" s="69"/>
      <c r="AJ120" s="69"/>
      <c r="AK120" s="69"/>
      <c r="AL120" s="69"/>
      <c r="AM120" s="69">
        <v>1</v>
      </c>
      <c r="AN120" s="69"/>
      <c r="AO120" s="69"/>
      <c r="AP120" s="69">
        <v>1</v>
      </c>
      <c r="AQ120" s="69"/>
      <c r="AR120" s="69"/>
      <c r="AS120" s="69"/>
      <c r="AT120" s="69"/>
      <c r="AU120" s="69">
        <v>1</v>
      </c>
      <c r="AV120" s="69"/>
      <c r="AW120" s="69"/>
      <c r="AX120" s="69"/>
      <c r="AY120" s="69">
        <v>1</v>
      </c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5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70">
        <f t="shared" si="24"/>
        <v>54</v>
      </c>
      <c r="DK120" s="70">
        <f t="shared" si="25"/>
        <v>21</v>
      </c>
      <c r="DL120" s="71">
        <f t="shared" si="26"/>
        <v>1.6559579280689933</v>
      </c>
      <c r="DM120" s="71">
        <f t="shared" si="40"/>
        <v>89.421728115725642</v>
      </c>
      <c r="DN120" s="69"/>
      <c r="DO120" s="70">
        <f t="shared" si="28"/>
        <v>11</v>
      </c>
      <c r="DP120" s="72">
        <f t="shared" si="41"/>
        <v>0.20370370370370369</v>
      </c>
    </row>
    <row r="121" spans="1:120" s="73" customFormat="1">
      <c r="A121" s="49" t="s">
        <v>348</v>
      </c>
      <c r="B121" s="65">
        <v>1</v>
      </c>
      <c r="C121" s="65">
        <v>7</v>
      </c>
      <c r="D121" s="65"/>
      <c r="E121" s="65"/>
      <c r="F121" s="65"/>
      <c r="G121" s="65"/>
      <c r="H121" s="65">
        <v>1</v>
      </c>
      <c r="I121" s="65"/>
      <c r="J121" s="65"/>
      <c r="K121" s="65">
        <v>4</v>
      </c>
      <c r="L121" s="65"/>
      <c r="M121" s="65"/>
      <c r="N121" s="69"/>
      <c r="O121" s="69"/>
      <c r="P121" s="69"/>
      <c r="Q121" s="69"/>
      <c r="R121" s="69"/>
      <c r="S121" s="69"/>
      <c r="T121" s="69"/>
      <c r="U121" s="69"/>
      <c r="V121" s="69"/>
      <c r="W121" s="69">
        <v>1</v>
      </c>
      <c r="X121" s="69"/>
      <c r="Y121" s="69"/>
      <c r="Z121" s="69"/>
      <c r="AA121" s="69">
        <v>1</v>
      </c>
      <c r="AB121" s="69"/>
      <c r="AC121" s="69"/>
      <c r="AD121" s="69"/>
      <c r="AE121" s="69"/>
      <c r="AF121" s="69">
        <v>1</v>
      </c>
      <c r="AG121" s="69"/>
      <c r="AH121" s="69"/>
      <c r="AI121" s="69">
        <v>20</v>
      </c>
      <c r="AJ121" s="69"/>
      <c r="AK121" s="69"/>
      <c r="AL121" s="69"/>
      <c r="AM121" s="69"/>
      <c r="AN121" s="69">
        <v>3</v>
      </c>
      <c r="AO121" s="69"/>
      <c r="AP121" s="69"/>
      <c r="AQ121" s="69"/>
      <c r="AR121" s="69"/>
      <c r="AS121" s="69">
        <v>4</v>
      </c>
      <c r="AT121" s="69"/>
      <c r="AU121" s="69"/>
      <c r="AV121" s="69"/>
      <c r="AW121" s="69"/>
      <c r="AX121" s="69"/>
      <c r="AY121" s="69">
        <v>1</v>
      </c>
      <c r="AZ121" s="69"/>
      <c r="BA121" s="69">
        <v>1</v>
      </c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>
        <v>2</v>
      </c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5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70">
        <f t="shared" si="24"/>
        <v>47</v>
      </c>
      <c r="DK121" s="70">
        <f t="shared" si="25"/>
        <v>13</v>
      </c>
      <c r="DL121" s="71">
        <f t="shared" si="26"/>
        <v>2.1355310083308794</v>
      </c>
      <c r="DM121" s="71">
        <f t="shared" si="40"/>
        <v>100.36995739155134</v>
      </c>
      <c r="DN121" s="69"/>
      <c r="DO121" s="70">
        <f t="shared" si="28"/>
        <v>20</v>
      </c>
      <c r="DP121" s="72">
        <f t="shared" si="41"/>
        <v>0.42553191489361702</v>
      </c>
    </row>
    <row r="122" spans="1:120" s="73" customFormat="1">
      <c r="A122" s="49" t="s">
        <v>3565</v>
      </c>
      <c r="B122" s="65">
        <v>1</v>
      </c>
      <c r="C122" s="65"/>
      <c r="D122" s="65"/>
      <c r="E122" s="65"/>
      <c r="F122" s="65"/>
      <c r="G122" s="65"/>
      <c r="H122" s="65"/>
      <c r="I122" s="65"/>
      <c r="J122" s="65">
        <v>4</v>
      </c>
      <c r="K122" s="65"/>
      <c r="L122" s="65">
        <v>1</v>
      </c>
      <c r="M122" s="65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>
        <v>1</v>
      </c>
      <c r="CK122" s="69"/>
      <c r="CL122" s="69"/>
      <c r="CM122" s="65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70">
        <f t="shared" si="24"/>
        <v>7</v>
      </c>
      <c r="DK122" s="70">
        <f t="shared" si="25"/>
        <v>4</v>
      </c>
      <c r="DL122" s="71">
        <f t="shared" si="26"/>
        <v>3.3141860046725258</v>
      </c>
      <c r="DM122" s="71">
        <f t="shared" si="40"/>
        <v>23.199302032707681</v>
      </c>
      <c r="DN122" s="69"/>
      <c r="DO122" s="70">
        <f t="shared" si="28"/>
        <v>4</v>
      </c>
      <c r="DP122" s="72">
        <f t="shared" si="41"/>
        <v>0.5714285714285714</v>
      </c>
    </row>
    <row r="123" spans="1:120" s="73" customFormat="1">
      <c r="A123" s="49" t="s">
        <v>18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>
        <v>1</v>
      </c>
      <c r="BN123" s="69"/>
      <c r="BO123" s="69"/>
      <c r="BP123" s="69"/>
      <c r="BQ123" s="69"/>
      <c r="BR123" s="69"/>
      <c r="BS123" s="69"/>
      <c r="BT123" s="69"/>
      <c r="BU123" s="69">
        <v>2</v>
      </c>
      <c r="BV123" s="69">
        <v>2</v>
      </c>
      <c r="BW123" s="69"/>
      <c r="BX123" s="69"/>
      <c r="BY123" s="69"/>
      <c r="BZ123" s="69"/>
      <c r="CA123" s="69"/>
      <c r="CB123" s="69">
        <v>2</v>
      </c>
      <c r="CC123" s="69"/>
      <c r="CD123" s="69"/>
      <c r="CE123" s="69"/>
      <c r="CF123" s="69"/>
      <c r="CG123" s="69">
        <v>1</v>
      </c>
      <c r="CH123" s="69"/>
      <c r="CI123" s="69"/>
      <c r="CJ123" s="69">
        <v>2</v>
      </c>
      <c r="CK123" s="69"/>
      <c r="CL123" s="69"/>
      <c r="CM123" s="65"/>
      <c r="CN123" s="69">
        <v>2</v>
      </c>
      <c r="CO123" s="69"/>
      <c r="CP123" s="69">
        <v>1</v>
      </c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70">
        <f t="shared" si="24"/>
        <v>13</v>
      </c>
      <c r="DK123" s="70">
        <f t="shared" si="25"/>
        <v>8</v>
      </c>
      <c r="DL123" s="71">
        <f t="shared" si="26"/>
        <v>2.6210388241125804</v>
      </c>
      <c r="DM123" s="71">
        <f t="shared" si="40"/>
        <v>34.073504713463542</v>
      </c>
      <c r="DN123" s="69"/>
      <c r="DO123" s="70">
        <f t="shared" si="28"/>
        <v>2</v>
      </c>
      <c r="DP123" s="72">
        <f t="shared" si="41"/>
        <v>0.15384615384615385</v>
      </c>
    </row>
    <row r="124" spans="1:120" s="73" customFormat="1">
      <c r="A124" s="49" t="s">
        <v>151</v>
      </c>
      <c r="B124" s="65"/>
      <c r="C124" s="65"/>
      <c r="D124" s="65"/>
      <c r="E124" s="65"/>
      <c r="F124" s="65"/>
      <c r="G124" s="65"/>
      <c r="H124" s="65"/>
      <c r="I124" s="65"/>
      <c r="J124" s="65">
        <v>2</v>
      </c>
      <c r="K124" s="65"/>
      <c r="L124" s="65"/>
      <c r="M124" s="65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5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70">
        <f t="shared" si="24"/>
        <v>2</v>
      </c>
      <c r="DK124" s="70">
        <f t="shared" si="25"/>
        <v>1</v>
      </c>
      <c r="DL124" s="71">
        <f t="shared" si="26"/>
        <v>4.7004803657924166</v>
      </c>
      <c r="DM124" s="71">
        <f t="shared" si="40"/>
        <v>9.4009607315848331</v>
      </c>
      <c r="DN124" s="69"/>
      <c r="DO124" s="70">
        <f t="shared" si="28"/>
        <v>2</v>
      </c>
      <c r="DP124" s="72">
        <f t="shared" si="41"/>
        <v>1</v>
      </c>
    </row>
    <row r="125" spans="1:120" ht="14">
      <c r="C125" s="4"/>
      <c r="D125" s="4"/>
      <c r="E125" s="4"/>
      <c r="F125" s="4"/>
      <c r="L125" s="4"/>
      <c r="M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3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L125"/>
      <c r="DM125"/>
    </row>
    <row r="126" spans="1:120" s="73" customFormat="1">
      <c r="A126" s="49" t="s">
        <v>9</v>
      </c>
      <c r="B126" s="65"/>
      <c r="C126" s="65">
        <v>6</v>
      </c>
      <c r="D126" s="65"/>
      <c r="E126" s="65"/>
      <c r="F126" s="65"/>
      <c r="G126" s="65">
        <v>8</v>
      </c>
      <c r="H126" s="65"/>
      <c r="I126" s="65">
        <v>4</v>
      </c>
      <c r="J126" s="65"/>
      <c r="K126" s="65">
        <v>4</v>
      </c>
      <c r="L126" s="65"/>
      <c r="M126" s="65"/>
      <c r="N126" s="69"/>
      <c r="O126" s="69">
        <v>4</v>
      </c>
      <c r="P126" s="69"/>
      <c r="Q126" s="69">
        <v>7</v>
      </c>
      <c r="R126" s="69">
        <v>3</v>
      </c>
      <c r="S126" s="69"/>
      <c r="T126" s="69"/>
      <c r="U126" s="69">
        <v>11</v>
      </c>
      <c r="V126" s="69"/>
      <c r="W126" s="69"/>
      <c r="X126" s="69">
        <v>4</v>
      </c>
      <c r="Y126" s="69"/>
      <c r="Z126" s="69">
        <v>1</v>
      </c>
      <c r="AA126" s="69">
        <v>1</v>
      </c>
      <c r="AB126" s="69"/>
      <c r="AC126" s="69"/>
      <c r="AD126" s="69"/>
      <c r="AE126" s="69"/>
      <c r="AF126" s="69"/>
      <c r="AG126" s="69"/>
      <c r="AH126" s="69">
        <v>1</v>
      </c>
      <c r="AI126" s="69"/>
      <c r="AJ126" s="69"/>
      <c r="AK126" s="69"/>
      <c r="AL126" s="69"/>
      <c r="AM126" s="69">
        <v>1</v>
      </c>
      <c r="AN126" s="69">
        <v>1</v>
      </c>
      <c r="AO126" s="69"/>
      <c r="AP126" s="69"/>
      <c r="AQ126" s="69"/>
      <c r="AR126" s="69"/>
      <c r="AS126" s="69">
        <v>1</v>
      </c>
      <c r="AT126" s="69"/>
      <c r="AU126" s="69">
        <v>3</v>
      </c>
      <c r="AV126" s="69"/>
      <c r="AW126" s="69"/>
      <c r="AX126" s="69">
        <v>1</v>
      </c>
      <c r="AY126" s="69">
        <v>1</v>
      </c>
      <c r="AZ126" s="69">
        <v>1</v>
      </c>
      <c r="BA126" s="69"/>
      <c r="BB126" s="69">
        <v>1</v>
      </c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5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70">
        <f t="shared" si="24"/>
        <v>64</v>
      </c>
      <c r="DK126" s="70">
        <f t="shared" si="25"/>
        <v>20</v>
      </c>
      <c r="DL126" s="71">
        <f t="shared" si="26"/>
        <v>1.7047480922384253</v>
      </c>
      <c r="DM126" s="71">
        <f t="shared" si="40"/>
        <v>109.10387790325922</v>
      </c>
      <c r="DN126" s="69"/>
      <c r="DO126" s="70">
        <f t="shared" si="28"/>
        <v>11</v>
      </c>
      <c r="DP126" s="72">
        <f t="shared" si="41"/>
        <v>0.171875</v>
      </c>
    </row>
    <row r="127" spans="1:120" s="73" customFormat="1" ht="14">
      <c r="A127" s="75" t="s">
        <v>3566</v>
      </c>
      <c r="B127" s="75"/>
      <c r="C127" s="75">
        <v>3</v>
      </c>
      <c r="D127" s="75"/>
      <c r="E127" s="75"/>
      <c r="F127" s="75"/>
      <c r="G127" s="75"/>
      <c r="H127" s="75">
        <v>2</v>
      </c>
      <c r="I127" s="75"/>
      <c r="J127" s="75"/>
      <c r="K127" s="75"/>
      <c r="L127" s="75">
        <v>2</v>
      </c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>
        <v>1</v>
      </c>
      <c r="AA127" s="75"/>
      <c r="AB127" s="75"/>
      <c r="AC127" s="75">
        <v>6</v>
      </c>
      <c r="AD127" s="75"/>
      <c r="AE127" s="75"/>
      <c r="AF127" s="75"/>
      <c r="AG127" s="75">
        <v>1</v>
      </c>
      <c r="AH127" s="75"/>
      <c r="AI127" s="75"/>
      <c r="AJ127" s="75"/>
      <c r="AK127" s="75">
        <v>4</v>
      </c>
      <c r="AL127" s="75"/>
      <c r="AM127" s="75">
        <v>1</v>
      </c>
      <c r="AN127" s="75"/>
      <c r="AO127" s="75"/>
      <c r="AP127" s="75"/>
      <c r="AQ127" s="75"/>
      <c r="AR127" s="75"/>
      <c r="AS127" s="75"/>
      <c r="AT127" s="75">
        <v>4</v>
      </c>
      <c r="AU127" s="75"/>
      <c r="AV127" s="75"/>
      <c r="AW127" s="75"/>
      <c r="AX127" s="75"/>
      <c r="AY127" s="75"/>
      <c r="AZ127" s="75">
        <v>3</v>
      </c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  <c r="BT127" s="75"/>
      <c r="BU127" s="75"/>
      <c r="BV127" s="75"/>
      <c r="BW127" s="75"/>
      <c r="BX127" s="75"/>
      <c r="BY127" s="75"/>
      <c r="BZ127" s="75"/>
      <c r="CA127" s="75"/>
      <c r="CB127" s="75"/>
      <c r="CC127" s="75"/>
      <c r="CD127" s="75"/>
      <c r="CE127" s="75"/>
      <c r="CF127" s="75"/>
      <c r="CG127" s="75"/>
      <c r="CH127" s="75"/>
      <c r="CI127" s="75"/>
      <c r="CJ127" s="75"/>
      <c r="CK127" s="75"/>
      <c r="CL127" s="70"/>
      <c r="CM127" s="75"/>
      <c r="CN127" s="70"/>
      <c r="CO127" s="75"/>
      <c r="CP127" s="75"/>
      <c r="CQ127" s="75"/>
      <c r="CR127" s="75"/>
      <c r="CS127" s="75"/>
      <c r="CT127" s="75"/>
      <c r="CU127" s="75"/>
      <c r="CV127" s="75"/>
      <c r="CW127" s="75"/>
      <c r="CX127" s="75"/>
      <c r="CY127" s="75"/>
      <c r="CZ127" s="75"/>
      <c r="DA127" s="75"/>
      <c r="DB127" s="75"/>
      <c r="DC127" s="75"/>
      <c r="DD127" s="75"/>
      <c r="DE127" s="75"/>
      <c r="DF127" s="75"/>
      <c r="DG127" s="75"/>
      <c r="DH127" s="75"/>
      <c r="DI127" s="75"/>
      <c r="DJ127" s="70">
        <f t="shared" si="24"/>
        <v>27</v>
      </c>
      <c r="DK127" s="70">
        <f t="shared" si="25"/>
        <v>10</v>
      </c>
      <c r="DL127" s="71">
        <f t="shared" si="26"/>
        <v>2.3978952727983707</v>
      </c>
      <c r="DM127" s="71">
        <f t="shared" si="40"/>
        <v>64.743172365556006</v>
      </c>
      <c r="DN127" s="75"/>
      <c r="DO127" s="70">
        <f t="shared" si="28"/>
        <v>6</v>
      </c>
      <c r="DP127" s="72">
        <f t="shared" si="41"/>
        <v>0.22222222222222221</v>
      </c>
    </row>
    <row r="128" spans="1:120" s="73" customFormat="1">
      <c r="A128" s="49" t="s">
        <v>3567</v>
      </c>
      <c r="B128" s="65">
        <v>3</v>
      </c>
      <c r="C128" s="65">
        <v>8</v>
      </c>
      <c r="D128" s="65"/>
      <c r="E128" s="65"/>
      <c r="F128" s="65"/>
      <c r="G128" s="65"/>
      <c r="H128" s="65"/>
      <c r="I128" s="65"/>
      <c r="J128" s="65"/>
      <c r="K128" s="65">
        <v>1</v>
      </c>
      <c r="L128" s="65">
        <v>7</v>
      </c>
      <c r="M128" s="65"/>
      <c r="N128" s="69"/>
      <c r="O128" s="69">
        <v>3</v>
      </c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>
        <v>1</v>
      </c>
      <c r="AK128" s="69"/>
      <c r="AL128" s="69"/>
      <c r="AM128" s="69"/>
      <c r="AN128" s="69"/>
      <c r="AO128" s="69">
        <v>25</v>
      </c>
      <c r="AP128" s="69"/>
      <c r="AQ128" s="69"/>
      <c r="AR128" s="69"/>
      <c r="AS128" s="69"/>
      <c r="AT128" s="69">
        <v>3</v>
      </c>
      <c r="AU128" s="69"/>
      <c r="AV128" s="69"/>
      <c r="AW128" s="69"/>
      <c r="AX128" s="69"/>
      <c r="AY128" s="69">
        <v>2</v>
      </c>
      <c r="AZ128" s="69">
        <v>8</v>
      </c>
      <c r="BA128" s="69">
        <v>1</v>
      </c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5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70">
        <f t="shared" si="24"/>
        <v>62</v>
      </c>
      <c r="DK128" s="70">
        <f t="shared" si="25"/>
        <v>11</v>
      </c>
      <c r="DL128" s="71">
        <f t="shared" si="26"/>
        <v>2.3025850929940459</v>
      </c>
      <c r="DM128" s="71">
        <f t="shared" si="40"/>
        <v>142.76027576563084</v>
      </c>
      <c r="DN128" s="69"/>
      <c r="DO128" s="70">
        <f t="shared" si="28"/>
        <v>25</v>
      </c>
      <c r="DP128" s="72">
        <f t="shared" si="41"/>
        <v>0.40322580645161288</v>
      </c>
    </row>
    <row r="129" spans="1:120" s="73" customFormat="1">
      <c r="A129" s="98" t="s">
        <v>14</v>
      </c>
      <c r="B129" s="65"/>
      <c r="C129" s="65">
        <v>16</v>
      </c>
      <c r="D129" s="65"/>
      <c r="E129" s="65"/>
      <c r="F129" s="65"/>
      <c r="G129" s="65">
        <v>21</v>
      </c>
      <c r="H129" s="65"/>
      <c r="I129" s="65">
        <v>15</v>
      </c>
      <c r="J129" s="65"/>
      <c r="K129" s="65">
        <v>7</v>
      </c>
      <c r="L129" s="65"/>
      <c r="M129" s="65"/>
      <c r="N129" s="69"/>
      <c r="O129" s="69">
        <v>1</v>
      </c>
      <c r="P129" s="69"/>
      <c r="Q129" s="69"/>
      <c r="R129" s="69"/>
      <c r="S129" s="69"/>
      <c r="T129" s="69">
        <v>2</v>
      </c>
      <c r="U129" s="69"/>
      <c r="V129" s="69"/>
      <c r="W129" s="69"/>
      <c r="X129" s="69"/>
      <c r="Y129" s="69"/>
      <c r="Z129" s="69"/>
      <c r="AA129" s="69">
        <v>1</v>
      </c>
      <c r="AB129" s="69"/>
      <c r="AC129" s="69"/>
      <c r="AD129" s="69"/>
      <c r="AE129" s="69"/>
      <c r="AF129" s="69"/>
      <c r="AG129" s="69"/>
      <c r="AH129" s="69">
        <v>2</v>
      </c>
      <c r="AI129" s="69"/>
      <c r="AJ129" s="69"/>
      <c r="AK129" s="69"/>
      <c r="AL129" s="69">
        <v>1</v>
      </c>
      <c r="AM129" s="69"/>
      <c r="AN129" s="69">
        <v>5</v>
      </c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>
        <v>1</v>
      </c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>
        <v>1</v>
      </c>
      <c r="BV129" s="69"/>
      <c r="BW129" s="69"/>
      <c r="BX129" s="69"/>
      <c r="BY129" s="69"/>
      <c r="BZ129" s="69"/>
      <c r="CA129" s="69"/>
      <c r="CB129" s="69">
        <v>9</v>
      </c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5"/>
      <c r="CN129" s="69">
        <v>1</v>
      </c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70">
        <f t="shared" si="24"/>
        <v>83</v>
      </c>
      <c r="DK129" s="70">
        <f t="shared" si="25"/>
        <v>14</v>
      </c>
      <c r="DL129" s="71">
        <f t="shared" si="26"/>
        <v>2.0614230361771577</v>
      </c>
      <c r="DM129" s="71">
        <f t="shared" si="40"/>
        <v>171.09811200270408</v>
      </c>
      <c r="DN129" s="69"/>
      <c r="DO129" s="70">
        <f t="shared" si="28"/>
        <v>21</v>
      </c>
      <c r="DP129" s="72">
        <f t="shared" si="41"/>
        <v>0.25301204819277107</v>
      </c>
    </row>
    <row r="130" spans="1:120" s="73" customFormat="1">
      <c r="A130" s="49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5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/>
      <c r="DK130"/>
      <c r="DL130"/>
      <c r="DM130"/>
      <c r="DN130"/>
      <c r="DO130"/>
      <c r="DP130"/>
    </row>
    <row r="131" spans="1:120" s="73" customFormat="1">
      <c r="A131" s="97" t="s">
        <v>3568</v>
      </c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5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/>
      <c r="DK131"/>
      <c r="DL131"/>
      <c r="DM131"/>
      <c r="DN131"/>
      <c r="DO131"/>
      <c r="DP131"/>
    </row>
    <row r="132" spans="1:120" s="73" customFormat="1">
      <c r="A132" s="49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5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/>
      <c r="DK132"/>
      <c r="DL132"/>
      <c r="DM132"/>
      <c r="DN132"/>
      <c r="DO132"/>
      <c r="DP132"/>
    </row>
    <row r="133" spans="1:120" s="73" customFormat="1">
      <c r="A133" s="97" t="s">
        <v>3570</v>
      </c>
      <c r="B133" s="65">
        <f>B134+0.5*(B135+B136)</f>
        <v>0</v>
      </c>
      <c r="C133" s="65">
        <f t="shared" ref="C133:BN133" si="52">C134+0.5*(C135+C136)</f>
        <v>0</v>
      </c>
      <c r="D133" s="65">
        <f t="shared" si="52"/>
        <v>0</v>
      </c>
      <c r="E133" s="65">
        <f t="shared" si="52"/>
        <v>0</v>
      </c>
      <c r="F133" s="65">
        <f t="shared" si="52"/>
        <v>0</v>
      </c>
      <c r="G133" s="65">
        <f t="shared" si="52"/>
        <v>0</v>
      </c>
      <c r="H133" s="65">
        <f t="shared" si="52"/>
        <v>0</v>
      </c>
      <c r="I133" s="65">
        <f t="shared" si="52"/>
        <v>0</v>
      </c>
      <c r="J133" s="65">
        <f t="shared" si="52"/>
        <v>0</v>
      </c>
      <c r="K133" s="65">
        <f t="shared" si="52"/>
        <v>0.5</v>
      </c>
      <c r="L133" s="65">
        <f t="shared" si="52"/>
        <v>0</v>
      </c>
      <c r="M133" s="65">
        <f t="shared" si="52"/>
        <v>0</v>
      </c>
      <c r="N133" s="65">
        <f t="shared" si="52"/>
        <v>0</v>
      </c>
      <c r="O133" s="65">
        <f t="shared" si="52"/>
        <v>0</v>
      </c>
      <c r="P133" s="65">
        <f t="shared" si="52"/>
        <v>0</v>
      </c>
      <c r="Q133" s="65">
        <f t="shared" si="52"/>
        <v>0</v>
      </c>
      <c r="R133" s="65">
        <f t="shared" si="52"/>
        <v>0</v>
      </c>
      <c r="S133" s="65">
        <f t="shared" si="52"/>
        <v>0</v>
      </c>
      <c r="T133" s="65">
        <f t="shared" si="52"/>
        <v>1</v>
      </c>
      <c r="U133" s="65">
        <f t="shared" si="52"/>
        <v>0</v>
      </c>
      <c r="V133" s="65">
        <f t="shared" si="52"/>
        <v>0</v>
      </c>
      <c r="W133" s="65">
        <f t="shared" si="52"/>
        <v>0</v>
      </c>
      <c r="X133" s="65">
        <f t="shared" si="52"/>
        <v>0</v>
      </c>
      <c r="Y133" s="65">
        <f t="shared" si="52"/>
        <v>0</v>
      </c>
      <c r="Z133" s="65">
        <f t="shared" si="52"/>
        <v>0</v>
      </c>
      <c r="AA133" s="65">
        <f t="shared" si="52"/>
        <v>0</v>
      </c>
      <c r="AB133" s="65">
        <f t="shared" si="52"/>
        <v>1</v>
      </c>
      <c r="AC133" s="65">
        <f t="shared" si="52"/>
        <v>3</v>
      </c>
      <c r="AD133" s="65">
        <f t="shared" si="52"/>
        <v>0</v>
      </c>
      <c r="AE133" s="65">
        <f t="shared" si="52"/>
        <v>0</v>
      </c>
      <c r="AF133" s="65">
        <f t="shared" si="52"/>
        <v>0</v>
      </c>
      <c r="AG133" s="65">
        <f t="shared" si="52"/>
        <v>0.5</v>
      </c>
      <c r="AH133" s="65">
        <f t="shared" si="52"/>
        <v>0</v>
      </c>
      <c r="AI133" s="65">
        <f t="shared" si="52"/>
        <v>0</v>
      </c>
      <c r="AJ133" s="65">
        <f t="shared" si="52"/>
        <v>1.5</v>
      </c>
      <c r="AK133" s="65">
        <f t="shared" si="52"/>
        <v>0</v>
      </c>
      <c r="AL133" s="65">
        <f t="shared" si="52"/>
        <v>0</v>
      </c>
      <c r="AM133" s="65">
        <f t="shared" si="52"/>
        <v>0</v>
      </c>
      <c r="AN133" s="65">
        <f t="shared" si="52"/>
        <v>1.5</v>
      </c>
      <c r="AO133" s="65">
        <f t="shared" si="52"/>
        <v>0</v>
      </c>
      <c r="AP133" s="65">
        <f t="shared" si="52"/>
        <v>0</v>
      </c>
      <c r="AQ133" s="65">
        <f t="shared" si="52"/>
        <v>0</v>
      </c>
      <c r="AR133" s="65">
        <f t="shared" si="52"/>
        <v>0</v>
      </c>
      <c r="AS133" s="65">
        <f t="shared" si="52"/>
        <v>0</v>
      </c>
      <c r="AT133" s="65">
        <f t="shared" si="52"/>
        <v>0</v>
      </c>
      <c r="AU133" s="65">
        <f t="shared" si="52"/>
        <v>0</v>
      </c>
      <c r="AV133" s="65">
        <f t="shared" si="52"/>
        <v>0.5</v>
      </c>
      <c r="AW133" s="65">
        <f t="shared" si="52"/>
        <v>0</v>
      </c>
      <c r="AX133" s="65">
        <f t="shared" si="52"/>
        <v>0</v>
      </c>
      <c r="AY133" s="65">
        <f t="shared" si="52"/>
        <v>0</v>
      </c>
      <c r="AZ133" s="65">
        <f t="shared" si="52"/>
        <v>0</v>
      </c>
      <c r="BA133" s="65">
        <f t="shared" si="52"/>
        <v>0</v>
      </c>
      <c r="BB133" s="65">
        <f t="shared" si="52"/>
        <v>0</v>
      </c>
      <c r="BC133" s="65">
        <f t="shared" si="52"/>
        <v>0</v>
      </c>
      <c r="BD133" s="65">
        <f t="shared" si="52"/>
        <v>0</v>
      </c>
      <c r="BE133" s="65">
        <f t="shared" si="52"/>
        <v>0</v>
      </c>
      <c r="BF133" s="65">
        <f t="shared" si="52"/>
        <v>0</v>
      </c>
      <c r="BG133" s="65">
        <f t="shared" si="52"/>
        <v>0</v>
      </c>
      <c r="BH133" s="65">
        <f t="shared" si="52"/>
        <v>0</v>
      </c>
      <c r="BI133" s="65">
        <f t="shared" si="52"/>
        <v>0</v>
      </c>
      <c r="BJ133" s="65">
        <f t="shared" si="52"/>
        <v>0</v>
      </c>
      <c r="BK133" s="65">
        <f t="shared" si="52"/>
        <v>0</v>
      </c>
      <c r="BL133" s="65">
        <f t="shared" si="52"/>
        <v>0</v>
      </c>
      <c r="BM133" s="65">
        <f t="shared" si="52"/>
        <v>0</v>
      </c>
      <c r="BN133" s="65">
        <f t="shared" si="52"/>
        <v>0</v>
      </c>
      <c r="BO133" s="65">
        <f t="shared" ref="BO133:CP133" si="53">BO134+0.5*(BO135+BO136)</f>
        <v>0</v>
      </c>
      <c r="BP133" s="65">
        <f t="shared" si="53"/>
        <v>0</v>
      </c>
      <c r="BQ133" s="65">
        <f t="shared" si="53"/>
        <v>0</v>
      </c>
      <c r="BR133" s="65">
        <f t="shared" si="53"/>
        <v>0</v>
      </c>
      <c r="BS133" s="65">
        <f t="shared" si="53"/>
        <v>0</v>
      </c>
      <c r="BT133" s="65">
        <f t="shared" si="53"/>
        <v>0</v>
      </c>
      <c r="BU133" s="65">
        <f t="shared" si="53"/>
        <v>0</v>
      </c>
      <c r="BV133" s="65">
        <f t="shared" si="53"/>
        <v>0</v>
      </c>
      <c r="BW133" s="65">
        <f t="shared" si="53"/>
        <v>0</v>
      </c>
      <c r="BX133" s="65">
        <f t="shared" si="53"/>
        <v>0</v>
      </c>
      <c r="BY133" s="65">
        <f t="shared" si="53"/>
        <v>0</v>
      </c>
      <c r="BZ133" s="65">
        <f t="shared" si="53"/>
        <v>0</v>
      </c>
      <c r="CA133" s="65">
        <f t="shared" si="53"/>
        <v>0</v>
      </c>
      <c r="CB133" s="65">
        <f t="shared" si="53"/>
        <v>0</v>
      </c>
      <c r="CC133" s="65">
        <f t="shared" si="53"/>
        <v>0</v>
      </c>
      <c r="CD133" s="65">
        <f t="shared" si="53"/>
        <v>0</v>
      </c>
      <c r="CE133" s="65">
        <f t="shared" si="53"/>
        <v>0</v>
      </c>
      <c r="CF133" s="65">
        <f t="shared" si="53"/>
        <v>0</v>
      </c>
      <c r="CG133" s="65">
        <f t="shared" si="53"/>
        <v>0</v>
      </c>
      <c r="CH133" s="65">
        <f t="shared" si="53"/>
        <v>0</v>
      </c>
      <c r="CI133" s="65">
        <f t="shared" si="53"/>
        <v>0</v>
      </c>
      <c r="CJ133" s="65">
        <f t="shared" si="53"/>
        <v>0</v>
      </c>
      <c r="CK133" s="65">
        <f t="shared" si="53"/>
        <v>0</v>
      </c>
      <c r="CL133" s="65">
        <f t="shared" si="53"/>
        <v>0</v>
      </c>
      <c r="CM133" s="65">
        <f t="shared" si="53"/>
        <v>0</v>
      </c>
      <c r="CN133" s="65">
        <f t="shared" si="53"/>
        <v>0</v>
      </c>
      <c r="CO133" s="65">
        <f t="shared" si="53"/>
        <v>0</v>
      </c>
      <c r="CP133" s="65">
        <f t="shared" si="53"/>
        <v>0</v>
      </c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70">
        <f t="shared" ref="DJ132:DJ195" si="54">SUM(B133:DI133)</f>
        <v>9.5</v>
      </c>
      <c r="DK133" s="70">
        <f t="shared" ref="DK132:DK195" si="55">COUNTIF(B133:DI133, "&gt;0")</f>
        <v>8</v>
      </c>
      <c r="DL133" s="71">
        <f t="shared" ref="DL132:DL195" si="56">LN(110/DK133)</f>
        <v>2.6210388241125804</v>
      </c>
      <c r="DM133" s="71">
        <f t="shared" si="40"/>
        <v>24.899868829069515</v>
      </c>
      <c r="DN133" s="69"/>
      <c r="DO133" s="70">
        <f t="shared" ref="DO132:DO195" si="57">MAX(B133:DI133)</f>
        <v>3</v>
      </c>
      <c r="DP133" s="72">
        <f t="shared" si="41"/>
        <v>0.31578947368421051</v>
      </c>
    </row>
    <row r="134" spans="1:120" s="73" customFormat="1">
      <c r="A134" s="97" t="s">
        <v>3571</v>
      </c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5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/>
      <c r="DK134"/>
      <c r="DL134"/>
      <c r="DM134"/>
      <c r="DN134"/>
      <c r="DO134"/>
      <c r="DP134"/>
    </row>
    <row r="135" spans="1:120" s="73" customFormat="1">
      <c r="A135" s="49" t="s">
        <v>3572</v>
      </c>
      <c r="B135" s="65"/>
      <c r="C135" s="65"/>
      <c r="D135" s="65"/>
      <c r="E135" s="65"/>
      <c r="F135" s="65"/>
      <c r="G135" s="65"/>
      <c r="H135" s="65"/>
      <c r="I135" s="65"/>
      <c r="J135" s="65"/>
      <c r="K135" s="65">
        <v>1</v>
      </c>
      <c r="L135" s="65"/>
      <c r="M135" s="65"/>
      <c r="N135" s="69"/>
      <c r="O135" s="69"/>
      <c r="P135" s="69"/>
      <c r="Q135" s="69"/>
      <c r="R135" s="69"/>
      <c r="S135" s="69"/>
      <c r="T135" s="69">
        <v>1</v>
      </c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>
        <v>1</v>
      </c>
      <c r="AH135" s="69"/>
      <c r="AI135" s="69"/>
      <c r="AJ135" s="69">
        <v>2</v>
      </c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5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70">
        <f t="shared" si="54"/>
        <v>5</v>
      </c>
      <c r="DK135" s="70">
        <f t="shared" si="55"/>
        <v>4</v>
      </c>
      <c r="DL135" s="71">
        <f t="shared" si="56"/>
        <v>3.3141860046725258</v>
      </c>
      <c r="DM135" s="71">
        <f t="shared" si="40"/>
        <v>16.570930023362628</v>
      </c>
      <c r="DN135" s="69"/>
      <c r="DO135" s="70">
        <f t="shared" si="57"/>
        <v>2</v>
      </c>
      <c r="DP135" s="72">
        <f t="shared" si="41"/>
        <v>0.4</v>
      </c>
    </row>
    <row r="136" spans="1:120" s="73" customFormat="1">
      <c r="A136" s="99" t="s">
        <v>245</v>
      </c>
      <c r="B136" s="65">
        <v>0</v>
      </c>
      <c r="C136" s="65">
        <v>0</v>
      </c>
      <c r="D136" s="65">
        <v>0</v>
      </c>
      <c r="E136" s="65">
        <v>0</v>
      </c>
      <c r="F136" s="65">
        <v>0</v>
      </c>
      <c r="G136" s="65">
        <v>0</v>
      </c>
      <c r="H136" s="65">
        <v>0</v>
      </c>
      <c r="I136" s="65">
        <v>0</v>
      </c>
      <c r="J136" s="65">
        <v>0</v>
      </c>
      <c r="K136" s="65">
        <v>0</v>
      </c>
      <c r="L136" s="65">
        <v>0</v>
      </c>
      <c r="M136" s="65">
        <v>0</v>
      </c>
      <c r="N136" s="65">
        <v>0</v>
      </c>
      <c r="O136" s="65">
        <v>0</v>
      </c>
      <c r="P136" s="65">
        <v>0</v>
      </c>
      <c r="Q136" s="65">
        <v>0</v>
      </c>
      <c r="R136" s="65">
        <v>0</v>
      </c>
      <c r="S136" s="65">
        <v>0</v>
      </c>
      <c r="T136" s="65">
        <v>1</v>
      </c>
      <c r="U136" s="65">
        <v>0</v>
      </c>
      <c r="V136" s="65">
        <v>0</v>
      </c>
      <c r="W136" s="65">
        <v>0</v>
      </c>
      <c r="X136" s="65">
        <v>0</v>
      </c>
      <c r="Y136" s="65">
        <v>0</v>
      </c>
      <c r="Z136" s="65">
        <v>0</v>
      </c>
      <c r="AA136" s="65">
        <v>0</v>
      </c>
      <c r="AB136" s="65">
        <v>2</v>
      </c>
      <c r="AC136" s="65">
        <v>6</v>
      </c>
      <c r="AD136" s="65">
        <v>0</v>
      </c>
      <c r="AE136" s="65">
        <v>0</v>
      </c>
      <c r="AF136" s="65">
        <v>0</v>
      </c>
      <c r="AG136" s="65">
        <v>0</v>
      </c>
      <c r="AH136" s="65">
        <v>0</v>
      </c>
      <c r="AI136" s="65">
        <v>0</v>
      </c>
      <c r="AJ136" s="65">
        <v>1</v>
      </c>
      <c r="AK136" s="65">
        <v>0</v>
      </c>
      <c r="AL136" s="65">
        <v>0</v>
      </c>
      <c r="AM136" s="65">
        <v>0</v>
      </c>
      <c r="AN136" s="65">
        <v>3</v>
      </c>
      <c r="AO136" s="65">
        <v>0</v>
      </c>
      <c r="AP136" s="65">
        <v>0</v>
      </c>
      <c r="AQ136" s="65">
        <v>0</v>
      </c>
      <c r="AR136" s="65">
        <v>0</v>
      </c>
      <c r="AS136" s="65">
        <v>0</v>
      </c>
      <c r="AT136" s="65">
        <v>0</v>
      </c>
      <c r="AU136" s="65">
        <v>0</v>
      </c>
      <c r="AV136" s="65">
        <v>1</v>
      </c>
      <c r="AW136" s="65">
        <v>0</v>
      </c>
      <c r="AX136" s="65">
        <v>0</v>
      </c>
      <c r="AY136" s="65">
        <v>0</v>
      </c>
      <c r="AZ136" s="65">
        <v>0</v>
      </c>
      <c r="BA136" s="65">
        <v>0</v>
      </c>
      <c r="BB136" s="65">
        <v>0</v>
      </c>
      <c r="BC136" s="65">
        <v>0</v>
      </c>
      <c r="BD136" s="65">
        <v>0</v>
      </c>
      <c r="BE136" s="65">
        <v>0</v>
      </c>
      <c r="BF136" s="65">
        <v>0</v>
      </c>
      <c r="BG136" s="65">
        <v>0</v>
      </c>
      <c r="BH136" s="65">
        <v>0</v>
      </c>
      <c r="BI136" s="65">
        <v>0</v>
      </c>
      <c r="BJ136" s="65">
        <v>0</v>
      </c>
      <c r="BK136" s="65">
        <v>0</v>
      </c>
      <c r="BL136" s="65">
        <v>0</v>
      </c>
      <c r="BM136" s="65">
        <v>0</v>
      </c>
      <c r="BN136" s="65">
        <v>0</v>
      </c>
      <c r="BO136" s="65">
        <v>0</v>
      </c>
      <c r="BP136" s="65">
        <v>0</v>
      </c>
      <c r="BQ136" s="65">
        <v>0</v>
      </c>
      <c r="BR136" s="65">
        <v>0</v>
      </c>
      <c r="BS136" s="65">
        <v>0</v>
      </c>
      <c r="BT136" s="65">
        <v>0</v>
      </c>
      <c r="BU136" s="65">
        <v>0</v>
      </c>
      <c r="BV136" s="65">
        <v>0</v>
      </c>
      <c r="BW136" s="65">
        <v>0</v>
      </c>
      <c r="BX136" s="65">
        <v>0</v>
      </c>
      <c r="BY136" s="65">
        <v>0</v>
      </c>
      <c r="BZ136" s="65">
        <v>0</v>
      </c>
      <c r="CA136" s="65">
        <v>0</v>
      </c>
      <c r="CB136" s="65">
        <v>0</v>
      </c>
      <c r="CC136" s="65">
        <v>0</v>
      </c>
      <c r="CD136" s="65">
        <v>0</v>
      </c>
      <c r="CE136" s="65">
        <v>0</v>
      </c>
      <c r="CF136" s="65">
        <v>0</v>
      </c>
      <c r="CG136" s="65">
        <v>0</v>
      </c>
      <c r="CH136" s="65">
        <v>0</v>
      </c>
      <c r="CI136" s="65">
        <v>0</v>
      </c>
      <c r="CJ136" s="65">
        <v>0</v>
      </c>
      <c r="CK136" s="65">
        <v>0</v>
      </c>
      <c r="CL136" s="65">
        <v>0</v>
      </c>
      <c r="CM136" s="65">
        <v>0</v>
      </c>
      <c r="CN136" s="65">
        <v>0</v>
      </c>
      <c r="CO136" s="65">
        <v>0</v>
      </c>
      <c r="CP136" s="65">
        <v>0</v>
      </c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70">
        <f t="shared" si="54"/>
        <v>14</v>
      </c>
      <c r="DK136" s="70">
        <f t="shared" si="55"/>
        <v>6</v>
      </c>
      <c r="DL136" s="71">
        <f t="shared" si="56"/>
        <v>2.9087208965643612</v>
      </c>
      <c r="DM136" s="71"/>
      <c r="DN136" s="69"/>
      <c r="DO136" s="70">
        <f t="shared" si="57"/>
        <v>6</v>
      </c>
      <c r="DP136" s="72"/>
    </row>
    <row r="137" spans="1:120" s="73" customFormat="1">
      <c r="A137" s="47" t="s">
        <v>59</v>
      </c>
      <c r="B137" s="65">
        <f>SUM(B138:B139)</f>
        <v>0</v>
      </c>
      <c r="C137" s="65">
        <f t="shared" ref="C137:Q137" si="58">SUM(C138:C139)</f>
        <v>0</v>
      </c>
      <c r="D137" s="65">
        <f t="shared" si="58"/>
        <v>0</v>
      </c>
      <c r="E137" s="65">
        <f t="shared" si="58"/>
        <v>0</v>
      </c>
      <c r="F137" s="65">
        <f t="shared" si="58"/>
        <v>0</v>
      </c>
      <c r="G137" s="65">
        <f t="shared" si="58"/>
        <v>0</v>
      </c>
      <c r="H137" s="65">
        <f t="shared" si="58"/>
        <v>0</v>
      </c>
      <c r="I137" s="65">
        <f t="shared" si="58"/>
        <v>0</v>
      </c>
      <c r="J137" s="65">
        <f t="shared" si="58"/>
        <v>0</v>
      </c>
      <c r="K137" s="65">
        <f t="shared" si="58"/>
        <v>2</v>
      </c>
      <c r="L137" s="65">
        <f t="shared" si="58"/>
        <v>0</v>
      </c>
      <c r="M137" s="65">
        <f t="shared" si="58"/>
        <v>0</v>
      </c>
      <c r="N137" s="65">
        <f t="shared" si="58"/>
        <v>0</v>
      </c>
      <c r="O137" s="65">
        <f t="shared" si="58"/>
        <v>3</v>
      </c>
      <c r="P137" s="65">
        <f t="shared" si="58"/>
        <v>0</v>
      </c>
      <c r="Q137" s="65">
        <f t="shared" si="58"/>
        <v>4</v>
      </c>
      <c r="R137" s="65">
        <f t="shared" ref="R137" si="59">SUM(R138:R139)</f>
        <v>0</v>
      </c>
      <c r="S137" s="65">
        <f t="shared" ref="S137" si="60">SUM(S138:S139)</f>
        <v>1</v>
      </c>
      <c r="T137" s="65">
        <f t="shared" ref="T137" si="61">SUM(T138:T139)</f>
        <v>4</v>
      </c>
      <c r="U137" s="65">
        <f t="shared" ref="U137" si="62">SUM(U138:U139)</f>
        <v>0</v>
      </c>
      <c r="V137" s="65">
        <f t="shared" ref="V137" si="63">SUM(V138:V139)</f>
        <v>0</v>
      </c>
      <c r="W137" s="65">
        <f t="shared" ref="W137" si="64">SUM(W138:W139)</f>
        <v>0</v>
      </c>
      <c r="X137" s="65">
        <f t="shared" ref="X137" si="65">SUM(X138:X139)</f>
        <v>0</v>
      </c>
      <c r="Y137" s="65">
        <f t="shared" ref="Y137" si="66">SUM(Y138:Y139)</f>
        <v>0</v>
      </c>
      <c r="Z137" s="65">
        <f t="shared" ref="Z137" si="67">SUM(Z138:Z139)</f>
        <v>0</v>
      </c>
      <c r="AA137" s="65">
        <f t="shared" ref="AA137" si="68">SUM(AA138:AA139)</f>
        <v>5</v>
      </c>
      <c r="AB137" s="65">
        <f t="shared" ref="AB137" si="69">SUM(AB138:AB139)</f>
        <v>9</v>
      </c>
      <c r="AC137" s="65">
        <f t="shared" ref="AC137" si="70">SUM(AC138:AC139)</f>
        <v>8</v>
      </c>
      <c r="AD137" s="65">
        <f t="shared" ref="AD137" si="71">SUM(AD138:AD139)</f>
        <v>19</v>
      </c>
      <c r="AE137" s="65">
        <f t="shared" ref="AE137:AF137" si="72">SUM(AE138:AE139)</f>
        <v>0</v>
      </c>
      <c r="AF137" s="65">
        <f t="shared" si="72"/>
        <v>0</v>
      </c>
      <c r="AG137" s="65">
        <f t="shared" ref="AG137" si="73">SUM(AG138:AG139)</f>
        <v>13</v>
      </c>
      <c r="AH137" s="65">
        <f t="shared" ref="AH137" si="74">SUM(AH138:AH139)</f>
        <v>2</v>
      </c>
      <c r="AI137" s="65">
        <f t="shared" ref="AI137" si="75">SUM(AI138:AI139)</f>
        <v>0</v>
      </c>
      <c r="AJ137" s="65">
        <f t="shared" ref="AJ137" si="76">SUM(AJ138:AJ139)</f>
        <v>14</v>
      </c>
      <c r="AK137" s="65">
        <f t="shared" ref="AK137" si="77">SUM(AK138:AK139)</f>
        <v>0</v>
      </c>
      <c r="AL137" s="65">
        <f t="shared" ref="AL137" si="78">SUM(AL138:AL139)</f>
        <v>0</v>
      </c>
      <c r="AM137" s="65">
        <f t="shared" ref="AM137" si="79">SUM(AM138:AM139)</f>
        <v>1</v>
      </c>
      <c r="AN137" s="65">
        <f t="shared" ref="AN137" si="80">SUM(AN138:AN139)</f>
        <v>4</v>
      </c>
      <c r="AO137" s="65">
        <f t="shared" ref="AO137" si="81">SUM(AO138:AO139)</f>
        <v>0</v>
      </c>
      <c r="AP137" s="65">
        <f t="shared" ref="AP137" si="82">SUM(AP138:AP139)</f>
        <v>0</v>
      </c>
      <c r="AQ137" s="65">
        <f t="shared" ref="AQ137" si="83">SUM(AQ138:AQ139)</f>
        <v>0</v>
      </c>
      <c r="AR137" s="65">
        <f t="shared" ref="AR137" si="84">SUM(AR138:AR139)</f>
        <v>0</v>
      </c>
      <c r="AS137" s="65">
        <f t="shared" ref="AS137" si="85">SUM(AS138:AS139)</f>
        <v>0</v>
      </c>
      <c r="AT137" s="65">
        <f t="shared" ref="AT137:AU137" si="86">SUM(AT138:AT139)</f>
        <v>0</v>
      </c>
      <c r="AU137" s="65">
        <f t="shared" si="86"/>
        <v>0</v>
      </c>
      <c r="AV137" s="65">
        <f t="shared" ref="AV137" si="87">SUM(AV138:AV139)</f>
        <v>14</v>
      </c>
      <c r="AW137" s="65">
        <f t="shared" ref="AW137" si="88">SUM(AW138:AW139)</f>
        <v>0</v>
      </c>
      <c r="AX137" s="65">
        <f t="shared" ref="AX137" si="89">SUM(AX138:AX139)</f>
        <v>0</v>
      </c>
      <c r="AY137" s="65">
        <f t="shared" ref="AY137" si="90">SUM(AY138:AY139)</f>
        <v>2</v>
      </c>
      <c r="AZ137" s="65">
        <f t="shared" ref="AZ137" si="91">SUM(AZ138:AZ139)</f>
        <v>0</v>
      </c>
      <c r="BA137" s="65">
        <f t="shared" ref="BA137" si="92">SUM(BA138:BA139)</f>
        <v>0</v>
      </c>
      <c r="BB137" s="65">
        <f t="shared" ref="BB137" si="93">SUM(BB138:BB139)</f>
        <v>2</v>
      </c>
      <c r="BC137" s="65">
        <f t="shared" ref="BC137" si="94">SUM(BC138:BC139)</f>
        <v>0</v>
      </c>
      <c r="BD137" s="65">
        <f t="shared" ref="BD137" si="95">SUM(BD138:BD139)</f>
        <v>0</v>
      </c>
      <c r="BE137" s="65">
        <f t="shared" ref="BE137" si="96">SUM(BE138:BE139)</f>
        <v>0</v>
      </c>
      <c r="BF137" s="65">
        <f t="shared" ref="BF137" si="97">SUM(BF138:BF139)</f>
        <v>0</v>
      </c>
      <c r="BG137" s="65">
        <f t="shared" ref="BG137" si="98">SUM(BG138:BG139)</f>
        <v>0</v>
      </c>
      <c r="BH137" s="65">
        <f t="shared" ref="BH137" si="99">SUM(BH138:BH139)</f>
        <v>0</v>
      </c>
      <c r="BI137" s="65">
        <f t="shared" ref="BI137:BJ137" si="100">SUM(BI138:BI139)</f>
        <v>0</v>
      </c>
      <c r="BJ137" s="65">
        <f t="shared" si="100"/>
        <v>0</v>
      </c>
      <c r="BK137" s="65">
        <f t="shared" ref="BK137" si="101">SUM(BK138:BK139)</f>
        <v>0</v>
      </c>
      <c r="BL137" s="65">
        <f t="shared" ref="BL137" si="102">SUM(BL138:BL139)</f>
        <v>0</v>
      </c>
      <c r="BM137" s="65">
        <f t="shared" ref="BM137" si="103">SUM(BM138:BM139)</f>
        <v>0</v>
      </c>
      <c r="BN137" s="65">
        <f t="shared" ref="BN137" si="104">SUM(BN138:BN139)</f>
        <v>0</v>
      </c>
      <c r="BO137" s="65">
        <f t="shared" ref="BO137" si="105">SUM(BO138:BO139)</f>
        <v>0</v>
      </c>
      <c r="BP137" s="65">
        <f t="shared" ref="BP137" si="106">SUM(BP138:BP139)</f>
        <v>0</v>
      </c>
      <c r="BQ137" s="65">
        <f t="shared" ref="BQ137" si="107">SUM(BQ138:BQ139)</f>
        <v>0</v>
      </c>
      <c r="BR137" s="65">
        <f t="shared" ref="BR137" si="108">SUM(BR138:BR139)</f>
        <v>0</v>
      </c>
      <c r="BS137" s="65">
        <f t="shared" ref="BS137" si="109">SUM(BS138:BS139)</f>
        <v>0</v>
      </c>
      <c r="BT137" s="65">
        <f t="shared" ref="BT137" si="110">SUM(BT138:BT139)</f>
        <v>0</v>
      </c>
      <c r="BU137" s="65">
        <f t="shared" ref="BU137" si="111">SUM(BU138:BU139)</f>
        <v>0</v>
      </c>
      <c r="BV137" s="65">
        <f t="shared" ref="BV137" si="112">SUM(BV138:BV139)</f>
        <v>0</v>
      </c>
      <c r="BW137" s="65">
        <f t="shared" ref="BW137" si="113">SUM(BW138:BW139)</f>
        <v>0</v>
      </c>
      <c r="BX137" s="65">
        <f t="shared" ref="BX137:BY137" si="114">SUM(BX138:BX139)</f>
        <v>0</v>
      </c>
      <c r="BY137" s="65">
        <f t="shared" si="114"/>
        <v>0</v>
      </c>
      <c r="BZ137" s="65">
        <f t="shared" ref="BZ137" si="115">SUM(BZ138:BZ139)</f>
        <v>0</v>
      </c>
      <c r="CA137" s="65">
        <f t="shared" ref="CA137" si="116">SUM(CA138:CA139)</f>
        <v>0</v>
      </c>
      <c r="CB137" s="65">
        <f t="shared" ref="CB137" si="117">SUM(CB138:CB139)</f>
        <v>0</v>
      </c>
      <c r="CC137" s="65">
        <f t="shared" ref="CC137" si="118">SUM(CC138:CC139)</f>
        <v>0</v>
      </c>
      <c r="CD137" s="65">
        <f t="shared" ref="CD137" si="119">SUM(CD138:CD139)</f>
        <v>0</v>
      </c>
      <c r="CE137" s="65">
        <f t="shared" ref="CE137" si="120">SUM(CE138:CE139)</f>
        <v>0</v>
      </c>
      <c r="CF137" s="65">
        <f t="shared" ref="CF137" si="121">SUM(CF138:CF139)</f>
        <v>0</v>
      </c>
      <c r="CG137" s="65">
        <f t="shared" ref="CG137" si="122">SUM(CG138:CG139)</f>
        <v>0</v>
      </c>
      <c r="CH137" s="65">
        <f t="shared" ref="CH137" si="123">SUM(CH138:CH139)</f>
        <v>0</v>
      </c>
      <c r="CI137" s="65">
        <f t="shared" ref="CI137" si="124">SUM(CI138:CI139)</f>
        <v>0</v>
      </c>
      <c r="CJ137" s="65">
        <f t="shared" ref="CJ137" si="125">SUM(CJ138:CJ139)</f>
        <v>0</v>
      </c>
      <c r="CK137" s="65">
        <f t="shared" ref="CK137" si="126">SUM(CK138:CK139)</f>
        <v>0</v>
      </c>
      <c r="CL137" s="65">
        <f t="shared" ref="CL137" si="127">SUM(CL138:CL139)</f>
        <v>0</v>
      </c>
      <c r="CM137" s="65">
        <f t="shared" ref="CM137:CN137" si="128">SUM(CM138:CM139)</f>
        <v>4</v>
      </c>
      <c r="CN137" s="65">
        <f t="shared" si="128"/>
        <v>3</v>
      </c>
      <c r="CO137" s="65">
        <f t="shared" ref="CO137" si="129">SUM(CO138:CO139)</f>
        <v>0</v>
      </c>
      <c r="CP137" s="65">
        <f t="shared" ref="CP137" si="130">SUM(CP138:CP139)</f>
        <v>0</v>
      </c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70">
        <f t="shared" si="54"/>
        <v>114</v>
      </c>
      <c r="DK137" s="70">
        <f t="shared" si="55"/>
        <v>19</v>
      </c>
      <c r="DL137" s="71">
        <f t="shared" si="56"/>
        <v>1.7560413866259759</v>
      </c>
      <c r="DM137" s="71">
        <f>DJ137*DL137</f>
        <v>200.18871807536124</v>
      </c>
      <c r="DN137" s="69"/>
      <c r="DO137" s="70">
        <f t="shared" si="57"/>
        <v>19</v>
      </c>
      <c r="DP137" s="72">
        <f>IFERROR(DO137/DJ137,"")</f>
        <v>0.16666666666666666</v>
      </c>
    </row>
    <row r="138" spans="1:120" s="73" customFormat="1">
      <c r="A138" s="48" t="s">
        <v>59</v>
      </c>
      <c r="B138" s="65"/>
      <c r="C138" s="65"/>
      <c r="D138" s="65"/>
      <c r="E138" s="65"/>
      <c r="F138" s="65"/>
      <c r="G138" s="65"/>
      <c r="H138" s="65"/>
      <c r="I138" s="65"/>
      <c r="J138" s="65"/>
      <c r="K138" s="65">
        <v>2</v>
      </c>
      <c r="L138" s="65"/>
      <c r="M138" s="65"/>
      <c r="N138" s="69"/>
      <c r="O138" s="69">
        <v>1</v>
      </c>
      <c r="P138" s="69"/>
      <c r="Q138" s="69"/>
      <c r="R138" s="69"/>
      <c r="S138" s="69">
        <v>1</v>
      </c>
      <c r="T138" s="69">
        <v>3</v>
      </c>
      <c r="U138" s="69"/>
      <c r="V138" s="69"/>
      <c r="W138" s="69"/>
      <c r="X138" s="69"/>
      <c r="Y138" s="69"/>
      <c r="Z138" s="69"/>
      <c r="AA138" s="69">
        <v>1</v>
      </c>
      <c r="AB138" s="69">
        <v>7</v>
      </c>
      <c r="AC138" s="69">
        <v>3</v>
      </c>
      <c r="AD138" s="69"/>
      <c r="AE138" s="69"/>
      <c r="AF138" s="69"/>
      <c r="AG138" s="69">
        <v>7</v>
      </c>
      <c r="AH138" s="69">
        <v>1</v>
      </c>
      <c r="AI138" s="69"/>
      <c r="AJ138" s="69">
        <v>5</v>
      </c>
      <c r="AK138" s="69"/>
      <c r="AL138" s="69"/>
      <c r="AM138" s="69">
        <v>1</v>
      </c>
      <c r="AN138" s="69">
        <v>1</v>
      </c>
      <c r="AO138" s="69"/>
      <c r="AP138" s="69"/>
      <c r="AQ138" s="69"/>
      <c r="AR138" s="69"/>
      <c r="AS138" s="69"/>
      <c r="AT138" s="69"/>
      <c r="AU138" s="69"/>
      <c r="AV138" s="69">
        <v>3</v>
      </c>
      <c r="AW138" s="69"/>
      <c r="AX138" s="69"/>
      <c r="AY138" s="69">
        <v>2</v>
      </c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5">
        <v>4</v>
      </c>
      <c r="CN138" s="69">
        <v>3</v>
      </c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70">
        <f t="shared" si="54"/>
        <v>45</v>
      </c>
      <c r="DK138" s="70">
        <f t="shared" si="55"/>
        <v>16</v>
      </c>
      <c r="DL138" s="71">
        <f t="shared" si="56"/>
        <v>1.927891643552635</v>
      </c>
      <c r="DM138" s="71">
        <f>DJ138*DL138</f>
        <v>86.75512395986857</v>
      </c>
      <c r="DN138" s="69"/>
      <c r="DO138" s="70">
        <f t="shared" si="57"/>
        <v>7</v>
      </c>
      <c r="DP138" s="72">
        <f>IFERROR(DO138/DJ138,"")</f>
        <v>0.15555555555555556</v>
      </c>
    </row>
    <row r="139" spans="1:120" s="73" customFormat="1">
      <c r="A139" s="48" t="s">
        <v>29</v>
      </c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9"/>
      <c r="O139" s="69">
        <v>2</v>
      </c>
      <c r="P139" s="69"/>
      <c r="Q139" s="69">
        <v>4</v>
      </c>
      <c r="R139" s="69"/>
      <c r="S139" s="69"/>
      <c r="T139" s="69">
        <v>1</v>
      </c>
      <c r="U139" s="69"/>
      <c r="V139" s="69"/>
      <c r="W139" s="69"/>
      <c r="X139" s="69"/>
      <c r="Y139" s="69"/>
      <c r="Z139" s="69"/>
      <c r="AA139" s="69">
        <v>4</v>
      </c>
      <c r="AB139" s="69">
        <v>2</v>
      </c>
      <c r="AC139" s="69">
        <v>5</v>
      </c>
      <c r="AD139" s="69">
        <v>19</v>
      </c>
      <c r="AE139" s="69"/>
      <c r="AF139" s="69"/>
      <c r="AG139" s="69">
        <v>6</v>
      </c>
      <c r="AH139" s="69">
        <v>1</v>
      </c>
      <c r="AI139" s="69"/>
      <c r="AJ139" s="69">
        <v>9</v>
      </c>
      <c r="AK139" s="69"/>
      <c r="AL139" s="69"/>
      <c r="AM139" s="69"/>
      <c r="AN139" s="69">
        <v>3</v>
      </c>
      <c r="AO139" s="69"/>
      <c r="AP139" s="69"/>
      <c r="AQ139" s="69"/>
      <c r="AR139" s="69"/>
      <c r="AS139" s="69"/>
      <c r="AT139" s="69"/>
      <c r="AU139" s="69"/>
      <c r="AV139" s="69">
        <v>11</v>
      </c>
      <c r="AW139" s="69"/>
      <c r="AX139" s="69"/>
      <c r="AY139" s="69"/>
      <c r="AZ139" s="69"/>
      <c r="BA139" s="69"/>
      <c r="BB139" s="69">
        <v>2</v>
      </c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5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70">
        <f t="shared" si="54"/>
        <v>69</v>
      </c>
      <c r="DK139" s="70">
        <f t="shared" si="55"/>
        <v>13</v>
      </c>
      <c r="DL139" s="71">
        <f t="shared" si="56"/>
        <v>2.1355310083308794</v>
      </c>
      <c r="DM139" s="71">
        <f>DJ139*DL139</f>
        <v>147.35163957483067</v>
      </c>
      <c r="DN139" s="69"/>
      <c r="DO139" s="70">
        <f t="shared" si="57"/>
        <v>19</v>
      </c>
      <c r="DP139" s="72">
        <f>IFERROR(DO139/DJ139,"")</f>
        <v>0.27536231884057971</v>
      </c>
    </row>
    <row r="140" spans="1:120" s="73" customFormat="1">
      <c r="A140" s="49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5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/>
      <c r="DK140"/>
      <c r="DL140"/>
      <c r="DM140"/>
      <c r="DN140"/>
      <c r="DO140"/>
      <c r="DP140"/>
    </row>
    <row r="141" spans="1:120" s="73" customFormat="1">
      <c r="A141" s="97" t="s">
        <v>3569</v>
      </c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5">
        <v>1</v>
      </c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70">
        <f t="shared" si="54"/>
        <v>1</v>
      </c>
      <c r="DK141" s="70">
        <f t="shared" si="55"/>
        <v>1</v>
      </c>
      <c r="DL141" s="71">
        <f t="shared" si="56"/>
        <v>4.7004803657924166</v>
      </c>
      <c r="DM141" s="71">
        <f>DJ141*DL141</f>
        <v>4.7004803657924166</v>
      </c>
      <c r="DN141" s="69"/>
      <c r="DO141" s="70">
        <f t="shared" si="57"/>
        <v>1</v>
      </c>
      <c r="DP141" s="72">
        <f>IFERROR(DO141/DJ141,"")</f>
        <v>1</v>
      </c>
    </row>
    <row r="142" spans="1:120" s="37" customFormat="1">
      <c r="A142" s="47" t="s">
        <v>21</v>
      </c>
      <c r="B142" s="65">
        <f>SUM(B143:B145)</f>
        <v>0</v>
      </c>
      <c r="C142" s="65">
        <f t="shared" ref="C142:BN142" si="131">SUM(C143:C145)</f>
        <v>0</v>
      </c>
      <c r="D142" s="65">
        <f t="shared" si="131"/>
        <v>0</v>
      </c>
      <c r="E142" s="65">
        <f t="shared" si="131"/>
        <v>0</v>
      </c>
      <c r="F142" s="65">
        <f t="shared" si="131"/>
        <v>0</v>
      </c>
      <c r="G142" s="65">
        <f t="shared" si="131"/>
        <v>0</v>
      </c>
      <c r="H142" s="65">
        <f t="shared" si="131"/>
        <v>0</v>
      </c>
      <c r="I142" s="65">
        <f t="shared" si="131"/>
        <v>0</v>
      </c>
      <c r="J142" s="65">
        <f t="shared" si="131"/>
        <v>0</v>
      </c>
      <c r="K142" s="65">
        <f t="shared" si="131"/>
        <v>0</v>
      </c>
      <c r="L142" s="65">
        <f t="shared" si="131"/>
        <v>0</v>
      </c>
      <c r="M142" s="65">
        <f t="shared" si="131"/>
        <v>0</v>
      </c>
      <c r="N142" s="65">
        <f t="shared" si="131"/>
        <v>1</v>
      </c>
      <c r="O142" s="65">
        <f t="shared" si="131"/>
        <v>5</v>
      </c>
      <c r="P142" s="65">
        <f t="shared" si="131"/>
        <v>0</v>
      </c>
      <c r="Q142" s="65">
        <f t="shared" si="131"/>
        <v>0</v>
      </c>
      <c r="R142" s="65">
        <f t="shared" si="131"/>
        <v>0</v>
      </c>
      <c r="S142" s="65">
        <f t="shared" si="131"/>
        <v>0</v>
      </c>
      <c r="T142" s="65">
        <f t="shared" si="131"/>
        <v>0</v>
      </c>
      <c r="U142" s="65">
        <f t="shared" si="131"/>
        <v>2</v>
      </c>
      <c r="V142" s="65">
        <f t="shared" si="131"/>
        <v>0</v>
      </c>
      <c r="W142" s="65">
        <f t="shared" si="131"/>
        <v>0</v>
      </c>
      <c r="X142" s="65">
        <f t="shared" si="131"/>
        <v>0</v>
      </c>
      <c r="Y142" s="65">
        <f t="shared" si="131"/>
        <v>0</v>
      </c>
      <c r="Z142" s="65">
        <f t="shared" si="131"/>
        <v>0</v>
      </c>
      <c r="AA142" s="65">
        <f t="shared" si="131"/>
        <v>0</v>
      </c>
      <c r="AB142" s="65">
        <f t="shared" si="131"/>
        <v>19</v>
      </c>
      <c r="AC142" s="65">
        <f t="shared" si="131"/>
        <v>8</v>
      </c>
      <c r="AD142" s="65">
        <f t="shared" si="131"/>
        <v>13</v>
      </c>
      <c r="AE142" s="65">
        <f t="shared" si="131"/>
        <v>0</v>
      </c>
      <c r="AF142" s="65">
        <f t="shared" si="131"/>
        <v>0</v>
      </c>
      <c r="AG142" s="65">
        <f t="shared" si="131"/>
        <v>13</v>
      </c>
      <c r="AH142" s="65">
        <f t="shared" si="131"/>
        <v>3</v>
      </c>
      <c r="AI142" s="65">
        <f t="shared" si="131"/>
        <v>0</v>
      </c>
      <c r="AJ142" s="65">
        <f t="shared" si="131"/>
        <v>8</v>
      </c>
      <c r="AK142" s="65">
        <f t="shared" si="131"/>
        <v>0</v>
      </c>
      <c r="AL142" s="65">
        <f t="shared" si="131"/>
        <v>0</v>
      </c>
      <c r="AM142" s="65">
        <f t="shared" si="131"/>
        <v>0</v>
      </c>
      <c r="AN142" s="65">
        <f t="shared" si="131"/>
        <v>0</v>
      </c>
      <c r="AO142" s="65">
        <f t="shared" si="131"/>
        <v>0</v>
      </c>
      <c r="AP142" s="65">
        <f t="shared" si="131"/>
        <v>0</v>
      </c>
      <c r="AQ142" s="65">
        <f t="shared" si="131"/>
        <v>0</v>
      </c>
      <c r="AR142" s="65">
        <f t="shared" si="131"/>
        <v>0</v>
      </c>
      <c r="AS142" s="65">
        <f t="shared" si="131"/>
        <v>0</v>
      </c>
      <c r="AT142" s="65">
        <f t="shared" si="131"/>
        <v>0</v>
      </c>
      <c r="AU142" s="65">
        <f t="shared" si="131"/>
        <v>0</v>
      </c>
      <c r="AV142" s="65">
        <f t="shared" si="131"/>
        <v>3</v>
      </c>
      <c r="AW142" s="65">
        <f t="shared" si="131"/>
        <v>0</v>
      </c>
      <c r="AX142" s="65">
        <f t="shared" si="131"/>
        <v>0</v>
      </c>
      <c r="AY142" s="65">
        <f t="shared" si="131"/>
        <v>0</v>
      </c>
      <c r="AZ142" s="65">
        <f t="shared" si="131"/>
        <v>0</v>
      </c>
      <c r="BA142" s="65">
        <f t="shared" si="131"/>
        <v>0</v>
      </c>
      <c r="BB142" s="65">
        <f t="shared" si="131"/>
        <v>0</v>
      </c>
      <c r="BC142" s="65">
        <f t="shared" si="131"/>
        <v>0</v>
      </c>
      <c r="BD142" s="65">
        <f t="shared" si="131"/>
        <v>0</v>
      </c>
      <c r="BE142" s="65">
        <f t="shared" si="131"/>
        <v>0</v>
      </c>
      <c r="BF142" s="65">
        <f t="shared" si="131"/>
        <v>0</v>
      </c>
      <c r="BG142" s="65">
        <f t="shared" si="131"/>
        <v>0</v>
      </c>
      <c r="BH142" s="65">
        <f t="shared" si="131"/>
        <v>0</v>
      </c>
      <c r="BI142" s="65">
        <f t="shared" si="131"/>
        <v>0</v>
      </c>
      <c r="BJ142" s="65">
        <f t="shared" si="131"/>
        <v>0</v>
      </c>
      <c r="BK142" s="65">
        <f t="shared" si="131"/>
        <v>0</v>
      </c>
      <c r="BL142" s="65">
        <f t="shared" si="131"/>
        <v>0</v>
      </c>
      <c r="BM142" s="65">
        <f t="shared" si="131"/>
        <v>0</v>
      </c>
      <c r="BN142" s="65">
        <f t="shared" si="131"/>
        <v>0</v>
      </c>
      <c r="BO142" s="65">
        <f t="shared" ref="BO142:CP142" si="132">SUM(BO143:BO145)</f>
        <v>0</v>
      </c>
      <c r="BP142" s="65">
        <f t="shared" si="132"/>
        <v>0</v>
      </c>
      <c r="BQ142" s="65">
        <f t="shared" si="132"/>
        <v>0</v>
      </c>
      <c r="BR142" s="65">
        <f t="shared" si="132"/>
        <v>0</v>
      </c>
      <c r="BS142" s="65">
        <f t="shared" si="132"/>
        <v>0</v>
      </c>
      <c r="BT142" s="65">
        <f t="shared" si="132"/>
        <v>0</v>
      </c>
      <c r="BU142" s="65">
        <f t="shared" si="132"/>
        <v>0</v>
      </c>
      <c r="BV142" s="65">
        <f t="shared" si="132"/>
        <v>0</v>
      </c>
      <c r="BW142" s="65">
        <f t="shared" si="132"/>
        <v>0</v>
      </c>
      <c r="BX142" s="65">
        <f t="shared" si="132"/>
        <v>0</v>
      </c>
      <c r="BY142" s="65">
        <f t="shared" si="132"/>
        <v>0</v>
      </c>
      <c r="BZ142" s="65">
        <f t="shared" si="132"/>
        <v>0</v>
      </c>
      <c r="CA142" s="65">
        <f t="shared" si="132"/>
        <v>0</v>
      </c>
      <c r="CB142" s="65">
        <f t="shared" si="132"/>
        <v>0</v>
      </c>
      <c r="CC142" s="65">
        <f t="shared" si="132"/>
        <v>3</v>
      </c>
      <c r="CD142" s="65">
        <f t="shared" si="132"/>
        <v>0</v>
      </c>
      <c r="CE142" s="65">
        <f t="shared" si="132"/>
        <v>0</v>
      </c>
      <c r="CF142" s="65">
        <f t="shared" si="132"/>
        <v>0</v>
      </c>
      <c r="CG142" s="65">
        <f t="shared" si="132"/>
        <v>2</v>
      </c>
      <c r="CH142" s="65">
        <f t="shared" si="132"/>
        <v>0</v>
      </c>
      <c r="CI142" s="65">
        <f t="shared" si="132"/>
        <v>0</v>
      </c>
      <c r="CJ142" s="65">
        <f t="shared" si="132"/>
        <v>0</v>
      </c>
      <c r="CK142" s="65">
        <f t="shared" si="132"/>
        <v>0</v>
      </c>
      <c r="CL142" s="65">
        <f t="shared" si="132"/>
        <v>0</v>
      </c>
      <c r="CM142" s="65">
        <f t="shared" si="132"/>
        <v>2</v>
      </c>
      <c r="CN142" s="65">
        <f t="shared" si="132"/>
        <v>0</v>
      </c>
      <c r="CO142" s="65">
        <f t="shared" si="132"/>
        <v>0</v>
      </c>
      <c r="CP142" s="65">
        <f t="shared" si="132"/>
        <v>0</v>
      </c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70">
        <f t="shared" si="54"/>
        <v>82</v>
      </c>
      <c r="DK142" s="70">
        <f t="shared" si="55"/>
        <v>13</v>
      </c>
      <c r="DL142" s="71">
        <f t="shared" si="56"/>
        <v>2.1355310083308794</v>
      </c>
      <c r="DM142" s="42"/>
      <c r="DN142" s="32"/>
      <c r="DO142" s="70">
        <f t="shared" si="57"/>
        <v>19</v>
      </c>
      <c r="DP142" s="41"/>
    </row>
    <row r="143" spans="1:120">
      <c r="A143" s="44" t="s">
        <v>56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9"/>
      <c r="O143" s="69">
        <v>2</v>
      </c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>
        <v>3</v>
      </c>
      <c r="AC143" s="69"/>
      <c r="AD143" s="69"/>
      <c r="AE143" s="69"/>
      <c r="AF143" s="69"/>
      <c r="AG143" s="69">
        <v>2</v>
      </c>
      <c r="AH143" s="69">
        <v>1</v>
      </c>
      <c r="AI143" s="69"/>
      <c r="AJ143" s="69">
        <v>1</v>
      </c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5"/>
      <c r="CN143" s="69"/>
      <c r="CO143" s="69"/>
      <c r="CP143" s="69"/>
      <c r="CQ143" s="30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0"/>
      <c r="DJ143" s="70">
        <f t="shared" si="54"/>
        <v>9</v>
      </c>
      <c r="DK143" s="70">
        <f t="shared" si="55"/>
        <v>5</v>
      </c>
      <c r="DL143" s="71">
        <f t="shared" si="56"/>
        <v>3.0910424533583161</v>
      </c>
      <c r="DM143" s="42">
        <f>DJ143*DL143</f>
        <v>27.819382080224845</v>
      </c>
      <c r="DN143" s="30"/>
      <c r="DO143" s="70">
        <f t="shared" si="57"/>
        <v>3</v>
      </c>
      <c r="DP143" s="41">
        <f>IFERROR(DO143/DJ143,"")</f>
        <v>0.33333333333333331</v>
      </c>
    </row>
    <row r="144" spans="1:120">
      <c r="A144" s="44" t="s">
        <v>136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>
        <v>2</v>
      </c>
      <c r="AC144" s="69"/>
      <c r="AD144" s="69">
        <v>2</v>
      </c>
      <c r="AE144" s="69"/>
      <c r="AF144" s="69"/>
      <c r="AG144" s="69">
        <v>1</v>
      </c>
      <c r="AH144" s="69"/>
      <c r="AI144" s="69"/>
      <c r="AJ144" s="69">
        <v>1</v>
      </c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>
        <v>1</v>
      </c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5"/>
      <c r="CN144" s="69"/>
      <c r="CO144" s="69"/>
      <c r="CP144" s="69"/>
      <c r="CQ144" s="30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0"/>
      <c r="DJ144" s="70">
        <f t="shared" si="54"/>
        <v>7</v>
      </c>
      <c r="DK144" s="70">
        <f t="shared" si="55"/>
        <v>5</v>
      </c>
      <c r="DL144" s="71">
        <f t="shared" si="56"/>
        <v>3.0910424533583161</v>
      </c>
      <c r="DM144" s="42">
        <f>DJ144*DL144</f>
        <v>21.637297173508212</v>
      </c>
      <c r="DN144" s="30"/>
      <c r="DO144" s="70">
        <f t="shared" si="57"/>
        <v>2</v>
      </c>
      <c r="DP144" s="41">
        <f>IFERROR(DO144/DJ144,"")</f>
        <v>0.2857142857142857</v>
      </c>
    </row>
    <row r="145" spans="1:120">
      <c r="A145" s="44" t="s">
        <v>21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9">
        <v>1</v>
      </c>
      <c r="O145" s="69">
        <v>3</v>
      </c>
      <c r="P145" s="69"/>
      <c r="Q145" s="69"/>
      <c r="R145" s="69"/>
      <c r="S145" s="69"/>
      <c r="T145" s="69"/>
      <c r="U145" s="69">
        <v>2</v>
      </c>
      <c r="V145" s="69"/>
      <c r="W145" s="69"/>
      <c r="X145" s="69"/>
      <c r="Y145" s="69"/>
      <c r="Z145" s="69"/>
      <c r="AA145" s="69"/>
      <c r="AB145" s="69">
        <v>14</v>
      </c>
      <c r="AC145" s="69">
        <v>8</v>
      </c>
      <c r="AD145" s="69">
        <v>11</v>
      </c>
      <c r="AE145" s="69"/>
      <c r="AF145" s="69"/>
      <c r="AG145" s="69">
        <v>10</v>
      </c>
      <c r="AH145" s="69">
        <v>2</v>
      </c>
      <c r="AI145" s="69"/>
      <c r="AJ145" s="69">
        <v>6</v>
      </c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>
        <v>2</v>
      </c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>
        <v>3</v>
      </c>
      <c r="CD145" s="69"/>
      <c r="CE145" s="69"/>
      <c r="CF145" s="69"/>
      <c r="CG145" s="69">
        <v>2</v>
      </c>
      <c r="CH145" s="69"/>
      <c r="CI145" s="69"/>
      <c r="CJ145" s="69"/>
      <c r="CK145" s="69"/>
      <c r="CL145" s="69"/>
      <c r="CM145" s="65">
        <v>2</v>
      </c>
      <c r="CN145" s="69"/>
      <c r="CO145" s="69"/>
      <c r="CP145" s="69"/>
      <c r="CQ145" s="30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0"/>
      <c r="DJ145" s="70">
        <f t="shared" si="54"/>
        <v>66</v>
      </c>
      <c r="DK145" s="70">
        <f t="shared" si="55"/>
        <v>13</v>
      </c>
      <c r="DL145" s="71">
        <f t="shared" si="56"/>
        <v>2.1355310083308794</v>
      </c>
      <c r="DM145" s="42">
        <f>DJ145*DL145</f>
        <v>140.94504654983803</v>
      </c>
      <c r="DN145" s="4"/>
      <c r="DO145" s="70">
        <f t="shared" si="57"/>
        <v>14</v>
      </c>
      <c r="DP145" s="41">
        <f>IFERROR(DO145/DJ145,"")</f>
        <v>0.21212121212121213</v>
      </c>
    </row>
    <row r="146" spans="1:120" s="37" customFormat="1">
      <c r="A146" s="44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5"/>
      <c r="CN146" s="69"/>
      <c r="CO146" s="69"/>
      <c r="CP146" s="69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/>
      <c r="DK146"/>
      <c r="DL146"/>
      <c r="DM146"/>
      <c r="DN146"/>
      <c r="DO146"/>
      <c r="DP146"/>
    </row>
    <row r="147" spans="1:120">
      <c r="A147" s="3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5"/>
      <c r="CN147" s="69"/>
      <c r="CO147" s="69"/>
      <c r="CP147" s="69"/>
      <c r="CQ147" s="30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0"/>
      <c r="DL147"/>
      <c r="DM147"/>
    </row>
    <row r="148" spans="1:120" s="37" customFormat="1">
      <c r="A148" s="46" t="s">
        <v>3632</v>
      </c>
      <c r="B148" s="65">
        <f>SUM(B149:B152)</f>
        <v>0</v>
      </c>
      <c r="C148" s="65">
        <f t="shared" ref="C148:BN148" si="133">SUM(C149:C152)</f>
        <v>0</v>
      </c>
      <c r="D148" s="65">
        <f t="shared" si="133"/>
        <v>0</v>
      </c>
      <c r="E148" s="65">
        <f t="shared" si="133"/>
        <v>0</v>
      </c>
      <c r="F148" s="65">
        <f t="shared" si="133"/>
        <v>0</v>
      </c>
      <c r="G148" s="65">
        <f t="shared" si="133"/>
        <v>0</v>
      </c>
      <c r="H148" s="65">
        <f t="shared" si="133"/>
        <v>0</v>
      </c>
      <c r="I148" s="65">
        <f t="shared" si="133"/>
        <v>0</v>
      </c>
      <c r="J148" s="65">
        <f t="shared" si="133"/>
        <v>0</v>
      </c>
      <c r="K148" s="65">
        <f t="shared" si="133"/>
        <v>0</v>
      </c>
      <c r="L148" s="65">
        <f t="shared" si="133"/>
        <v>0</v>
      </c>
      <c r="M148" s="65">
        <f t="shared" si="133"/>
        <v>0</v>
      </c>
      <c r="N148" s="65">
        <f t="shared" si="133"/>
        <v>1</v>
      </c>
      <c r="O148" s="65">
        <f t="shared" si="133"/>
        <v>1</v>
      </c>
      <c r="P148" s="65">
        <f t="shared" si="133"/>
        <v>0</v>
      </c>
      <c r="Q148" s="65">
        <f t="shared" si="133"/>
        <v>0</v>
      </c>
      <c r="R148" s="65">
        <f t="shared" si="133"/>
        <v>0</v>
      </c>
      <c r="S148" s="65">
        <f t="shared" si="133"/>
        <v>0</v>
      </c>
      <c r="T148" s="65">
        <f t="shared" si="133"/>
        <v>0</v>
      </c>
      <c r="U148" s="65">
        <f t="shared" si="133"/>
        <v>2</v>
      </c>
      <c r="V148" s="65">
        <f t="shared" si="133"/>
        <v>0</v>
      </c>
      <c r="W148" s="65">
        <f t="shared" si="133"/>
        <v>6</v>
      </c>
      <c r="X148" s="65">
        <f t="shared" si="133"/>
        <v>0</v>
      </c>
      <c r="Y148" s="65">
        <f t="shared" si="133"/>
        <v>8</v>
      </c>
      <c r="Z148" s="65">
        <f t="shared" si="133"/>
        <v>7</v>
      </c>
      <c r="AA148" s="65">
        <f t="shared" si="133"/>
        <v>5</v>
      </c>
      <c r="AB148" s="65">
        <f t="shared" si="133"/>
        <v>1</v>
      </c>
      <c r="AC148" s="65">
        <f t="shared" si="133"/>
        <v>0</v>
      </c>
      <c r="AD148" s="65">
        <f t="shared" si="133"/>
        <v>2</v>
      </c>
      <c r="AE148" s="65">
        <f t="shared" si="133"/>
        <v>9</v>
      </c>
      <c r="AF148" s="65">
        <f t="shared" si="133"/>
        <v>1</v>
      </c>
      <c r="AG148" s="65">
        <f t="shared" si="133"/>
        <v>0</v>
      </c>
      <c r="AH148" s="65">
        <f t="shared" si="133"/>
        <v>1</v>
      </c>
      <c r="AI148" s="65">
        <f t="shared" si="133"/>
        <v>7</v>
      </c>
      <c r="AJ148" s="65">
        <f t="shared" si="133"/>
        <v>0</v>
      </c>
      <c r="AK148" s="65">
        <f t="shared" si="133"/>
        <v>0</v>
      </c>
      <c r="AL148" s="65">
        <f t="shared" si="133"/>
        <v>0</v>
      </c>
      <c r="AM148" s="65">
        <f t="shared" si="133"/>
        <v>3</v>
      </c>
      <c r="AN148" s="65">
        <f t="shared" si="133"/>
        <v>0</v>
      </c>
      <c r="AO148" s="65">
        <f t="shared" si="133"/>
        <v>0</v>
      </c>
      <c r="AP148" s="65">
        <f t="shared" si="133"/>
        <v>1</v>
      </c>
      <c r="AQ148" s="65">
        <f t="shared" si="133"/>
        <v>0</v>
      </c>
      <c r="AR148" s="65">
        <f t="shared" si="133"/>
        <v>0</v>
      </c>
      <c r="AS148" s="65">
        <f t="shared" si="133"/>
        <v>0</v>
      </c>
      <c r="AT148" s="65">
        <f t="shared" si="133"/>
        <v>0</v>
      </c>
      <c r="AU148" s="65">
        <f t="shared" si="133"/>
        <v>1</v>
      </c>
      <c r="AV148" s="65">
        <f t="shared" si="133"/>
        <v>2</v>
      </c>
      <c r="AW148" s="65">
        <f t="shared" si="133"/>
        <v>0</v>
      </c>
      <c r="AX148" s="65">
        <f t="shared" si="133"/>
        <v>0</v>
      </c>
      <c r="AY148" s="65">
        <f t="shared" si="133"/>
        <v>1</v>
      </c>
      <c r="AZ148" s="65">
        <f t="shared" si="133"/>
        <v>1</v>
      </c>
      <c r="BA148" s="65">
        <f t="shared" si="133"/>
        <v>0</v>
      </c>
      <c r="BB148" s="65">
        <f t="shared" si="133"/>
        <v>1</v>
      </c>
      <c r="BC148" s="65">
        <f t="shared" si="133"/>
        <v>0</v>
      </c>
      <c r="BD148" s="65">
        <f t="shared" si="133"/>
        <v>0</v>
      </c>
      <c r="BE148" s="65">
        <f t="shared" si="133"/>
        <v>0</v>
      </c>
      <c r="BF148" s="65">
        <f t="shared" si="133"/>
        <v>0</v>
      </c>
      <c r="BG148" s="65">
        <f t="shared" si="133"/>
        <v>0</v>
      </c>
      <c r="BH148" s="65">
        <f t="shared" si="133"/>
        <v>0</v>
      </c>
      <c r="BI148" s="65">
        <f t="shared" si="133"/>
        <v>0</v>
      </c>
      <c r="BJ148" s="65">
        <f t="shared" si="133"/>
        <v>0</v>
      </c>
      <c r="BK148" s="65">
        <f t="shared" si="133"/>
        <v>0</v>
      </c>
      <c r="BL148" s="65">
        <f t="shared" si="133"/>
        <v>0</v>
      </c>
      <c r="BM148" s="65">
        <f t="shared" si="133"/>
        <v>0</v>
      </c>
      <c r="BN148" s="65">
        <f t="shared" si="133"/>
        <v>0</v>
      </c>
      <c r="BO148" s="65">
        <f t="shared" ref="BO148:CP148" si="134">SUM(BO149:BO152)</f>
        <v>0</v>
      </c>
      <c r="BP148" s="65">
        <f t="shared" si="134"/>
        <v>0</v>
      </c>
      <c r="BQ148" s="65">
        <f t="shared" si="134"/>
        <v>0</v>
      </c>
      <c r="BR148" s="65">
        <f t="shared" si="134"/>
        <v>0</v>
      </c>
      <c r="BS148" s="65">
        <f t="shared" si="134"/>
        <v>0</v>
      </c>
      <c r="BT148" s="65">
        <f t="shared" si="134"/>
        <v>0</v>
      </c>
      <c r="BU148" s="65">
        <f t="shared" si="134"/>
        <v>0</v>
      </c>
      <c r="BV148" s="65">
        <f t="shared" si="134"/>
        <v>0</v>
      </c>
      <c r="BW148" s="65">
        <f t="shared" si="134"/>
        <v>0</v>
      </c>
      <c r="BX148" s="65">
        <f t="shared" si="134"/>
        <v>4</v>
      </c>
      <c r="BY148" s="65">
        <f t="shared" si="134"/>
        <v>0</v>
      </c>
      <c r="BZ148" s="65">
        <f t="shared" si="134"/>
        <v>0</v>
      </c>
      <c r="CA148" s="65">
        <f t="shared" si="134"/>
        <v>0</v>
      </c>
      <c r="CB148" s="65">
        <f t="shared" si="134"/>
        <v>0</v>
      </c>
      <c r="CC148" s="65">
        <f t="shared" si="134"/>
        <v>0</v>
      </c>
      <c r="CD148" s="65">
        <f t="shared" si="134"/>
        <v>0</v>
      </c>
      <c r="CE148" s="65">
        <f t="shared" si="134"/>
        <v>0</v>
      </c>
      <c r="CF148" s="65">
        <f t="shared" si="134"/>
        <v>4</v>
      </c>
      <c r="CG148" s="65">
        <f t="shared" si="134"/>
        <v>0</v>
      </c>
      <c r="CH148" s="65">
        <f t="shared" si="134"/>
        <v>6</v>
      </c>
      <c r="CI148" s="65">
        <f t="shared" si="134"/>
        <v>0</v>
      </c>
      <c r="CJ148" s="65">
        <f t="shared" si="134"/>
        <v>0</v>
      </c>
      <c r="CK148" s="65">
        <f t="shared" si="134"/>
        <v>0</v>
      </c>
      <c r="CL148" s="65">
        <f t="shared" si="134"/>
        <v>1</v>
      </c>
      <c r="CM148" s="65">
        <f t="shared" si="134"/>
        <v>0</v>
      </c>
      <c r="CN148" s="65">
        <f t="shared" si="134"/>
        <v>0</v>
      </c>
      <c r="CO148" s="65">
        <f t="shared" si="134"/>
        <v>1</v>
      </c>
      <c r="CP148" s="65">
        <f t="shared" si="134"/>
        <v>2</v>
      </c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70">
        <f t="shared" si="54"/>
        <v>79</v>
      </c>
      <c r="DK148" s="70">
        <f t="shared" si="55"/>
        <v>26</v>
      </c>
      <c r="DL148" s="71">
        <f t="shared" si="56"/>
        <v>1.4423838277709342</v>
      </c>
      <c r="DM148" s="42"/>
      <c r="DN148" s="32"/>
      <c r="DO148" s="70">
        <f t="shared" si="57"/>
        <v>9</v>
      </c>
      <c r="DP148" s="41"/>
    </row>
    <row r="149" spans="1:120">
      <c r="A149" s="44" t="s">
        <v>395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9">
        <v>1</v>
      </c>
      <c r="O149" s="69"/>
      <c r="P149" s="69"/>
      <c r="Q149" s="69"/>
      <c r="R149" s="69"/>
      <c r="S149" s="69"/>
      <c r="T149" s="69"/>
      <c r="U149" s="69"/>
      <c r="V149" s="69"/>
      <c r="W149" s="69">
        <v>2</v>
      </c>
      <c r="X149" s="69"/>
      <c r="Y149" s="69">
        <v>1</v>
      </c>
      <c r="Z149" s="69"/>
      <c r="AA149" s="69"/>
      <c r="AB149" s="69"/>
      <c r="AC149" s="69"/>
      <c r="AD149" s="69"/>
      <c r="AE149" s="69"/>
      <c r="AF149" s="69"/>
      <c r="AG149" s="69"/>
      <c r="AH149" s="69"/>
      <c r="AI149" s="69">
        <v>3</v>
      </c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5"/>
      <c r="CN149" s="69"/>
      <c r="CO149" s="69"/>
      <c r="CP149" s="69"/>
      <c r="CQ149" s="30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0"/>
      <c r="DJ149" s="70">
        <f t="shared" si="54"/>
        <v>7</v>
      </c>
      <c r="DK149" s="70">
        <f t="shared" si="55"/>
        <v>4</v>
      </c>
      <c r="DL149" s="71">
        <f t="shared" si="56"/>
        <v>3.3141860046725258</v>
      </c>
      <c r="DM149" s="42">
        <f>DJ149*DL149</f>
        <v>23.199302032707681</v>
      </c>
      <c r="DN149" s="30"/>
      <c r="DO149" s="70">
        <f t="shared" si="57"/>
        <v>3</v>
      </c>
      <c r="DP149" s="41">
        <f>IFERROR(DO149/DJ149,"")</f>
        <v>0.42857142857142855</v>
      </c>
    </row>
    <row r="150" spans="1:120" ht="14">
      <c r="A150" s="45" t="s">
        <v>3592</v>
      </c>
      <c r="B150" s="73"/>
      <c r="C150" s="70"/>
      <c r="D150" s="70"/>
      <c r="E150" s="70"/>
      <c r="F150" s="70"/>
      <c r="G150" s="73"/>
      <c r="H150" s="73"/>
      <c r="I150" s="73"/>
      <c r="J150" s="73"/>
      <c r="K150" s="73"/>
      <c r="L150" s="70"/>
      <c r="M150" s="70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  <c r="BQ150" s="70"/>
      <c r="BR150" s="70"/>
      <c r="BS150" s="70"/>
      <c r="BT150" s="70"/>
      <c r="BU150" s="70"/>
      <c r="BV150" s="70"/>
      <c r="BW150" s="70"/>
      <c r="BX150" s="70">
        <v>4</v>
      </c>
      <c r="BY150" s="70"/>
      <c r="BZ150" s="70"/>
      <c r="CA150" s="70"/>
      <c r="CB150" s="70"/>
      <c r="CC150" s="70"/>
      <c r="CD150" s="70"/>
      <c r="CE150" s="70"/>
      <c r="CF150" s="70">
        <v>3</v>
      </c>
      <c r="CG150" s="70"/>
      <c r="CH150" s="73">
        <v>6</v>
      </c>
      <c r="CI150" s="70"/>
      <c r="CJ150" s="70"/>
      <c r="CK150" s="70"/>
      <c r="CL150" s="70"/>
      <c r="CM150" s="75"/>
      <c r="CN150" s="70"/>
      <c r="CO150" s="70"/>
      <c r="CP150" s="70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70">
        <f t="shared" si="54"/>
        <v>13</v>
      </c>
      <c r="DK150" s="70">
        <f t="shared" si="55"/>
        <v>3</v>
      </c>
      <c r="DL150" s="71">
        <f t="shared" si="56"/>
        <v>3.6018680771243066</v>
      </c>
      <c r="DM150" s="42">
        <f>DJ150*DL150</f>
        <v>46.824285002615987</v>
      </c>
      <c r="DO150" s="70">
        <f t="shared" si="57"/>
        <v>6</v>
      </c>
      <c r="DP150" s="41">
        <f>IFERROR(DO150/DJ150,"")</f>
        <v>0.46153846153846156</v>
      </c>
    </row>
    <row r="151" spans="1:120">
      <c r="A151" s="44" t="s">
        <v>45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9"/>
      <c r="O151" s="69"/>
      <c r="P151" s="69"/>
      <c r="Q151" s="69"/>
      <c r="R151" s="69"/>
      <c r="S151" s="69"/>
      <c r="T151" s="69"/>
      <c r="U151" s="69"/>
      <c r="V151" s="69"/>
      <c r="W151" s="69">
        <v>1</v>
      </c>
      <c r="X151" s="69"/>
      <c r="Y151" s="69">
        <v>2</v>
      </c>
      <c r="Z151" s="69"/>
      <c r="AA151" s="69"/>
      <c r="AB151" s="69"/>
      <c r="AC151" s="69"/>
      <c r="AD151" s="69"/>
      <c r="AE151" s="69">
        <v>2</v>
      </c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5"/>
      <c r="CN151" s="69"/>
      <c r="CO151" s="69"/>
      <c r="CP151" s="69"/>
      <c r="CQ151" s="30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0"/>
      <c r="DJ151" s="70">
        <f t="shared" si="54"/>
        <v>5</v>
      </c>
      <c r="DK151" s="70">
        <f t="shared" si="55"/>
        <v>3</v>
      </c>
      <c r="DL151" s="71">
        <f t="shared" si="56"/>
        <v>3.6018680771243066</v>
      </c>
      <c r="DM151" s="42">
        <f>DJ151*DL151</f>
        <v>18.009340385621535</v>
      </c>
      <c r="DN151" s="30"/>
      <c r="DO151" s="70">
        <f t="shared" si="57"/>
        <v>2</v>
      </c>
      <c r="DP151" s="41">
        <f>IFERROR(DO151/DJ151,"")</f>
        <v>0.4</v>
      </c>
    </row>
    <row r="152" spans="1:120" s="73" customFormat="1">
      <c r="A152" s="99" t="s">
        <v>12</v>
      </c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9"/>
      <c r="O152" s="69">
        <v>1</v>
      </c>
      <c r="P152" s="69"/>
      <c r="Q152" s="69"/>
      <c r="R152" s="69"/>
      <c r="S152" s="69"/>
      <c r="T152" s="69"/>
      <c r="U152" s="69">
        <v>2</v>
      </c>
      <c r="V152" s="69"/>
      <c r="W152" s="69">
        <v>3</v>
      </c>
      <c r="X152" s="69"/>
      <c r="Y152" s="69">
        <v>5</v>
      </c>
      <c r="Z152" s="69">
        <v>7</v>
      </c>
      <c r="AA152" s="69">
        <v>5</v>
      </c>
      <c r="AB152" s="69">
        <v>1</v>
      </c>
      <c r="AC152" s="69"/>
      <c r="AD152" s="69">
        <v>2</v>
      </c>
      <c r="AE152" s="69">
        <v>7</v>
      </c>
      <c r="AF152" s="69">
        <v>1</v>
      </c>
      <c r="AG152" s="69"/>
      <c r="AH152" s="69">
        <v>1</v>
      </c>
      <c r="AI152" s="69">
        <v>4</v>
      </c>
      <c r="AJ152" s="69"/>
      <c r="AK152" s="69"/>
      <c r="AL152" s="69"/>
      <c r="AM152" s="69">
        <v>3</v>
      </c>
      <c r="AN152" s="69"/>
      <c r="AO152" s="69"/>
      <c r="AP152" s="69">
        <v>1</v>
      </c>
      <c r="AQ152" s="69"/>
      <c r="AR152" s="69"/>
      <c r="AS152" s="69"/>
      <c r="AT152" s="69"/>
      <c r="AU152" s="69">
        <v>1</v>
      </c>
      <c r="AV152" s="69">
        <v>2</v>
      </c>
      <c r="AW152" s="69"/>
      <c r="AX152" s="69"/>
      <c r="AY152" s="69">
        <v>1</v>
      </c>
      <c r="AZ152" s="69">
        <v>1</v>
      </c>
      <c r="BA152" s="69"/>
      <c r="BB152" s="69">
        <v>1</v>
      </c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>
        <v>1</v>
      </c>
      <c r="CG152" s="69"/>
      <c r="CH152" s="69"/>
      <c r="CI152" s="69"/>
      <c r="CJ152" s="69"/>
      <c r="CK152" s="69"/>
      <c r="CL152" s="69">
        <v>1</v>
      </c>
      <c r="CM152" s="65"/>
      <c r="CN152" s="69"/>
      <c r="CO152" s="69">
        <v>1</v>
      </c>
      <c r="CP152" s="69">
        <v>2</v>
      </c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70">
        <f t="shared" si="54"/>
        <v>54</v>
      </c>
      <c r="DK152" s="70">
        <f t="shared" si="55"/>
        <v>23</v>
      </c>
      <c r="DL152" s="71">
        <f t="shared" si="56"/>
        <v>1.5649861498632665</v>
      </c>
      <c r="DM152" s="71">
        <f>DJ152*DL152</f>
        <v>84.509252092616393</v>
      </c>
      <c r="DN152" s="69"/>
      <c r="DO152" s="70">
        <f t="shared" si="57"/>
        <v>7</v>
      </c>
      <c r="DP152" s="72">
        <f>IFERROR(DO152/DJ152,"")</f>
        <v>0.12962962962962962</v>
      </c>
    </row>
    <row r="153" spans="1:120" s="37" customFormat="1">
      <c r="A153" s="3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5"/>
      <c r="CN153" s="69"/>
      <c r="CO153" s="69"/>
      <c r="CP153" s="69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/>
      <c r="DK153"/>
      <c r="DL153"/>
      <c r="DM153"/>
      <c r="DN153"/>
      <c r="DO153"/>
      <c r="DP153"/>
    </row>
    <row r="154" spans="1:120" s="37" customFormat="1">
      <c r="A154" s="46" t="s">
        <v>3204</v>
      </c>
      <c r="B154" s="65">
        <f>SUM(B155:B161)</f>
        <v>1</v>
      </c>
      <c r="C154" s="65">
        <f t="shared" ref="C154:BN154" si="135">SUM(C155:C161)</f>
        <v>1</v>
      </c>
      <c r="D154" s="65">
        <f t="shared" si="135"/>
        <v>0</v>
      </c>
      <c r="E154" s="65">
        <f t="shared" si="135"/>
        <v>0</v>
      </c>
      <c r="F154" s="65">
        <f t="shared" si="135"/>
        <v>0</v>
      </c>
      <c r="G154" s="65">
        <f t="shared" si="135"/>
        <v>4</v>
      </c>
      <c r="H154" s="65">
        <f t="shared" si="135"/>
        <v>3</v>
      </c>
      <c r="I154" s="65">
        <f t="shared" si="135"/>
        <v>0</v>
      </c>
      <c r="J154" s="65">
        <f t="shared" si="135"/>
        <v>0</v>
      </c>
      <c r="K154" s="65">
        <f t="shared" si="135"/>
        <v>0</v>
      </c>
      <c r="L154" s="65">
        <f t="shared" si="135"/>
        <v>0</v>
      </c>
      <c r="M154" s="65">
        <f t="shared" si="135"/>
        <v>0</v>
      </c>
      <c r="N154" s="65">
        <f t="shared" si="135"/>
        <v>0</v>
      </c>
      <c r="O154" s="65">
        <f t="shared" si="135"/>
        <v>3</v>
      </c>
      <c r="P154" s="65">
        <f t="shared" si="135"/>
        <v>2</v>
      </c>
      <c r="Q154" s="65">
        <f t="shared" si="135"/>
        <v>2</v>
      </c>
      <c r="R154" s="65">
        <f t="shared" si="135"/>
        <v>1</v>
      </c>
      <c r="S154" s="65">
        <f t="shared" si="135"/>
        <v>12</v>
      </c>
      <c r="T154" s="65">
        <f t="shared" si="135"/>
        <v>11</v>
      </c>
      <c r="U154" s="65">
        <f t="shared" si="135"/>
        <v>0</v>
      </c>
      <c r="V154" s="65">
        <f t="shared" si="135"/>
        <v>0</v>
      </c>
      <c r="W154" s="65">
        <f t="shared" si="135"/>
        <v>0</v>
      </c>
      <c r="X154" s="65">
        <f t="shared" si="135"/>
        <v>0</v>
      </c>
      <c r="Y154" s="65">
        <f t="shared" si="135"/>
        <v>0</v>
      </c>
      <c r="Z154" s="65">
        <f t="shared" si="135"/>
        <v>1</v>
      </c>
      <c r="AA154" s="65">
        <f t="shared" si="135"/>
        <v>4</v>
      </c>
      <c r="AB154" s="65">
        <f t="shared" si="135"/>
        <v>0</v>
      </c>
      <c r="AC154" s="65">
        <f t="shared" si="135"/>
        <v>0</v>
      </c>
      <c r="AD154" s="65">
        <f t="shared" si="135"/>
        <v>3</v>
      </c>
      <c r="AE154" s="65">
        <f t="shared" si="135"/>
        <v>0</v>
      </c>
      <c r="AF154" s="65">
        <f t="shared" si="135"/>
        <v>1</v>
      </c>
      <c r="AG154" s="65">
        <f t="shared" si="135"/>
        <v>0</v>
      </c>
      <c r="AH154" s="65">
        <f t="shared" si="135"/>
        <v>0</v>
      </c>
      <c r="AI154" s="65">
        <f t="shared" si="135"/>
        <v>0</v>
      </c>
      <c r="AJ154" s="65">
        <f t="shared" si="135"/>
        <v>1</v>
      </c>
      <c r="AK154" s="65">
        <f t="shared" si="135"/>
        <v>0</v>
      </c>
      <c r="AL154" s="65">
        <f t="shared" si="135"/>
        <v>69</v>
      </c>
      <c r="AM154" s="65">
        <f t="shared" si="135"/>
        <v>2</v>
      </c>
      <c r="AN154" s="65">
        <f t="shared" si="135"/>
        <v>2</v>
      </c>
      <c r="AO154" s="65">
        <f t="shared" si="135"/>
        <v>0</v>
      </c>
      <c r="AP154" s="65">
        <f t="shared" si="135"/>
        <v>0</v>
      </c>
      <c r="AQ154" s="65">
        <f t="shared" si="135"/>
        <v>0</v>
      </c>
      <c r="AR154" s="65">
        <f t="shared" si="135"/>
        <v>26</v>
      </c>
      <c r="AS154" s="65">
        <f t="shared" si="135"/>
        <v>0</v>
      </c>
      <c r="AT154" s="65">
        <f t="shared" si="135"/>
        <v>0</v>
      </c>
      <c r="AU154" s="65">
        <f t="shared" si="135"/>
        <v>3</v>
      </c>
      <c r="AV154" s="65">
        <f t="shared" si="135"/>
        <v>1</v>
      </c>
      <c r="AW154" s="65">
        <f t="shared" si="135"/>
        <v>9</v>
      </c>
      <c r="AX154" s="65">
        <f t="shared" si="135"/>
        <v>0</v>
      </c>
      <c r="AY154" s="65">
        <f t="shared" si="135"/>
        <v>4</v>
      </c>
      <c r="AZ154" s="65">
        <f t="shared" si="135"/>
        <v>0</v>
      </c>
      <c r="BA154" s="65">
        <f t="shared" si="135"/>
        <v>4</v>
      </c>
      <c r="BB154" s="65">
        <f t="shared" si="135"/>
        <v>0</v>
      </c>
      <c r="BC154" s="65">
        <f t="shared" si="135"/>
        <v>28</v>
      </c>
      <c r="BD154" s="65">
        <f t="shared" si="135"/>
        <v>2</v>
      </c>
      <c r="BE154" s="65">
        <f t="shared" si="135"/>
        <v>2</v>
      </c>
      <c r="BF154" s="65">
        <f t="shared" si="135"/>
        <v>0</v>
      </c>
      <c r="BG154" s="65">
        <f t="shared" si="135"/>
        <v>1</v>
      </c>
      <c r="BH154" s="65">
        <f t="shared" si="135"/>
        <v>0</v>
      </c>
      <c r="BI154" s="65">
        <f t="shared" si="135"/>
        <v>0</v>
      </c>
      <c r="BJ154" s="65">
        <f t="shared" si="135"/>
        <v>2</v>
      </c>
      <c r="BK154" s="65">
        <f t="shared" si="135"/>
        <v>1</v>
      </c>
      <c r="BL154" s="65">
        <f t="shared" si="135"/>
        <v>0</v>
      </c>
      <c r="BM154" s="65">
        <f t="shared" si="135"/>
        <v>4</v>
      </c>
      <c r="BN154" s="65">
        <f t="shared" si="135"/>
        <v>0</v>
      </c>
      <c r="BO154" s="65">
        <f t="shared" ref="BO154:CP154" si="136">SUM(BO155:BO161)</f>
        <v>0</v>
      </c>
      <c r="BP154" s="65">
        <f t="shared" si="136"/>
        <v>0</v>
      </c>
      <c r="BQ154" s="65">
        <f t="shared" si="136"/>
        <v>0</v>
      </c>
      <c r="BR154" s="65">
        <f t="shared" si="136"/>
        <v>0</v>
      </c>
      <c r="BS154" s="65">
        <f t="shared" si="136"/>
        <v>1</v>
      </c>
      <c r="BT154" s="65">
        <f t="shared" si="136"/>
        <v>0</v>
      </c>
      <c r="BU154" s="65">
        <f t="shared" si="136"/>
        <v>0</v>
      </c>
      <c r="BV154" s="65">
        <f t="shared" si="136"/>
        <v>0</v>
      </c>
      <c r="BW154" s="65">
        <f t="shared" si="136"/>
        <v>9</v>
      </c>
      <c r="BX154" s="65">
        <f t="shared" si="136"/>
        <v>0</v>
      </c>
      <c r="BY154" s="65">
        <f t="shared" si="136"/>
        <v>0</v>
      </c>
      <c r="BZ154" s="65">
        <f t="shared" si="136"/>
        <v>0</v>
      </c>
      <c r="CA154" s="65">
        <f t="shared" si="136"/>
        <v>0</v>
      </c>
      <c r="CB154" s="65">
        <f t="shared" si="136"/>
        <v>0</v>
      </c>
      <c r="CC154" s="65">
        <f t="shared" si="136"/>
        <v>0</v>
      </c>
      <c r="CD154" s="65">
        <f t="shared" si="136"/>
        <v>3</v>
      </c>
      <c r="CE154" s="65">
        <f t="shared" si="136"/>
        <v>0</v>
      </c>
      <c r="CF154" s="65">
        <f t="shared" si="136"/>
        <v>0</v>
      </c>
      <c r="CG154" s="65">
        <f t="shared" si="136"/>
        <v>7</v>
      </c>
      <c r="CH154" s="65">
        <f t="shared" si="136"/>
        <v>0</v>
      </c>
      <c r="CI154" s="65">
        <f t="shared" si="136"/>
        <v>17</v>
      </c>
      <c r="CJ154" s="65">
        <f t="shared" si="136"/>
        <v>0</v>
      </c>
      <c r="CK154" s="65">
        <f t="shared" si="136"/>
        <v>0</v>
      </c>
      <c r="CL154" s="65">
        <f t="shared" si="136"/>
        <v>0</v>
      </c>
      <c r="CM154" s="65">
        <f t="shared" si="136"/>
        <v>0</v>
      </c>
      <c r="CN154" s="65">
        <f t="shared" si="136"/>
        <v>0</v>
      </c>
      <c r="CO154" s="65">
        <f t="shared" si="136"/>
        <v>0</v>
      </c>
      <c r="CP154" s="65">
        <f t="shared" si="136"/>
        <v>0</v>
      </c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70">
        <f t="shared" si="54"/>
        <v>247</v>
      </c>
      <c r="DK154" s="70">
        <f t="shared" si="55"/>
        <v>36</v>
      </c>
      <c r="DL154" s="71">
        <f t="shared" si="56"/>
        <v>1.1169614273363062</v>
      </c>
      <c r="DM154" s="42"/>
      <c r="DN154" s="32"/>
      <c r="DO154" s="70">
        <f t="shared" si="57"/>
        <v>69</v>
      </c>
      <c r="DP154" s="41"/>
    </row>
    <row r="155" spans="1:120">
      <c r="A155" s="44" t="s">
        <v>177</v>
      </c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9"/>
      <c r="O155" s="69">
        <v>1</v>
      </c>
      <c r="P155" s="69"/>
      <c r="Q155" s="69"/>
      <c r="R155" s="69"/>
      <c r="S155" s="69"/>
      <c r="T155" s="69">
        <v>1</v>
      </c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5"/>
      <c r="CN155" s="69"/>
      <c r="CO155" s="69"/>
      <c r="CP155" s="69"/>
      <c r="CQ155" s="30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0"/>
      <c r="DJ155" s="70">
        <f t="shared" si="54"/>
        <v>2</v>
      </c>
      <c r="DK155" s="70">
        <f t="shared" si="55"/>
        <v>2</v>
      </c>
      <c r="DL155" s="71">
        <f t="shared" si="56"/>
        <v>4.0073331852324712</v>
      </c>
      <c r="DM155" s="42">
        <f t="shared" ref="DM155:DM161" si="137">DJ155*DL155</f>
        <v>8.0146663704649423</v>
      </c>
      <c r="DN155" s="30"/>
      <c r="DO155" s="70">
        <f t="shared" si="57"/>
        <v>1</v>
      </c>
      <c r="DP155" s="41">
        <f t="shared" ref="DP155:DP161" si="138">IFERROR(DO155/DJ155,"")</f>
        <v>0.5</v>
      </c>
    </row>
    <row r="156" spans="1:120" ht="14">
      <c r="A156" s="45" t="s">
        <v>3204</v>
      </c>
      <c r="B156" s="73"/>
      <c r="C156" s="70"/>
      <c r="D156" s="70"/>
      <c r="E156" s="70"/>
      <c r="F156" s="70"/>
      <c r="G156" s="79">
        <v>2</v>
      </c>
      <c r="H156" s="79">
        <v>3</v>
      </c>
      <c r="I156" s="79"/>
      <c r="J156" s="73"/>
      <c r="K156" s="73"/>
      <c r="L156" s="70"/>
      <c r="M156" s="70"/>
      <c r="N156" s="73"/>
      <c r="O156" s="79">
        <v>1</v>
      </c>
      <c r="P156" s="73"/>
      <c r="Q156" s="79">
        <v>1</v>
      </c>
      <c r="R156" s="73"/>
      <c r="S156" s="79">
        <v>6</v>
      </c>
      <c r="T156" s="79">
        <v>5</v>
      </c>
      <c r="U156" s="73"/>
      <c r="V156" s="73"/>
      <c r="W156" s="73"/>
      <c r="X156" s="73"/>
      <c r="Y156" s="73"/>
      <c r="Z156" s="73"/>
      <c r="AA156" s="79">
        <v>2</v>
      </c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9">
        <v>20</v>
      </c>
      <c r="AM156" s="79">
        <v>1</v>
      </c>
      <c r="AN156" s="73"/>
      <c r="AO156" s="73"/>
      <c r="AP156" s="73"/>
      <c r="AQ156" s="73"/>
      <c r="AR156" s="79">
        <v>11</v>
      </c>
      <c r="AS156" s="73"/>
      <c r="AT156" s="73"/>
      <c r="AU156" s="79">
        <v>1</v>
      </c>
      <c r="AV156" s="70"/>
      <c r="AW156" s="73">
        <v>4</v>
      </c>
      <c r="AX156" s="70"/>
      <c r="AY156" s="73">
        <v>2</v>
      </c>
      <c r="AZ156" s="70"/>
      <c r="BA156" s="73">
        <v>2</v>
      </c>
      <c r="BB156" s="70"/>
      <c r="BC156" s="73">
        <v>28</v>
      </c>
      <c r="BD156" s="73">
        <v>2</v>
      </c>
      <c r="BE156" s="73">
        <v>1</v>
      </c>
      <c r="BF156" s="70"/>
      <c r="BG156" s="73">
        <v>1</v>
      </c>
      <c r="BH156" s="70"/>
      <c r="BI156" s="70"/>
      <c r="BJ156" s="73">
        <v>2</v>
      </c>
      <c r="BK156" s="73">
        <v>1</v>
      </c>
      <c r="BL156" s="70"/>
      <c r="BM156" s="73">
        <v>3</v>
      </c>
      <c r="BN156" s="70"/>
      <c r="BO156" s="70"/>
      <c r="BP156" s="70"/>
      <c r="BQ156" s="70"/>
      <c r="BR156" s="70"/>
      <c r="BS156" s="73">
        <v>1</v>
      </c>
      <c r="BT156" s="70"/>
      <c r="BU156" s="70"/>
      <c r="BV156" s="70"/>
      <c r="BW156" s="70">
        <v>7</v>
      </c>
      <c r="BX156" s="70"/>
      <c r="BY156" s="70"/>
      <c r="BZ156" s="70"/>
      <c r="CA156" s="70"/>
      <c r="CB156" s="70"/>
      <c r="CC156" s="70"/>
      <c r="CD156" s="70"/>
      <c r="CE156" s="70"/>
      <c r="CF156" s="70"/>
      <c r="CG156" s="70">
        <v>1</v>
      </c>
      <c r="CH156" s="70"/>
      <c r="CI156" s="73">
        <v>13</v>
      </c>
      <c r="CJ156" s="70"/>
      <c r="CK156" s="70"/>
      <c r="CL156" s="70"/>
      <c r="CM156" s="75"/>
      <c r="CN156" s="70"/>
      <c r="CO156" s="70"/>
      <c r="CP156" s="70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70">
        <f t="shared" si="54"/>
        <v>121</v>
      </c>
      <c r="DK156" s="70">
        <f t="shared" si="55"/>
        <v>25</v>
      </c>
      <c r="DL156" s="71">
        <f t="shared" si="56"/>
        <v>1.4816045409242156</v>
      </c>
      <c r="DM156" s="42">
        <f t="shared" si="137"/>
        <v>179.27414945183008</v>
      </c>
      <c r="DO156" s="70">
        <f t="shared" si="57"/>
        <v>28</v>
      </c>
      <c r="DP156" s="41">
        <f t="shared" si="138"/>
        <v>0.23140495867768596</v>
      </c>
    </row>
    <row r="157" spans="1:120" ht="14">
      <c r="A157" s="45" t="s">
        <v>3602</v>
      </c>
      <c r="B157" s="73"/>
      <c r="C157" s="73">
        <v>1</v>
      </c>
      <c r="D157" s="70"/>
      <c r="E157" s="70"/>
      <c r="F157" s="70"/>
      <c r="G157" s="73"/>
      <c r="H157" s="73"/>
      <c r="I157" s="73"/>
      <c r="J157" s="73"/>
      <c r="K157" s="73"/>
      <c r="L157" s="70"/>
      <c r="M157" s="70"/>
      <c r="N157" s="73"/>
      <c r="O157" s="73"/>
      <c r="P157" s="73"/>
      <c r="Q157" s="73"/>
      <c r="R157" s="79">
        <v>1</v>
      </c>
      <c r="S157" s="73"/>
      <c r="T157" s="73"/>
      <c r="U157" s="73"/>
      <c r="V157" s="73"/>
      <c r="W157" s="73"/>
      <c r="X157" s="73"/>
      <c r="Y157" s="73"/>
      <c r="Z157" s="79">
        <v>1</v>
      </c>
      <c r="AA157" s="73"/>
      <c r="AB157" s="73"/>
      <c r="AC157" s="73"/>
      <c r="AD157" s="73"/>
      <c r="AE157" s="73"/>
      <c r="AF157" s="79">
        <v>1</v>
      </c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0"/>
      <c r="AW157" s="73">
        <v>1</v>
      </c>
      <c r="AX157" s="70"/>
      <c r="AY157" s="70"/>
      <c r="AZ157" s="70"/>
      <c r="BA157" s="70"/>
      <c r="BB157" s="70"/>
      <c r="BC157" s="70"/>
      <c r="BD157" s="70"/>
      <c r="BE157" s="73">
        <v>1</v>
      </c>
      <c r="BF157" s="70"/>
      <c r="BG157" s="70"/>
      <c r="BH157" s="70"/>
      <c r="BI157" s="70"/>
      <c r="BJ157" s="70"/>
      <c r="BK157" s="70"/>
      <c r="BL157" s="70"/>
      <c r="BM157" s="73">
        <v>1</v>
      </c>
      <c r="BN157" s="70"/>
      <c r="BO157" s="70"/>
      <c r="BP157" s="70"/>
      <c r="BQ157" s="70"/>
      <c r="BR157" s="70"/>
      <c r="BS157" s="70"/>
      <c r="BT157" s="70"/>
      <c r="BU157" s="70"/>
      <c r="BV157" s="70"/>
      <c r="BW157" s="70">
        <v>1</v>
      </c>
      <c r="BX157" s="70"/>
      <c r="BY157" s="70"/>
      <c r="BZ157" s="70"/>
      <c r="CA157" s="70"/>
      <c r="CB157" s="70"/>
      <c r="CC157" s="70"/>
      <c r="CD157" s="70"/>
      <c r="CE157" s="70"/>
      <c r="CF157" s="70"/>
      <c r="CG157" s="70"/>
      <c r="CH157" s="70"/>
      <c r="CI157" s="70"/>
      <c r="CJ157" s="70"/>
      <c r="CK157" s="70"/>
      <c r="CL157" s="70"/>
      <c r="CM157" s="75"/>
      <c r="CN157" s="70"/>
      <c r="CO157" s="70"/>
      <c r="CP157" s="70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70">
        <f t="shared" si="54"/>
        <v>8</v>
      </c>
      <c r="DK157" s="70">
        <f t="shared" si="55"/>
        <v>8</v>
      </c>
      <c r="DL157" s="71">
        <f t="shared" si="56"/>
        <v>2.6210388241125804</v>
      </c>
      <c r="DM157" s="42">
        <f t="shared" si="137"/>
        <v>20.968310592900643</v>
      </c>
      <c r="DO157" s="70">
        <f t="shared" si="57"/>
        <v>1</v>
      </c>
      <c r="DP157" s="41">
        <f t="shared" si="138"/>
        <v>0.125</v>
      </c>
    </row>
    <row r="158" spans="1:120" ht="14">
      <c r="A158" s="45" t="s">
        <v>2307</v>
      </c>
      <c r="B158" s="73"/>
      <c r="C158" s="70"/>
      <c r="D158" s="70"/>
      <c r="E158" s="70"/>
      <c r="F158" s="70"/>
      <c r="G158" s="73"/>
      <c r="H158" s="73"/>
      <c r="I158" s="73"/>
      <c r="J158" s="73"/>
      <c r="K158" s="73"/>
      <c r="L158" s="70"/>
      <c r="M158" s="70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>
        <v>1</v>
      </c>
      <c r="BX158" s="70"/>
      <c r="BY158" s="70"/>
      <c r="BZ158" s="70"/>
      <c r="CA158" s="70"/>
      <c r="CB158" s="70"/>
      <c r="CC158" s="70"/>
      <c r="CD158" s="70"/>
      <c r="CE158" s="70"/>
      <c r="CF158" s="70"/>
      <c r="CG158" s="70">
        <v>6</v>
      </c>
      <c r="CH158" s="70"/>
      <c r="CI158" s="73">
        <v>1</v>
      </c>
      <c r="CJ158" s="70"/>
      <c r="CK158" s="70"/>
      <c r="CL158" s="70"/>
      <c r="CM158" s="75"/>
      <c r="CN158" s="70"/>
      <c r="CO158" s="70"/>
      <c r="CP158" s="70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70">
        <f t="shared" si="54"/>
        <v>8</v>
      </c>
      <c r="DK158" s="70">
        <f t="shared" si="55"/>
        <v>3</v>
      </c>
      <c r="DL158" s="71">
        <f t="shared" si="56"/>
        <v>3.6018680771243066</v>
      </c>
      <c r="DM158" s="42">
        <f t="shared" si="137"/>
        <v>28.814944616994453</v>
      </c>
      <c r="DO158" s="70">
        <f t="shared" si="57"/>
        <v>6</v>
      </c>
      <c r="DP158" s="41">
        <f t="shared" si="138"/>
        <v>0.75</v>
      </c>
    </row>
    <row r="159" spans="1:120">
      <c r="A159" s="44" t="s">
        <v>179</v>
      </c>
      <c r="B159" s="65">
        <v>1</v>
      </c>
      <c r="C159" s="65"/>
      <c r="D159" s="65"/>
      <c r="E159" s="65"/>
      <c r="F159" s="65"/>
      <c r="G159" s="65">
        <v>2</v>
      </c>
      <c r="H159" s="65"/>
      <c r="I159" s="65"/>
      <c r="J159" s="65"/>
      <c r="K159" s="65"/>
      <c r="L159" s="65"/>
      <c r="M159" s="65"/>
      <c r="N159" s="69"/>
      <c r="O159" s="69">
        <v>1</v>
      </c>
      <c r="P159" s="69">
        <v>2</v>
      </c>
      <c r="Q159" s="69">
        <v>1</v>
      </c>
      <c r="R159" s="69"/>
      <c r="S159" s="69">
        <v>6</v>
      </c>
      <c r="T159" s="69">
        <v>5</v>
      </c>
      <c r="U159" s="69"/>
      <c r="V159" s="69"/>
      <c r="W159" s="69"/>
      <c r="X159" s="69"/>
      <c r="Y159" s="69"/>
      <c r="Z159" s="69"/>
      <c r="AA159" s="69">
        <v>2</v>
      </c>
      <c r="AB159" s="69"/>
      <c r="AC159" s="69"/>
      <c r="AD159" s="69">
        <v>3</v>
      </c>
      <c r="AE159" s="69"/>
      <c r="AF159" s="69"/>
      <c r="AG159" s="69"/>
      <c r="AH159" s="69"/>
      <c r="AI159" s="69"/>
      <c r="AJ159" s="69">
        <v>1</v>
      </c>
      <c r="AK159" s="69"/>
      <c r="AL159" s="69">
        <v>47</v>
      </c>
      <c r="AM159" s="69">
        <v>1</v>
      </c>
      <c r="AN159" s="69">
        <v>2</v>
      </c>
      <c r="AO159" s="69"/>
      <c r="AP159" s="69"/>
      <c r="AQ159" s="69"/>
      <c r="AR159" s="69">
        <v>15</v>
      </c>
      <c r="AS159" s="69"/>
      <c r="AT159" s="69"/>
      <c r="AU159" s="69">
        <v>2</v>
      </c>
      <c r="AV159" s="69"/>
      <c r="AW159" s="69">
        <v>4</v>
      </c>
      <c r="AX159" s="69"/>
      <c r="AY159" s="69">
        <v>2</v>
      </c>
      <c r="AZ159" s="69"/>
      <c r="BA159" s="69">
        <v>2</v>
      </c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>
        <v>3</v>
      </c>
      <c r="CE159" s="69"/>
      <c r="CF159" s="69"/>
      <c r="CG159" s="69"/>
      <c r="CH159" s="69"/>
      <c r="CI159" s="69">
        <v>2</v>
      </c>
      <c r="CJ159" s="69"/>
      <c r="CK159" s="69"/>
      <c r="CL159" s="69"/>
      <c r="CM159" s="65"/>
      <c r="CN159" s="69"/>
      <c r="CO159" s="69"/>
      <c r="CP159" s="69"/>
      <c r="CQ159" s="30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0"/>
      <c r="DJ159" s="70">
        <f t="shared" si="54"/>
        <v>104</v>
      </c>
      <c r="DK159" s="70">
        <f t="shared" si="55"/>
        <v>20</v>
      </c>
      <c r="DL159" s="71">
        <f t="shared" si="56"/>
        <v>1.7047480922384253</v>
      </c>
      <c r="DM159" s="42">
        <f t="shared" si="137"/>
        <v>177.29380159279623</v>
      </c>
      <c r="DN159" s="30"/>
      <c r="DO159" s="70">
        <f t="shared" si="57"/>
        <v>47</v>
      </c>
      <c r="DP159" s="41">
        <f t="shared" si="138"/>
        <v>0.45192307692307693</v>
      </c>
    </row>
    <row r="160" spans="1:120">
      <c r="A160" s="44" t="s">
        <v>153</v>
      </c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>
        <v>2</v>
      </c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2">
        <v>1</v>
      </c>
      <c r="CJ160" s="30"/>
      <c r="CK160" s="30"/>
      <c r="CL160" s="30"/>
      <c r="CM160" s="31"/>
      <c r="CN160" s="30"/>
      <c r="CO160" s="30"/>
      <c r="CP160" s="30"/>
      <c r="CQ160" s="30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0"/>
      <c r="DJ160" s="70">
        <f t="shared" si="54"/>
        <v>3</v>
      </c>
      <c r="DK160" s="70">
        <f t="shared" si="55"/>
        <v>2</v>
      </c>
      <c r="DL160" s="71">
        <f t="shared" si="56"/>
        <v>4.0073331852324712</v>
      </c>
      <c r="DM160" s="42">
        <f t="shared" si="137"/>
        <v>12.021999555697413</v>
      </c>
      <c r="DN160" s="30"/>
      <c r="DO160" s="70">
        <f t="shared" si="57"/>
        <v>2</v>
      </c>
      <c r="DP160" s="41">
        <f t="shared" si="138"/>
        <v>0.66666666666666663</v>
      </c>
    </row>
    <row r="161" spans="1:120">
      <c r="A161" s="44" t="s">
        <v>54</v>
      </c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>
        <v>1</v>
      </c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1"/>
      <c r="CN161" s="30"/>
      <c r="CO161" s="30"/>
      <c r="CP161" s="30"/>
      <c r="CQ161" s="30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0"/>
      <c r="DJ161" s="70">
        <f t="shared" si="54"/>
        <v>1</v>
      </c>
      <c r="DK161" s="70">
        <f t="shared" si="55"/>
        <v>1</v>
      </c>
      <c r="DL161" s="71">
        <f t="shared" si="56"/>
        <v>4.7004803657924166</v>
      </c>
      <c r="DM161" s="42">
        <f t="shared" si="137"/>
        <v>4.7004803657924166</v>
      </c>
      <c r="DN161" s="30"/>
      <c r="DO161" s="70">
        <f t="shared" si="57"/>
        <v>1</v>
      </c>
      <c r="DP161" s="41">
        <f t="shared" si="138"/>
        <v>1</v>
      </c>
    </row>
    <row r="162" spans="1:120" s="37" customFormat="1">
      <c r="A162" s="44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3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/>
      <c r="DK162"/>
      <c r="DL162"/>
      <c r="DM162"/>
      <c r="DN162"/>
      <c r="DO162"/>
      <c r="DP162"/>
    </row>
    <row r="163" spans="1:120" s="37" customFormat="1">
      <c r="A163" s="80" t="s">
        <v>23</v>
      </c>
      <c r="B163" s="65">
        <f>SUM(B164:B170)</f>
        <v>0</v>
      </c>
      <c r="C163" s="65">
        <f t="shared" ref="C163:BN163" si="139">SUM(C164:C170)</f>
        <v>1</v>
      </c>
      <c r="D163" s="65">
        <f t="shared" si="139"/>
        <v>0</v>
      </c>
      <c r="E163" s="65">
        <f t="shared" si="139"/>
        <v>0</v>
      </c>
      <c r="F163" s="65">
        <f t="shared" si="139"/>
        <v>0</v>
      </c>
      <c r="G163" s="65">
        <f t="shared" si="139"/>
        <v>0</v>
      </c>
      <c r="H163" s="65">
        <f t="shared" si="139"/>
        <v>4</v>
      </c>
      <c r="I163" s="65">
        <f t="shared" si="139"/>
        <v>0</v>
      </c>
      <c r="J163" s="65">
        <f t="shared" si="139"/>
        <v>0</v>
      </c>
      <c r="K163" s="65">
        <f t="shared" si="139"/>
        <v>1</v>
      </c>
      <c r="L163" s="65">
        <f t="shared" si="139"/>
        <v>0</v>
      </c>
      <c r="M163" s="65">
        <f t="shared" si="139"/>
        <v>0</v>
      </c>
      <c r="N163" s="65">
        <f t="shared" si="139"/>
        <v>0</v>
      </c>
      <c r="O163" s="65">
        <f t="shared" si="139"/>
        <v>4</v>
      </c>
      <c r="P163" s="65">
        <f t="shared" si="139"/>
        <v>10</v>
      </c>
      <c r="Q163" s="65">
        <f t="shared" si="139"/>
        <v>0</v>
      </c>
      <c r="R163" s="65">
        <f t="shared" si="139"/>
        <v>4</v>
      </c>
      <c r="S163" s="65">
        <f t="shared" si="139"/>
        <v>18</v>
      </c>
      <c r="T163" s="65">
        <f t="shared" si="139"/>
        <v>8</v>
      </c>
      <c r="U163" s="65">
        <f t="shared" si="139"/>
        <v>23</v>
      </c>
      <c r="V163" s="65">
        <f t="shared" si="139"/>
        <v>0</v>
      </c>
      <c r="W163" s="65">
        <f t="shared" si="139"/>
        <v>0</v>
      </c>
      <c r="X163" s="65">
        <f t="shared" si="139"/>
        <v>0</v>
      </c>
      <c r="Y163" s="65">
        <f t="shared" si="139"/>
        <v>3</v>
      </c>
      <c r="Z163" s="65">
        <f t="shared" si="139"/>
        <v>36</v>
      </c>
      <c r="AA163" s="65">
        <f t="shared" si="139"/>
        <v>6</v>
      </c>
      <c r="AB163" s="65">
        <f t="shared" si="139"/>
        <v>21</v>
      </c>
      <c r="AC163" s="65">
        <f t="shared" si="139"/>
        <v>0</v>
      </c>
      <c r="AD163" s="65">
        <f t="shared" si="139"/>
        <v>4</v>
      </c>
      <c r="AE163" s="65">
        <f t="shared" si="139"/>
        <v>1</v>
      </c>
      <c r="AF163" s="65">
        <f t="shared" si="139"/>
        <v>4</v>
      </c>
      <c r="AG163" s="65">
        <f t="shared" si="139"/>
        <v>4</v>
      </c>
      <c r="AH163" s="65">
        <f t="shared" si="139"/>
        <v>37</v>
      </c>
      <c r="AI163" s="65">
        <f t="shared" si="139"/>
        <v>1</v>
      </c>
      <c r="AJ163" s="65">
        <f t="shared" si="139"/>
        <v>5</v>
      </c>
      <c r="AK163" s="65">
        <f t="shared" si="139"/>
        <v>2</v>
      </c>
      <c r="AL163" s="65">
        <f t="shared" si="139"/>
        <v>11</v>
      </c>
      <c r="AM163" s="65">
        <f t="shared" si="139"/>
        <v>43</v>
      </c>
      <c r="AN163" s="65">
        <f t="shared" si="139"/>
        <v>2</v>
      </c>
      <c r="AO163" s="65">
        <f t="shared" si="139"/>
        <v>0</v>
      </c>
      <c r="AP163" s="65">
        <f t="shared" si="139"/>
        <v>3</v>
      </c>
      <c r="AQ163" s="65">
        <f t="shared" si="139"/>
        <v>6</v>
      </c>
      <c r="AR163" s="65">
        <f t="shared" si="139"/>
        <v>6</v>
      </c>
      <c r="AS163" s="65">
        <f t="shared" si="139"/>
        <v>1</v>
      </c>
      <c r="AT163" s="65">
        <f t="shared" si="139"/>
        <v>0</v>
      </c>
      <c r="AU163" s="65">
        <f t="shared" si="139"/>
        <v>12</v>
      </c>
      <c r="AV163" s="65">
        <f t="shared" si="139"/>
        <v>6</v>
      </c>
      <c r="AW163" s="65">
        <f t="shared" si="139"/>
        <v>2</v>
      </c>
      <c r="AX163" s="65">
        <f t="shared" si="139"/>
        <v>2</v>
      </c>
      <c r="AY163" s="65">
        <f t="shared" si="139"/>
        <v>31</v>
      </c>
      <c r="AZ163" s="65">
        <f t="shared" si="139"/>
        <v>11</v>
      </c>
      <c r="BA163" s="65">
        <f t="shared" si="139"/>
        <v>0</v>
      </c>
      <c r="BB163" s="65">
        <f t="shared" si="139"/>
        <v>0</v>
      </c>
      <c r="BC163" s="65">
        <f t="shared" si="139"/>
        <v>0</v>
      </c>
      <c r="BD163" s="65">
        <f t="shared" si="139"/>
        <v>0</v>
      </c>
      <c r="BE163" s="65">
        <f t="shared" si="139"/>
        <v>0</v>
      </c>
      <c r="BF163" s="65">
        <f t="shared" si="139"/>
        <v>0</v>
      </c>
      <c r="BG163" s="65">
        <f t="shared" si="139"/>
        <v>0</v>
      </c>
      <c r="BH163" s="65">
        <f t="shared" si="139"/>
        <v>0</v>
      </c>
      <c r="BI163" s="65">
        <f t="shared" si="139"/>
        <v>0</v>
      </c>
      <c r="BJ163" s="65">
        <f t="shared" si="139"/>
        <v>0</v>
      </c>
      <c r="BK163" s="65">
        <f t="shared" si="139"/>
        <v>0</v>
      </c>
      <c r="BL163" s="65">
        <f t="shared" si="139"/>
        <v>0</v>
      </c>
      <c r="BM163" s="65">
        <f t="shared" si="139"/>
        <v>0</v>
      </c>
      <c r="BN163" s="65">
        <f t="shared" si="139"/>
        <v>0</v>
      </c>
      <c r="BO163" s="65">
        <f t="shared" ref="BO163:CP163" si="140">SUM(BO164:BO170)</f>
        <v>0</v>
      </c>
      <c r="BP163" s="65">
        <f t="shared" si="140"/>
        <v>0</v>
      </c>
      <c r="BQ163" s="65">
        <f t="shared" si="140"/>
        <v>0</v>
      </c>
      <c r="BR163" s="65">
        <f t="shared" si="140"/>
        <v>0</v>
      </c>
      <c r="BS163" s="65">
        <f t="shared" si="140"/>
        <v>0</v>
      </c>
      <c r="BT163" s="65">
        <f t="shared" si="140"/>
        <v>0</v>
      </c>
      <c r="BU163" s="65">
        <f t="shared" si="140"/>
        <v>0</v>
      </c>
      <c r="BV163" s="65">
        <f t="shared" si="140"/>
        <v>0</v>
      </c>
      <c r="BW163" s="65">
        <f t="shared" si="140"/>
        <v>0</v>
      </c>
      <c r="BX163" s="65">
        <f t="shared" si="140"/>
        <v>0</v>
      </c>
      <c r="BY163" s="65">
        <f t="shared" si="140"/>
        <v>1</v>
      </c>
      <c r="BZ163" s="65">
        <f t="shared" si="140"/>
        <v>0</v>
      </c>
      <c r="CA163" s="65">
        <f t="shared" si="140"/>
        <v>0</v>
      </c>
      <c r="CB163" s="65">
        <f t="shared" si="140"/>
        <v>0</v>
      </c>
      <c r="CC163" s="65">
        <f t="shared" si="140"/>
        <v>0</v>
      </c>
      <c r="CD163" s="65">
        <f t="shared" si="140"/>
        <v>1</v>
      </c>
      <c r="CE163" s="65">
        <f t="shared" si="140"/>
        <v>0</v>
      </c>
      <c r="CF163" s="65">
        <f t="shared" si="140"/>
        <v>0</v>
      </c>
      <c r="CG163" s="65">
        <f t="shared" si="140"/>
        <v>5</v>
      </c>
      <c r="CH163" s="65">
        <f t="shared" si="140"/>
        <v>1</v>
      </c>
      <c r="CI163" s="65">
        <f t="shared" si="140"/>
        <v>1</v>
      </c>
      <c r="CJ163" s="65">
        <f t="shared" si="140"/>
        <v>0</v>
      </c>
      <c r="CK163" s="65">
        <f t="shared" si="140"/>
        <v>0</v>
      </c>
      <c r="CL163" s="65">
        <f t="shared" si="140"/>
        <v>0</v>
      </c>
      <c r="CM163" s="65">
        <f t="shared" si="140"/>
        <v>1</v>
      </c>
      <c r="CN163" s="65">
        <f t="shared" si="140"/>
        <v>0</v>
      </c>
      <c r="CO163" s="65">
        <f t="shared" si="140"/>
        <v>5</v>
      </c>
      <c r="CP163" s="65">
        <f t="shared" si="140"/>
        <v>3</v>
      </c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70">
        <f t="shared" si="54"/>
        <v>351</v>
      </c>
      <c r="DK163" s="70">
        <f t="shared" si="55"/>
        <v>42</v>
      </c>
      <c r="DL163" s="71">
        <f t="shared" si="56"/>
        <v>0.96281074750904794</v>
      </c>
      <c r="DM163" s="42"/>
      <c r="DN163" s="32"/>
      <c r="DO163" s="70">
        <f t="shared" si="57"/>
        <v>43</v>
      </c>
      <c r="DP163" s="41"/>
    </row>
    <row r="164" spans="1:120">
      <c r="A164" s="48" t="s">
        <v>126</v>
      </c>
      <c r="B164" s="65"/>
      <c r="C164" s="65">
        <v>1</v>
      </c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30"/>
      <c r="O164" s="30">
        <v>2</v>
      </c>
      <c r="P164" s="30"/>
      <c r="Q164" s="30"/>
      <c r="R164" s="30"/>
      <c r="S164" s="30">
        <v>8</v>
      </c>
      <c r="T164" s="30">
        <v>3</v>
      </c>
      <c r="U164" s="30">
        <v>3</v>
      </c>
      <c r="V164" s="30"/>
      <c r="W164" s="30"/>
      <c r="X164" s="30"/>
      <c r="Y164" s="30"/>
      <c r="Z164" s="30">
        <v>3</v>
      </c>
      <c r="AA164" s="30">
        <v>2</v>
      </c>
      <c r="AB164" s="30">
        <v>6</v>
      </c>
      <c r="AC164" s="30"/>
      <c r="AD164" s="30"/>
      <c r="AE164" s="30"/>
      <c r="AF164" s="30"/>
      <c r="AG164" s="30">
        <v>3</v>
      </c>
      <c r="AH164" s="30">
        <v>11</v>
      </c>
      <c r="AI164" s="30">
        <v>1</v>
      </c>
      <c r="AJ164" s="30">
        <v>5</v>
      </c>
      <c r="AK164" s="30"/>
      <c r="AL164" s="30">
        <v>1</v>
      </c>
      <c r="AM164" s="30"/>
      <c r="AN164" s="30">
        <v>1</v>
      </c>
      <c r="AO164" s="30"/>
      <c r="AP164" s="30">
        <v>1</v>
      </c>
      <c r="AQ164" s="30">
        <v>6</v>
      </c>
      <c r="AR164" s="30">
        <v>4</v>
      </c>
      <c r="AS164" s="30"/>
      <c r="AT164" s="30"/>
      <c r="AU164" s="30"/>
      <c r="AV164" s="30">
        <v>5</v>
      </c>
      <c r="AW164" s="30"/>
      <c r="AX164" s="30">
        <v>1</v>
      </c>
      <c r="AY164" s="30"/>
      <c r="AZ164" s="30">
        <v>1</v>
      </c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>
        <v>2</v>
      </c>
      <c r="CH164" s="30">
        <v>1</v>
      </c>
      <c r="CI164" s="32">
        <v>1</v>
      </c>
      <c r="CJ164" s="30"/>
      <c r="CK164" s="30"/>
      <c r="CL164" s="30"/>
      <c r="CM164" s="31"/>
      <c r="CN164" s="30"/>
      <c r="CO164" s="30">
        <v>5</v>
      </c>
      <c r="CP164" s="30"/>
      <c r="CQ164" s="30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0"/>
      <c r="DJ164" s="70">
        <f t="shared" si="54"/>
        <v>77</v>
      </c>
      <c r="DK164" s="70">
        <f t="shared" si="55"/>
        <v>24</v>
      </c>
      <c r="DL164" s="71">
        <f t="shared" si="56"/>
        <v>1.5224265354444706</v>
      </c>
      <c r="DM164" s="42">
        <f>DJ164*DL164</f>
        <v>117.22684322922423</v>
      </c>
      <c r="DN164" s="30"/>
      <c r="DO164" s="70">
        <f t="shared" si="57"/>
        <v>11</v>
      </c>
      <c r="DP164" s="41">
        <f t="shared" ref="DP164:DP170" si="141">IFERROR(DO164/DJ164,"")</f>
        <v>0.14285714285714285</v>
      </c>
    </row>
    <row r="165" spans="1:120">
      <c r="A165" s="48" t="s">
        <v>23</v>
      </c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30"/>
      <c r="O165" s="30">
        <v>1</v>
      </c>
      <c r="P165" s="30"/>
      <c r="Q165" s="30"/>
      <c r="R165" s="30"/>
      <c r="S165" s="30">
        <v>2</v>
      </c>
      <c r="T165" s="30">
        <v>1</v>
      </c>
      <c r="U165" s="30">
        <v>3</v>
      </c>
      <c r="V165" s="30"/>
      <c r="W165" s="30"/>
      <c r="X165" s="30"/>
      <c r="Y165" s="30"/>
      <c r="Z165" s="30"/>
      <c r="AA165" s="30">
        <v>3</v>
      </c>
      <c r="AB165" s="30">
        <v>3</v>
      </c>
      <c r="AC165" s="30"/>
      <c r="AD165" s="30">
        <v>2</v>
      </c>
      <c r="AE165" s="30"/>
      <c r="AF165" s="30"/>
      <c r="AG165" s="30">
        <v>1</v>
      </c>
      <c r="AH165" s="30">
        <v>3</v>
      </c>
      <c r="AI165" s="30"/>
      <c r="AJ165" s="30"/>
      <c r="AK165" s="30">
        <v>2</v>
      </c>
      <c r="AL165" s="30">
        <v>1</v>
      </c>
      <c r="AM165" s="30">
        <v>4</v>
      </c>
      <c r="AN165" s="30">
        <v>1</v>
      </c>
      <c r="AO165" s="30"/>
      <c r="AP165" s="30">
        <v>1</v>
      </c>
      <c r="AQ165" s="30"/>
      <c r="AR165" s="30"/>
      <c r="AS165" s="30"/>
      <c r="AT165" s="30"/>
      <c r="AU165" s="30"/>
      <c r="AV165" s="30">
        <v>1</v>
      </c>
      <c r="AW165" s="30">
        <v>1</v>
      </c>
      <c r="AX165" s="30"/>
      <c r="AY165" s="30">
        <v>2</v>
      </c>
      <c r="AZ165" s="30">
        <v>2</v>
      </c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>
        <v>1</v>
      </c>
      <c r="BZ165" s="30"/>
      <c r="CA165" s="30"/>
      <c r="CB165" s="30"/>
      <c r="CC165" s="30"/>
      <c r="CD165" s="30">
        <v>1</v>
      </c>
      <c r="CE165" s="30"/>
      <c r="CF165" s="30"/>
      <c r="CG165" s="30">
        <v>3</v>
      </c>
      <c r="CH165" s="30"/>
      <c r="CI165" s="30"/>
      <c r="CJ165" s="30"/>
      <c r="CK165" s="30"/>
      <c r="CL165" s="30"/>
      <c r="CM165" s="31">
        <v>1</v>
      </c>
      <c r="CN165" s="30"/>
      <c r="CO165" s="30"/>
      <c r="CP165" s="30">
        <v>2</v>
      </c>
      <c r="CQ165" s="30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0"/>
      <c r="DJ165" s="70">
        <f t="shared" si="54"/>
        <v>42</v>
      </c>
      <c r="DK165" s="70">
        <f t="shared" si="55"/>
        <v>23</v>
      </c>
      <c r="DL165" s="71">
        <f t="shared" si="56"/>
        <v>1.5649861498632665</v>
      </c>
      <c r="DM165" s="42">
        <f>DJ165*DL165</f>
        <v>65.729418294257187</v>
      </c>
      <c r="DN165" s="30"/>
      <c r="DO165" s="70">
        <f t="shared" si="57"/>
        <v>4</v>
      </c>
      <c r="DP165" s="41">
        <f t="shared" si="141"/>
        <v>9.5238095238095233E-2</v>
      </c>
    </row>
    <row r="166" spans="1:120">
      <c r="A166" s="48" t="s">
        <v>93</v>
      </c>
      <c r="B166" s="65"/>
      <c r="C166" s="65"/>
      <c r="D166" s="65"/>
      <c r="E166" s="65"/>
      <c r="F166" s="65"/>
      <c r="G166" s="65"/>
      <c r="H166" s="65">
        <v>2</v>
      </c>
      <c r="I166" s="65"/>
      <c r="J166" s="65"/>
      <c r="K166" s="65"/>
      <c r="L166" s="65"/>
      <c r="M166" s="65"/>
      <c r="N166" s="30"/>
      <c r="O166" s="30"/>
      <c r="P166" s="30">
        <v>4</v>
      </c>
      <c r="Q166" s="30"/>
      <c r="R166" s="30">
        <v>2</v>
      </c>
      <c r="S166" s="30">
        <v>3</v>
      </c>
      <c r="T166" s="30">
        <v>2</v>
      </c>
      <c r="U166" s="30">
        <v>2</v>
      </c>
      <c r="V166" s="30"/>
      <c r="W166" s="30"/>
      <c r="X166" s="30"/>
      <c r="Y166" s="30">
        <v>3</v>
      </c>
      <c r="Z166" s="30">
        <v>16</v>
      </c>
      <c r="AA166" s="30"/>
      <c r="AB166" s="30">
        <v>6</v>
      </c>
      <c r="AC166" s="30"/>
      <c r="AD166" s="30">
        <v>1</v>
      </c>
      <c r="AE166" s="30"/>
      <c r="AF166" s="30">
        <v>2</v>
      </c>
      <c r="AG166" s="30"/>
      <c r="AH166" s="30">
        <v>14</v>
      </c>
      <c r="AI166" s="30"/>
      <c r="AJ166" s="30"/>
      <c r="AK166" s="30"/>
      <c r="AL166" s="30">
        <v>4</v>
      </c>
      <c r="AM166" s="30">
        <v>21</v>
      </c>
      <c r="AN166" s="30"/>
      <c r="AO166" s="30"/>
      <c r="AP166" s="30">
        <v>1</v>
      </c>
      <c r="AQ166" s="30"/>
      <c r="AR166" s="30"/>
      <c r="AS166" s="30"/>
      <c r="AT166" s="30"/>
      <c r="AU166" s="30">
        <v>6</v>
      </c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1"/>
      <c r="CN166" s="30"/>
      <c r="CO166" s="30"/>
      <c r="CP166" s="30"/>
      <c r="CQ166" s="30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0"/>
      <c r="DJ166" s="70">
        <f t="shared" si="54"/>
        <v>89</v>
      </c>
      <c r="DK166" s="70">
        <f t="shared" si="55"/>
        <v>16</v>
      </c>
      <c r="DL166" s="71">
        <f t="shared" si="56"/>
        <v>1.927891643552635</v>
      </c>
      <c r="DM166" s="42">
        <f>DJ166*DL166</f>
        <v>171.58235627618453</v>
      </c>
      <c r="DN166" s="30"/>
      <c r="DO166" s="70">
        <f t="shared" si="57"/>
        <v>21</v>
      </c>
      <c r="DP166" s="41">
        <f t="shared" si="141"/>
        <v>0.23595505617977527</v>
      </c>
    </row>
    <row r="167" spans="1:120">
      <c r="A167" s="44" t="s">
        <v>31</v>
      </c>
      <c r="B167" s="65"/>
      <c r="C167" s="65"/>
      <c r="D167" s="65"/>
      <c r="E167" s="65"/>
      <c r="F167" s="65"/>
      <c r="G167" s="65"/>
      <c r="H167" s="65">
        <v>2</v>
      </c>
      <c r="I167" s="65"/>
      <c r="J167" s="65"/>
      <c r="K167" s="65"/>
      <c r="L167" s="65"/>
      <c r="M167" s="65"/>
      <c r="N167" s="30"/>
      <c r="O167" s="30"/>
      <c r="P167" s="30">
        <v>6</v>
      </c>
      <c r="Q167" s="30"/>
      <c r="R167" s="30">
        <v>2</v>
      </c>
      <c r="S167" s="30">
        <v>2</v>
      </c>
      <c r="T167" s="30">
        <v>2</v>
      </c>
      <c r="U167" s="30">
        <v>3</v>
      </c>
      <c r="V167" s="30"/>
      <c r="W167" s="30"/>
      <c r="X167" s="30"/>
      <c r="Y167" s="30"/>
      <c r="Z167" s="30">
        <v>16</v>
      </c>
      <c r="AA167" s="30"/>
      <c r="AB167" s="30">
        <v>6</v>
      </c>
      <c r="AC167" s="30"/>
      <c r="AD167" s="30"/>
      <c r="AE167" s="30">
        <v>1</v>
      </c>
      <c r="AF167" s="30">
        <v>2</v>
      </c>
      <c r="AG167" s="30"/>
      <c r="AH167" s="30">
        <v>8</v>
      </c>
      <c r="AI167" s="30"/>
      <c r="AJ167" s="30"/>
      <c r="AK167" s="30"/>
      <c r="AL167" s="30">
        <v>4</v>
      </c>
      <c r="AM167" s="30">
        <v>16</v>
      </c>
      <c r="AN167" s="30"/>
      <c r="AO167" s="30"/>
      <c r="AP167" s="30"/>
      <c r="AQ167" s="30"/>
      <c r="AR167" s="30"/>
      <c r="AS167" s="30">
        <v>1</v>
      </c>
      <c r="AT167" s="30"/>
      <c r="AU167" s="30">
        <v>6</v>
      </c>
      <c r="AV167" s="30"/>
      <c r="AW167" s="30">
        <v>1</v>
      </c>
      <c r="AX167" s="30">
        <v>1</v>
      </c>
      <c r="AY167" s="30">
        <v>4</v>
      </c>
      <c r="AZ167" s="30">
        <v>8</v>
      </c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0"/>
      <c r="CK167" s="30"/>
      <c r="CL167" s="30"/>
      <c r="CM167" s="31"/>
      <c r="CN167" s="30"/>
      <c r="CO167" s="30"/>
      <c r="CP167" s="32">
        <v>1</v>
      </c>
      <c r="CQ167" s="30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0"/>
      <c r="DJ167" s="70">
        <f t="shared" si="54"/>
        <v>92</v>
      </c>
      <c r="DK167" s="70">
        <f t="shared" si="55"/>
        <v>20</v>
      </c>
      <c r="DL167" s="71">
        <f t="shared" si="56"/>
        <v>1.7047480922384253</v>
      </c>
      <c r="DM167" s="42">
        <f>DJ167*DL167</f>
        <v>156.83682448593513</v>
      </c>
      <c r="DN167" s="30"/>
      <c r="DO167" s="70">
        <f t="shared" si="57"/>
        <v>16</v>
      </c>
      <c r="DP167" s="41">
        <f t="shared" si="141"/>
        <v>0.17391304347826086</v>
      </c>
    </row>
    <row r="168" spans="1:120" s="73" customFormat="1" ht="14">
      <c r="A168" s="81" t="s">
        <v>3584</v>
      </c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>
        <v>1</v>
      </c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>
        <v>3</v>
      </c>
      <c r="AZ168" s="77"/>
      <c r="BA168" s="77"/>
      <c r="BB168" s="77"/>
      <c r="BC168" s="77"/>
      <c r="BD168" s="77"/>
      <c r="BE168" s="77"/>
      <c r="BF168" s="77"/>
      <c r="BG168" s="77"/>
      <c r="BH168" s="77"/>
      <c r="BI168" s="77"/>
      <c r="BJ168" s="77"/>
      <c r="BK168" s="77"/>
      <c r="BL168" s="77"/>
      <c r="BM168" s="77"/>
      <c r="BN168" s="77"/>
      <c r="BO168" s="77"/>
      <c r="BP168" s="77"/>
      <c r="BQ168" s="77"/>
      <c r="BR168" s="77"/>
      <c r="BS168" s="77"/>
      <c r="BT168" s="77"/>
      <c r="BU168" s="77"/>
      <c r="BV168" s="77"/>
      <c r="BW168" s="77"/>
      <c r="BX168" s="77"/>
      <c r="BY168" s="77"/>
      <c r="BZ168" s="77"/>
      <c r="CA168" s="77"/>
      <c r="CB168" s="77"/>
      <c r="CC168" s="77"/>
      <c r="CD168" s="77"/>
      <c r="CE168" s="77"/>
      <c r="CF168" s="77"/>
      <c r="CG168" s="77"/>
      <c r="CH168" s="77"/>
      <c r="CI168" s="77"/>
      <c r="CJ168" s="77"/>
      <c r="CK168" s="77"/>
      <c r="CL168" s="70"/>
      <c r="CM168" s="75"/>
      <c r="CN168" s="70"/>
      <c r="CO168" s="77"/>
      <c r="CP168" s="77"/>
      <c r="CQ168" s="77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75"/>
      <c r="DF168" s="75"/>
      <c r="DG168" s="75"/>
      <c r="DH168" s="75"/>
      <c r="DI168" s="77"/>
      <c r="DJ168" s="70">
        <f t="shared" si="54"/>
        <v>4</v>
      </c>
      <c r="DK168" s="70">
        <f t="shared" si="55"/>
        <v>2</v>
      </c>
      <c r="DL168" s="71">
        <f t="shared" si="56"/>
        <v>4.0073331852324712</v>
      </c>
      <c r="DM168" s="71"/>
      <c r="DN168" s="77"/>
      <c r="DO168" s="70">
        <f t="shared" si="57"/>
        <v>3</v>
      </c>
      <c r="DP168" s="72">
        <f t="shared" si="141"/>
        <v>0.75</v>
      </c>
    </row>
    <row r="169" spans="1:120" s="73" customFormat="1" ht="14">
      <c r="A169" s="81" t="s">
        <v>3585</v>
      </c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>
        <v>1</v>
      </c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>
        <v>1</v>
      </c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>
        <v>9</v>
      </c>
      <c r="AZ169" s="77"/>
      <c r="BA169" s="77"/>
      <c r="BB169" s="77"/>
      <c r="BC169" s="77"/>
      <c r="BD169" s="77"/>
      <c r="BE169" s="77"/>
      <c r="BF169" s="77"/>
      <c r="BG169" s="77"/>
      <c r="BH169" s="77"/>
      <c r="BI169" s="77"/>
      <c r="BJ169" s="77"/>
      <c r="BK169" s="77"/>
      <c r="BL169" s="77"/>
      <c r="BM169" s="77"/>
      <c r="BN169" s="77"/>
      <c r="BO169" s="77"/>
      <c r="BP169" s="77"/>
      <c r="BQ169" s="77"/>
      <c r="BR169" s="77"/>
      <c r="BS169" s="77"/>
      <c r="BT169" s="77"/>
      <c r="BU169" s="77"/>
      <c r="BV169" s="77"/>
      <c r="BW169" s="77"/>
      <c r="BX169" s="77"/>
      <c r="BY169" s="77"/>
      <c r="BZ169" s="77"/>
      <c r="CA169" s="77"/>
      <c r="CB169" s="77"/>
      <c r="CC169" s="77"/>
      <c r="CD169" s="77"/>
      <c r="CE169" s="77"/>
      <c r="CF169" s="77"/>
      <c r="CG169" s="77"/>
      <c r="CH169" s="77"/>
      <c r="CI169" s="77"/>
      <c r="CJ169" s="77"/>
      <c r="CK169" s="77"/>
      <c r="CL169" s="70"/>
      <c r="CM169" s="75"/>
      <c r="CN169" s="70"/>
      <c r="CO169" s="77"/>
      <c r="CP169" s="77"/>
      <c r="CQ169" s="77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75"/>
      <c r="DF169" s="75"/>
      <c r="DG169" s="75"/>
      <c r="DH169" s="75"/>
      <c r="DI169" s="77"/>
      <c r="DJ169" s="70">
        <f t="shared" si="54"/>
        <v>11</v>
      </c>
      <c r="DK169" s="70">
        <f t="shared" si="55"/>
        <v>3</v>
      </c>
      <c r="DL169" s="71">
        <f t="shared" si="56"/>
        <v>3.6018680771243066</v>
      </c>
      <c r="DM169" s="71"/>
      <c r="DN169" s="77"/>
      <c r="DO169" s="70">
        <f t="shared" si="57"/>
        <v>9</v>
      </c>
      <c r="DP169" s="72">
        <f t="shared" si="141"/>
        <v>0.81818181818181823</v>
      </c>
    </row>
    <row r="170" spans="1:120" s="73" customFormat="1" ht="14">
      <c r="A170" s="81" t="s">
        <v>3586</v>
      </c>
      <c r="B170" s="77"/>
      <c r="C170" s="77"/>
      <c r="D170" s="77"/>
      <c r="E170" s="77"/>
      <c r="F170" s="77"/>
      <c r="G170" s="77"/>
      <c r="H170" s="77"/>
      <c r="I170" s="77"/>
      <c r="J170" s="77"/>
      <c r="K170" s="77">
        <v>1</v>
      </c>
      <c r="L170" s="77"/>
      <c r="M170" s="77"/>
      <c r="N170" s="77"/>
      <c r="O170" s="77">
        <v>1</v>
      </c>
      <c r="P170" s="77"/>
      <c r="Q170" s="77"/>
      <c r="R170" s="77"/>
      <c r="S170" s="77">
        <v>3</v>
      </c>
      <c r="T170" s="77"/>
      <c r="U170" s="77">
        <v>12</v>
      </c>
      <c r="V170" s="77"/>
      <c r="W170" s="77"/>
      <c r="X170" s="77"/>
      <c r="Y170" s="77"/>
      <c r="Z170" s="77"/>
      <c r="AA170" s="77">
        <v>1</v>
      </c>
      <c r="AB170" s="77"/>
      <c r="AC170" s="77"/>
      <c r="AD170" s="77">
        <v>1</v>
      </c>
      <c r="AE170" s="77"/>
      <c r="AF170" s="77"/>
      <c r="AG170" s="77"/>
      <c r="AH170" s="77">
        <v>1</v>
      </c>
      <c r="AI170" s="77"/>
      <c r="AJ170" s="77"/>
      <c r="AK170" s="77"/>
      <c r="AL170" s="77"/>
      <c r="AM170" s="77">
        <v>1</v>
      </c>
      <c r="AN170" s="77"/>
      <c r="AO170" s="77"/>
      <c r="AP170" s="77"/>
      <c r="AQ170" s="77"/>
      <c r="AR170" s="77">
        <v>2</v>
      </c>
      <c r="AS170" s="77"/>
      <c r="AT170" s="77"/>
      <c r="AU170" s="77"/>
      <c r="AV170" s="77"/>
      <c r="AW170" s="77"/>
      <c r="AX170" s="77"/>
      <c r="AY170" s="77">
        <v>13</v>
      </c>
      <c r="AZ170" s="77"/>
      <c r="BA170" s="77"/>
      <c r="BB170" s="77"/>
      <c r="BC170" s="77"/>
      <c r="BD170" s="77"/>
      <c r="BE170" s="77"/>
      <c r="BF170" s="77"/>
      <c r="BG170" s="77"/>
      <c r="BH170" s="77"/>
      <c r="BI170" s="77"/>
      <c r="BJ170" s="77"/>
      <c r="BK170" s="77"/>
      <c r="BL170" s="77"/>
      <c r="BM170" s="77"/>
      <c r="BN170" s="77"/>
      <c r="BO170" s="77"/>
      <c r="BP170" s="77"/>
      <c r="BQ170" s="77"/>
      <c r="BR170" s="77"/>
      <c r="BS170" s="77"/>
      <c r="BT170" s="77"/>
      <c r="BU170" s="77"/>
      <c r="BV170" s="77"/>
      <c r="BW170" s="77"/>
      <c r="BX170" s="77"/>
      <c r="BY170" s="77"/>
      <c r="BZ170" s="77"/>
      <c r="CA170" s="77"/>
      <c r="CB170" s="77"/>
      <c r="CC170" s="77"/>
      <c r="CD170" s="77"/>
      <c r="CE170" s="77"/>
      <c r="CF170" s="77"/>
      <c r="CG170" s="77"/>
      <c r="CH170" s="77"/>
      <c r="CI170" s="77"/>
      <c r="CJ170" s="77"/>
      <c r="CK170" s="77"/>
      <c r="CL170" s="70"/>
      <c r="CM170" s="75"/>
      <c r="CN170" s="70"/>
      <c r="CO170" s="77"/>
      <c r="CP170" s="77"/>
      <c r="CQ170" s="77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75"/>
      <c r="DF170" s="75"/>
      <c r="DG170" s="75"/>
      <c r="DH170" s="75"/>
      <c r="DI170" s="77"/>
      <c r="DJ170" s="70">
        <f t="shared" si="54"/>
        <v>36</v>
      </c>
      <c r="DK170" s="70">
        <f t="shared" si="55"/>
        <v>10</v>
      </c>
      <c r="DL170" s="71">
        <f t="shared" si="56"/>
        <v>2.3978952727983707</v>
      </c>
      <c r="DM170" s="71"/>
      <c r="DN170" s="77"/>
      <c r="DO170" s="70">
        <f t="shared" si="57"/>
        <v>13</v>
      </c>
      <c r="DP170" s="72">
        <f t="shared" si="141"/>
        <v>0.3611111111111111</v>
      </c>
    </row>
    <row r="171" spans="1:120" s="37" customFormat="1" ht="14">
      <c r="A171" s="45"/>
      <c r="C171" s="4"/>
      <c r="D171" s="4"/>
      <c r="E171" s="4"/>
      <c r="F171" s="4"/>
      <c r="L171" s="4"/>
      <c r="M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J171" s="4"/>
      <c r="CK171" s="4"/>
      <c r="CL171" s="4"/>
      <c r="CM171" s="3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/>
      <c r="DK171"/>
      <c r="DL171"/>
      <c r="DM171"/>
      <c r="DN171"/>
      <c r="DO171"/>
      <c r="DP171"/>
    </row>
    <row r="172" spans="1:120" s="37" customFormat="1">
      <c r="A172" s="46" t="s">
        <v>3633</v>
      </c>
      <c r="B172" s="65">
        <f>SUM(B173:B176)</f>
        <v>0</v>
      </c>
      <c r="C172" s="65">
        <f t="shared" ref="C172:BN172" si="142">SUM(C173:C176)</f>
        <v>0</v>
      </c>
      <c r="D172" s="65">
        <f t="shared" si="142"/>
        <v>0</v>
      </c>
      <c r="E172" s="65">
        <f t="shared" si="142"/>
        <v>0</v>
      </c>
      <c r="F172" s="65">
        <f t="shared" si="142"/>
        <v>0</v>
      </c>
      <c r="G172" s="65">
        <f t="shared" si="142"/>
        <v>1</v>
      </c>
      <c r="H172" s="65">
        <f t="shared" si="142"/>
        <v>0</v>
      </c>
      <c r="I172" s="65">
        <f t="shared" si="142"/>
        <v>0</v>
      </c>
      <c r="J172" s="65">
        <f t="shared" si="142"/>
        <v>0</v>
      </c>
      <c r="K172" s="65">
        <f t="shared" si="142"/>
        <v>0</v>
      </c>
      <c r="L172" s="65">
        <f t="shared" si="142"/>
        <v>0</v>
      </c>
      <c r="M172" s="65">
        <f t="shared" si="142"/>
        <v>0</v>
      </c>
      <c r="N172" s="65">
        <f t="shared" si="142"/>
        <v>0</v>
      </c>
      <c r="O172" s="65">
        <f t="shared" si="142"/>
        <v>2</v>
      </c>
      <c r="P172" s="65">
        <f t="shared" si="142"/>
        <v>4</v>
      </c>
      <c r="Q172" s="65">
        <f t="shared" si="142"/>
        <v>0</v>
      </c>
      <c r="R172" s="65">
        <f t="shared" si="142"/>
        <v>0</v>
      </c>
      <c r="S172" s="65">
        <f t="shared" si="142"/>
        <v>0</v>
      </c>
      <c r="T172" s="65">
        <f t="shared" si="142"/>
        <v>4</v>
      </c>
      <c r="U172" s="65">
        <f t="shared" si="142"/>
        <v>0</v>
      </c>
      <c r="V172" s="65">
        <f t="shared" si="142"/>
        <v>0</v>
      </c>
      <c r="W172" s="65">
        <f t="shared" si="142"/>
        <v>0</v>
      </c>
      <c r="X172" s="65">
        <f t="shared" si="142"/>
        <v>7</v>
      </c>
      <c r="Y172" s="65">
        <f t="shared" si="142"/>
        <v>0</v>
      </c>
      <c r="Z172" s="65">
        <f t="shared" si="142"/>
        <v>0</v>
      </c>
      <c r="AA172" s="65">
        <f t="shared" si="142"/>
        <v>4</v>
      </c>
      <c r="AB172" s="65">
        <f t="shared" si="142"/>
        <v>0</v>
      </c>
      <c r="AC172" s="65">
        <f t="shared" si="142"/>
        <v>0</v>
      </c>
      <c r="AD172" s="65">
        <f t="shared" si="142"/>
        <v>0</v>
      </c>
      <c r="AE172" s="65">
        <f t="shared" si="142"/>
        <v>0</v>
      </c>
      <c r="AF172" s="65">
        <f t="shared" si="142"/>
        <v>0</v>
      </c>
      <c r="AG172" s="65">
        <f t="shared" si="142"/>
        <v>0</v>
      </c>
      <c r="AH172" s="65">
        <f t="shared" si="142"/>
        <v>91</v>
      </c>
      <c r="AI172" s="65">
        <f t="shared" si="142"/>
        <v>0</v>
      </c>
      <c r="AJ172" s="65">
        <f t="shared" si="142"/>
        <v>0</v>
      </c>
      <c r="AK172" s="65">
        <f t="shared" si="142"/>
        <v>0</v>
      </c>
      <c r="AL172" s="65">
        <f t="shared" si="142"/>
        <v>0</v>
      </c>
      <c r="AM172" s="65">
        <f t="shared" si="142"/>
        <v>6</v>
      </c>
      <c r="AN172" s="65">
        <f t="shared" si="142"/>
        <v>0</v>
      </c>
      <c r="AO172" s="65">
        <f t="shared" si="142"/>
        <v>0</v>
      </c>
      <c r="AP172" s="65">
        <f t="shared" si="142"/>
        <v>10</v>
      </c>
      <c r="AQ172" s="65">
        <f t="shared" si="142"/>
        <v>0</v>
      </c>
      <c r="AR172" s="65">
        <f t="shared" si="142"/>
        <v>0</v>
      </c>
      <c r="AS172" s="65">
        <f t="shared" si="142"/>
        <v>0</v>
      </c>
      <c r="AT172" s="65">
        <f t="shared" si="142"/>
        <v>0</v>
      </c>
      <c r="AU172" s="65">
        <f t="shared" si="142"/>
        <v>22</v>
      </c>
      <c r="AV172" s="65">
        <f t="shared" si="142"/>
        <v>12</v>
      </c>
      <c r="AW172" s="65">
        <f t="shared" si="142"/>
        <v>0</v>
      </c>
      <c r="AX172" s="65">
        <f t="shared" si="142"/>
        <v>17</v>
      </c>
      <c r="AY172" s="65">
        <f t="shared" si="142"/>
        <v>6</v>
      </c>
      <c r="AZ172" s="65">
        <f t="shared" si="142"/>
        <v>0</v>
      </c>
      <c r="BA172" s="65">
        <f t="shared" si="142"/>
        <v>0</v>
      </c>
      <c r="BB172" s="65">
        <f t="shared" si="142"/>
        <v>65</v>
      </c>
      <c r="BC172" s="65">
        <f t="shared" si="142"/>
        <v>0</v>
      </c>
      <c r="BD172" s="65">
        <f t="shared" si="142"/>
        <v>0</v>
      </c>
      <c r="BE172" s="65">
        <f t="shared" si="142"/>
        <v>0</v>
      </c>
      <c r="BF172" s="65">
        <f t="shared" si="142"/>
        <v>0</v>
      </c>
      <c r="BG172" s="65">
        <f t="shared" si="142"/>
        <v>0</v>
      </c>
      <c r="BH172" s="65">
        <f t="shared" si="142"/>
        <v>0</v>
      </c>
      <c r="BI172" s="65">
        <f t="shared" si="142"/>
        <v>0</v>
      </c>
      <c r="BJ172" s="65">
        <f t="shared" si="142"/>
        <v>0</v>
      </c>
      <c r="BK172" s="65">
        <f t="shared" si="142"/>
        <v>0</v>
      </c>
      <c r="BL172" s="65">
        <f t="shared" si="142"/>
        <v>0</v>
      </c>
      <c r="BM172" s="65">
        <f t="shared" si="142"/>
        <v>0</v>
      </c>
      <c r="BN172" s="65">
        <f t="shared" si="142"/>
        <v>0</v>
      </c>
      <c r="BO172" s="65">
        <f t="shared" ref="BO172:CP172" si="143">SUM(BO173:BO176)</f>
        <v>0</v>
      </c>
      <c r="BP172" s="65">
        <f t="shared" si="143"/>
        <v>0</v>
      </c>
      <c r="BQ172" s="65">
        <f t="shared" si="143"/>
        <v>0</v>
      </c>
      <c r="BR172" s="65">
        <f t="shared" si="143"/>
        <v>0</v>
      </c>
      <c r="BS172" s="65">
        <f t="shared" si="143"/>
        <v>0</v>
      </c>
      <c r="BT172" s="65">
        <f t="shared" si="143"/>
        <v>0</v>
      </c>
      <c r="BU172" s="65">
        <f t="shared" si="143"/>
        <v>0</v>
      </c>
      <c r="BV172" s="65">
        <f t="shared" si="143"/>
        <v>0</v>
      </c>
      <c r="BW172" s="65">
        <f t="shared" si="143"/>
        <v>0</v>
      </c>
      <c r="BX172" s="65">
        <f t="shared" si="143"/>
        <v>0</v>
      </c>
      <c r="BY172" s="65">
        <f t="shared" si="143"/>
        <v>0</v>
      </c>
      <c r="BZ172" s="65">
        <f t="shared" si="143"/>
        <v>0</v>
      </c>
      <c r="CA172" s="65">
        <f t="shared" si="143"/>
        <v>0</v>
      </c>
      <c r="CB172" s="65">
        <f t="shared" si="143"/>
        <v>0</v>
      </c>
      <c r="CC172" s="65">
        <f t="shared" si="143"/>
        <v>0</v>
      </c>
      <c r="CD172" s="65">
        <f t="shared" si="143"/>
        <v>0</v>
      </c>
      <c r="CE172" s="65">
        <f t="shared" si="143"/>
        <v>0</v>
      </c>
      <c r="CF172" s="65">
        <f t="shared" si="143"/>
        <v>0</v>
      </c>
      <c r="CG172" s="65">
        <f t="shared" si="143"/>
        <v>0</v>
      </c>
      <c r="CH172" s="65">
        <f t="shared" si="143"/>
        <v>0</v>
      </c>
      <c r="CI172" s="65">
        <f t="shared" si="143"/>
        <v>0</v>
      </c>
      <c r="CJ172" s="65">
        <f t="shared" si="143"/>
        <v>0</v>
      </c>
      <c r="CK172" s="65">
        <f t="shared" si="143"/>
        <v>0</v>
      </c>
      <c r="CL172" s="65">
        <f t="shared" si="143"/>
        <v>0</v>
      </c>
      <c r="CM172" s="65">
        <f t="shared" si="143"/>
        <v>0</v>
      </c>
      <c r="CN172" s="65">
        <f t="shared" si="143"/>
        <v>0</v>
      </c>
      <c r="CO172" s="65">
        <f t="shared" si="143"/>
        <v>0</v>
      </c>
      <c r="CP172" s="65">
        <f t="shared" si="143"/>
        <v>0</v>
      </c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70">
        <f t="shared" si="54"/>
        <v>251</v>
      </c>
      <c r="DK172" s="70">
        <f t="shared" si="55"/>
        <v>14</v>
      </c>
      <c r="DL172" s="71">
        <f t="shared" si="56"/>
        <v>2.0614230361771577</v>
      </c>
      <c r="DM172" s="42"/>
      <c r="DN172" s="32"/>
      <c r="DO172" s="70">
        <f t="shared" si="57"/>
        <v>91</v>
      </c>
      <c r="DP172" s="41"/>
    </row>
    <row r="173" spans="1:120">
      <c r="A173" s="44" t="s">
        <v>285</v>
      </c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9"/>
      <c r="O173" s="69">
        <v>1</v>
      </c>
      <c r="P173" s="69">
        <v>1</v>
      </c>
      <c r="Q173" s="69"/>
      <c r="R173" s="69"/>
      <c r="S173" s="69"/>
      <c r="T173" s="69">
        <v>1</v>
      </c>
      <c r="U173" s="69"/>
      <c r="V173" s="69"/>
      <c r="W173" s="69"/>
      <c r="X173" s="69">
        <v>2</v>
      </c>
      <c r="Y173" s="69"/>
      <c r="Z173" s="69"/>
      <c r="AA173" s="69"/>
      <c r="AB173" s="69"/>
      <c r="AC173" s="69"/>
      <c r="AD173" s="69"/>
      <c r="AE173" s="69"/>
      <c r="AF173" s="69"/>
      <c r="AG173" s="69"/>
      <c r="AH173" s="69">
        <v>18</v>
      </c>
      <c r="AI173" s="69"/>
      <c r="AJ173" s="69"/>
      <c r="AK173" s="69"/>
      <c r="AL173" s="69"/>
      <c r="AM173" s="69"/>
      <c r="AN173" s="69"/>
      <c r="AO173" s="69"/>
      <c r="AP173" s="69">
        <v>4</v>
      </c>
      <c r="AQ173" s="69"/>
      <c r="AR173" s="69"/>
      <c r="AS173" s="69"/>
      <c r="AT173" s="69"/>
      <c r="AU173" s="69">
        <v>2</v>
      </c>
      <c r="AV173" s="69"/>
      <c r="AW173" s="69"/>
      <c r="AX173" s="69">
        <v>9</v>
      </c>
      <c r="AY173" s="69">
        <v>1</v>
      </c>
      <c r="AZ173" s="69"/>
      <c r="BA173" s="69"/>
      <c r="BB173" s="69">
        <v>25</v>
      </c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5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70">
        <f t="shared" si="54"/>
        <v>64</v>
      </c>
      <c r="DK173" s="70">
        <f t="shared" si="55"/>
        <v>10</v>
      </c>
      <c r="DL173" s="71">
        <f t="shared" si="56"/>
        <v>2.3978952727983707</v>
      </c>
      <c r="DM173" s="42">
        <f>DJ173*DL173</f>
        <v>153.46529745909572</v>
      </c>
      <c r="DN173" s="30"/>
      <c r="DO173" s="70">
        <f t="shared" si="57"/>
        <v>25</v>
      </c>
      <c r="DP173" s="41">
        <f>IFERROR(DO173/DJ173,"")</f>
        <v>0.390625</v>
      </c>
    </row>
    <row r="174" spans="1:120">
      <c r="A174" s="44" t="s">
        <v>292</v>
      </c>
      <c r="B174" s="65"/>
      <c r="C174" s="65"/>
      <c r="D174" s="65"/>
      <c r="E174" s="65"/>
      <c r="F174" s="65"/>
      <c r="G174" s="65">
        <v>1</v>
      </c>
      <c r="H174" s="65"/>
      <c r="I174" s="65"/>
      <c r="J174" s="65"/>
      <c r="K174" s="65"/>
      <c r="L174" s="65"/>
      <c r="M174" s="65"/>
      <c r="N174" s="69"/>
      <c r="O174" s="69"/>
      <c r="P174" s="69">
        <v>1</v>
      </c>
      <c r="Q174" s="69"/>
      <c r="R174" s="69"/>
      <c r="S174" s="69"/>
      <c r="T174" s="69">
        <v>1</v>
      </c>
      <c r="U174" s="69"/>
      <c r="V174" s="69"/>
      <c r="W174" s="69"/>
      <c r="X174" s="69">
        <v>2</v>
      </c>
      <c r="Y174" s="69"/>
      <c r="Z174" s="69"/>
      <c r="AA174" s="69">
        <v>2</v>
      </c>
      <c r="AB174" s="69"/>
      <c r="AC174" s="69"/>
      <c r="AD174" s="69"/>
      <c r="AE174" s="69"/>
      <c r="AF174" s="69"/>
      <c r="AG174" s="69"/>
      <c r="AH174" s="69">
        <v>33</v>
      </c>
      <c r="AI174" s="69"/>
      <c r="AJ174" s="69"/>
      <c r="AK174" s="69"/>
      <c r="AL174" s="69"/>
      <c r="AM174" s="69">
        <v>3</v>
      </c>
      <c r="AN174" s="69"/>
      <c r="AO174" s="69"/>
      <c r="AP174" s="69">
        <v>3</v>
      </c>
      <c r="AQ174" s="69"/>
      <c r="AR174" s="69"/>
      <c r="AS174" s="69"/>
      <c r="AT174" s="69"/>
      <c r="AU174" s="69">
        <v>10</v>
      </c>
      <c r="AV174" s="69">
        <v>6</v>
      </c>
      <c r="AW174" s="69"/>
      <c r="AX174" s="69">
        <v>2</v>
      </c>
      <c r="AY174" s="69">
        <v>2</v>
      </c>
      <c r="AZ174" s="69"/>
      <c r="BA174" s="69"/>
      <c r="BB174" s="69">
        <v>12</v>
      </c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5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70">
        <f t="shared" si="54"/>
        <v>78</v>
      </c>
      <c r="DK174" s="70">
        <f t="shared" si="55"/>
        <v>13</v>
      </c>
      <c r="DL174" s="71">
        <f t="shared" si="56"/>
        <v>2.1355310083308794</v>
      </c>
      <c r="DM174" s="42">
        <f>DJ174*DL174</f>
        <v>166.57141864980861</v>
      </c>
      <c r="DN174" s="4"/>
      <c r="DO174" s="70">
        <f t="shared" si="57"/>
        <v>33</v>
      </c>
      <c r="DP174" s="41">
        <f>IFERROR(DO174/DJ174,"")</f>
        <v>0.42307692307692307</v>
      </c>
    </row>
    <row r="175" spans="1:120">
      <c r="A175" s="44" t="s">
        <v>279</v>
      </c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>
        <v>2</v>
      </c>
      <c r="Y175" s="69"/>
      <c r="Z175" s="69"/>
      <c r="AA175" s="69">
        <v>2</v>
      </c>
      <c r="AB175" s="69"/>
      <c r="AC175" s="69"/>
      <c r="AD175" s="69"/>
      <c r="AE175" s="69"/>
      <c r="AF175" s="69"/>
      <c r="AG175" s="69"/>
      <c r="AH175" s="69">
        <v>32</v>
      </c>
      <c r="AI175" s="69"/>
      <c r="AJ175" s="69"/>
      <c r="AK175" s="69"/>
      <c r="AL175" s="69"/>
      <c r="AM175" s="69">
        <v>2</v>
      </c>
      <c r="AN175" s="69"/>
      <c r="AO175" s="69"/>
      <c r="AP175" s="69">
        <v>2</v>
      </c>
      <c r="AQ175" s="69"/>
      <c r="AR175" s="69"/>
      <c r="AS175" s="69"/>
      <c r="AT175" s="69"/>
      <c r="AU175" s="69">
        <v>9</v>
      </c>
      <c r="AV175" s="69">
        <v>6</v>
      </c>
      <c r="AW175" s="69"/>
      <c r="AX175" s="69">
        <v>2</v>
      </c>
      <c r="AY175" s="69">
        <v>2</v>
      </c>
      <c r="AZ175" s="69"/>
      <c r="BA175" s="69"/>
      <c r="BB175" s="69">
        <v>13</v>
      </c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5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70">
        <f t="shared" si="54"/>
        <v>72</v>
      </c>
      <c r="DK175" s="70">
        <f t="shared" si="55"/>
        <v>10</v>
      </c>
      <c r="DL175" s="71">
        <f t="shared" si="56"/>
        <v>2.3978952727983707</v>
      </c>
      <c r="DM175" s="42">
        <f>DJ175*DL175</f>
        <v>172.6484596414827</v>
      </c>
      <c r="DN175" s="30"/>
      <c r="DO175" s="70">
        <f t="shared" si="57"/>
        <v>32</v>
      </c>
      <c r="DP175" s="41">
        <f>IFERROR(DO175/DJ175,"")</f>
        <v>0.44444444444444442</v>
      </c>
    </row>
    <row r="176" spans="1:120">
      <c r="A176" s="44" t="s">
        <v>280</v>
      </c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9"/>
      <c r="O176" s="69">
        <v>1</v>
      </c>
      <c r="P176" s="69">
        <v>2</v>
      </c>
      <c r="Q176" s="69"/>
      <c r="R176" s="69"/>
      <c r="S176" s="69"/>
      <c r="T176" s="69">
        <v>2</v>
      </c>
      <c r="U176" s="69"/>
      <c r="V176" s="69"/>
      <c r="W176" s="69"/>
      <c r="X176" s="69">
        <v>1</v>
      </c>
      <c r="Y176" s="69"/>
      <c r="Z176" s="69"/>
      <c r="AA176" s="69"/>
      <c r="AB176" s="69"/>
      <c r="AC176" s="69"/>
      <c r="AD176" s="69"/>
      <c r="AE176" s="69"/>
      <c r="AF176" s="69"/>
      <c r="AG176" s="69"/>
      <c r="AH176" s="69">
        <v>8</v>
      </c>
      <c r="AI176" s="69"/>
      <c r="AJ176" s="69"/>
      <c r="AK176" s="69"/>
      <c r="AL176" s="69"/>
      <c r="AM176" s="69">
        <v>1</v>
      </c>
      <c r="AN176" s="69"/>
      <c r="AO176" s="69"/>
      <c r="AP176" s="69">
        <v>1</v>
      </c>
      <c r="AQ176" s="69"/>
      <c r="AR176" s="69"/>
      <c r="AS176" s="69"/>
      <c r="AT176" s="69"/>
      <c r="AU176" s="69">
        <v>1</v>
      </c>
      <c r="AV176" s="69"/>
      <c r="AW176" s="69"/>
      <c r="AX176" s="69">
        <v>4</v>
      </c>
      <c r="AY176" s="69">
        <v>1</v>
      </c>
      <c r="AZ176" s="69"/>
      <c r="BA176" s="69"/>
      <c r="BB176" s="69">
        <v>15</v>
      </c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5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70">
        <f t="shared" si="54"/>
        <v>37</v>
      </c>
      <c r="DK176" s="70">
        <f t="shared" si="55"/>
        <v>11</v>
      </c>
      <c r="DL176" s="71">
        <f t="shared" si="56"/>
        <v>2.3025850929940459</v>
      </c>
      <c r="DM176" s="42">
        <f>DJ176*DL176</f>
        <v>85.195648440779692</v>
      </c>
      <c r="DN176" s="30"/>
      <c r="DO176" s="70">
        <f t="shared" si="57"/>
        <v>15</v>
      </c>
      <c r="DP176" s="41">
        <f>IFERROR(DO176/DJ176,"")</f>
        <v>0.40540540540540543</v>
      </c>
    </row>
    <row r="177" spans="1:120" s="55" customFormat="1">
      <c r="A177" s="67"/>
      <c r="B177" s="50"/>
      <c r="C177" s="51"/>
      <c r="D177" s="51"/>
      <c r="E177" s="51"/>
      <c r="F177" s="51"/>
      <c r="G177" s="52"/>
      <c r="H177" s="52"/>
      <c r="I177" s="52"/>
      <c r="J177" s="52"/>
      <c r="K177" s="52"/>
      <c r="L177" s="52"/>
      <c r="M177" s="52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4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/>
      <c r="DK177"/>
      <c r="DL177"/>
      <c r="DM177"/>
      <c r="DN177"/>
      <c r="DO177"/>
      <c r="DP177"/>
    </row>
    <row r="178" spans="1:120" s="73" customFormat="1">
      <c r="A178" s="68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5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/>
      <c r="DK178"/>
      <c r="DL178"/>
      <c r="DM178"/>
      <c r="DN178"/>
      <c r="DO178"/>
      <c r="DP178"/>
    </row>
    <row r="179" spans="1:120">
      <c r="A179" s="29" t="s">
        <v>1436</v>
      </c>
      <c r="B179" s="65"/>
      <c r="C179" s="65"/>
      <c r="D179" s="65"/>
      <c r="E179" s="65"/>
      <c r="F179" s="65"/>
      <c r="G179" s="65"/>
      <c r="H179" s="65">
        <v>30</v>
      </c>
      <c r="I179" s="65"/>
      <c r="J179" s="65"/>
      <c r="K179" s="65"/>
      <c r="L179" s="65"/>
      <c r="M179" s="65"/>
      <c r="N179" s="30"/>
      <c r="O179" s="30"/>
      <c r="P179" s="30"/>
      <c r="Q179" s="30"/>
      <c r="R179" s="30">
        <v>1</v>
      </c>
      <c r="S179" s="30"/>
      <c r="T179" s="30"/>
      <c r="U179" s="30">
        <v>1</v>
      </c>
      <c r="V179" s="30"/>
      <c r="W179" s="30"/>
      <c r="X179" s="30"/>
      <c r="Y179" s="30">
        <v>1</v>
      </c>
      <c r="Z179" s="30"/>
      <c r="AA179" s="30">
        <v>1</v>
      </c>
      <c r="AB179" s="30">
        <v>1</v>
      </c>
      <c r="AC179" s="30"/>
      <c r="AD179" s="30">
        <v>1</v>
      </c>
      <c r="AE179" s="30">
        <v>1</v>
      </c>
      <c r="AF179" s="30"/>
      <c r="AG179" s="30"/>
      <c r="AH179" s="30"/>
      <c r="AI179" s="30">
        <v>3</v>
      </c>
      <c r="AJ179" s="30"/>
      <c r="AK179" s="30">
        <v>1</v>
      </c>
      <c r="AL179" s="30"/>
      <c r="AM179" s="30"/>
      <c r="AN179" s="30"/>
      <c r="AO179" s="30"/>
      <c r="AP179" s="30"/>
      <c r="AQ179" s="30">
        <v>1</v>
      </c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>
        <v>1</v>
      </c>
      <c r="BY179" s="30"/>
      <c r="BZ179" s="30"/>
      <c r="CA179" s="30"/>
      <c r="CB179" s="30"/>
      <c r="CC179" s="30"/>
      <c r="CD179" s="30"/>
      <c r="CE179" s="30"/>
      <c r="CF179" s="30">
        <v>1</v>
      </c>
      <c r="CG179" s="30"/>
      <c r="CH179" s="30"/>
      <c r="CI179" s="30"/>
      <c r="CJ179" s="30"/>
      <c r="CK179" s="30"/>
      <c r="CL179" s="30"/>
      <c r="CM179" s="31"/>
      <c r="CN179" s="30"/>
      <c r="CO179" s="30"/>
      <c r="CP179" s="30"/>
      <c r="CQ179" s="30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0"/>
      <c r="DJ179" s="70">
        <f t="shared" si="54"/>
        <v>44</v>
      </c>
      <c r="DK179" s="70">
        <f t="shared" si="55"/>
        <v>13</v>
      </c>
      <c r="DL179" s="71">
        <f t="shared" si="56"/>
        <v>2.1355310083308794</v>
      </c>
      <c r="DM179" s="42">
        <f t="shared" ref="DM179:DM210" si="144">DJ179*DL179</f>
        <v>93.963364366558693</v>
      </c>
      <c r="DN179" s="30"/>
      <c r="DO179" s="70">
        <f t="shared" si="57"/>
        <v>30</v>
      </c>
      <c r="DP179" s="41">
        <f t="shared" ref="DP179:DP210" si="145">IFERROR(DO179/DJ179,"")</f>
        <v>0.68181818181818177</v>
      </c>
    </row>
    <row r="180" spans="1:120">
      <c r="A180" s="29" t="s">
        <v>57</v>
      </c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>
        <v>3</v>
      </c>
      <c r="M180" s="65"/>
      <c r="N180" s="30"/>
      <c r="O180" s="30"/>
      <c r="P180" s="30"/>
      <c r="Q180" s="30">
        <v>2</v>
      </c>
      <c r="R180" s="30"/>
      <c r="S180" s="30"/>
      <c r="T180" s="30"/>
      <c r="U180" s="30"/>
      <c r="V180" s="30">
        <v>8</v>
      </c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>
        <v>2</v>
      </c>
      <c r="AQ180" s="30"/>
      <c r="AR180" s="30"/>
      <c r="AS180" s="30"/>
      <c r="AT180" s="30">
        <v>2</v>
      </c>
      <c r="AU180" s="30"/>
      <c r="AV180" s="30">
        <v>2</v>
      </c>
      <c r="AW180" s="30"/>
      <c r="AX180" s="30">
        <v>5</v>
      </c>
      <c r="AY180" s="30">
        <v>1</v>
      </c>
      <c r="AZ180" s="30">
        <v>1</v>
      </c>
      <c r="BA180" s="30"/>
      <c r="BB180" s="30">
        <v>12</v>
      </c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>
        <v>1</v>
      </c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1"/>
      <c r="CN180" s="30"/>
      <c r="CO180" s="30"/>
      <c r="CP180" s="30"/>
      <c r="CQ180" s="30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0"/>
      <c r="DJ180" s="70">
        <f t="shared" si="54"/>
        <v>39</v>
      </c>
      <c r="DK180" s="70">
        <f t="shared" si="55"/>
        <v>11</v>
      </c>
      <c r="DL180" s="71">
        <f t="shared" si="56"/>
        <v>2.3025850929940459</v>
      </c>
      <c r="DM180" s="42">
        <f t="shared" si="144"/>
        <v>89.800818626767793</v>
      </c>
      <c r="DN180" s="30"/>
      <c r="DO180" s="70">
        <f t="shared" si="57"/>
        <v>12</v>
      </c>
      <c r="DP180" s="41">
        <f t="shared" si="145"/>
        <v>0.30769230769230771</v>
      </c>
    </row>
    <row r="181" spans="1:120">
      <c r="A181" s="29" t="s">
        <v>263</v>
      </c>
      <c r="B181" s="65"/>
      <c r="C181" s="65">
        <v>1</v>
      </c>
      <c r="D181" s="65"/>
      <c r="E181" s="65"/>
      <c r="F181" s="65"/>
      <c r="G181" s="65"/>
      <c r="H181" s="65"/>
      <c r="I181" s="65">
        <v>1</v>
      </c>
      <c r="J181" s="65"/>
      <c r="K181" s="65"/>
      <c r="L181" s="65"/>
      <c r="M181" s="65"/>
      <c r="N181" s="30"/>
      <c r="O181" s="30"/>
      <c r="P181" s="30">
        <v>4</v>
      </c>
      <c r="Q181" s="30"/>
      <c r="R181" s="30"/>
      <c r="S181" s="30"/>
      <c r="T181" s="30"/>
      <c r="U181" s="30"/>
      <c r="V181" s="30"/>
      <c r="W181" s="30"/>
      <c r="X181" s="30">
        <v>1</v>
      </c>
      <c r="Y181" s="30"/>
      <c r="Z181" s="30"/>
      <c r="AA181" s="30">
        <v>1</v>
      </c>
      <c r="AB181" s="30"/>
      <c r="AC181" s="30"/>
      <c r="AD181" s="30"/>
      <c r="AE181" s="30"/>
      <c r="AF181" s="30"/>
      <c r="AG181" s="30"/>
      <c r="AH181" s="30">
        <v>12</v>
      </c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>
        <v>4</v>
      </c>
      <c r="AV181" s="30"/>
      <c r="AW181" s="30"/>
      <c r="AX181" s="30"/>
      <c r="AY181" s="30">
        <v>3</v>
      </c>
      <c r="AZ181" s="30">
        <v>2</v>
      </c>
      <c r="BA181" s="30"/>
      <c r="BB181" s="30">
        <v>2</v>
      </c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1"/>
      <c r="CN181" s="30"/>
      <c r="CO181" s="30"/>
      <c r="CP181" s="30">
        <v>1</v>
      </c>
      <c r="CQ181" s="30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0"/>
      <c r="DJ181" s="70">
        <f t="shared" si="54"/>
        <v>32</v>
      </c>
      <c r="DK181" s="70">
        <f t="shared" si="55"/>
        <v>11</v>
      </c>
      <c r="DL181" s="71">
        <f t="shared" si="56"/>
        <v>2.3025850929940459</v>
      </c>
      <c r="DM181" s="42">
        <f t="shared" si="144"/>
        <v>73.682722975809469</v>
      </c>
      <c r="DN181" s="30"/>
      <c r="DO181" s="70">
        <f t="shared" si="57"/>
        <v>12</v>
      </c>
      <c r="DP181" s="41">
        <f t="shared" si="145"/>
        <v>0.375</v>
      </c>
    </row>
    <row r="182" spans="1:120">
      <c r="A182" s="29" t="s">
        <v>537</v>
      </c>
      <c r="B182" s="65"/>
      <c r="C182" s="65">
        <v>3</v>
      </c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>
        <v>2</v>
      </c>
      <c r="Y182" s="30"/>
      <c r="Z182" s="30"/>
      <c r="AA182" s="30">
        <v>3</v>
      </c>
      <c r="AB182" s="30">
        <v>1</v>
      </c>
      <c r="AC182" s="30"/>
      <c r="AD182" s="30">
        <v>1</v>
      </c>
      <c r="AE182" s="30"/>
      <c r="AF182" s="30"/>
      <c r="AG182" s="30"/>
      <c r="AH182" s="30">
        <v>2</v>
      </c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>
        <v>1</v>
      </c>
      <c r="AW182" s="30"/>
      <c r="AX182" s="30"/>
      <c r="AY182" s="30">
        <v>4</v>
      </c>
      <c r="AZ182" s="30"/>
      <c r="BA182" s="30"/>
      <c r="BB182" s="30">
        <v>1</v>
      </c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>
        <v>1</v>
      </c>
      <c r="CJ182" s="30"/>
      <c r="CK182" s="30"/>
      <c r="CL182" s="30"/>
      <c r="CM182" s="31"/>
      <c r="CN182" s="30"/>
      <c r="CO182" s="30"/>
      <c r="CP182" s="30"/>
      <c r="CQ182" s="30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0"/>
      <c r="DJ182" s="70">
        <f t="shared" si="54"/>
        <v>19</v>
      </c>
      <c r="DK182" s="70">
        <f t="shared" si="55"/>
        <v>10</v>
      </c>
      <c r="DL182" s="71">
        <f t="shared" si="56"/>
        <v>2.3978952727983707</v>
      </c>
      <c r="DM182" s="42">
        <f t="shared" si="144"/>
        <v>45.560010183169041</v>
      </c>
      <c r="DN182" s="30"/>
      <c r="DO182" s="70">
        <f t="shared" si="57"/>
        <v>4</v>
      </c>
      <c r="DP182" s="41">
        <f t="shared" si="145"/>
        <v>0.21052631578947367</v>
      </c>
    </row>
    <row r="183" spans="1:120">
      <c r="A183" s="29" t="s">
        <v>64</v>
      </c>
      <c r="B183" s="65"/>
      <c r="C183" s="65"/>
      <c r="D183" s="65"/>
      <c r="E183" s="65"/>
      <c r="F183" s="65"/>
      <c r="G183" s="65"/>
      <c r="H183" s="65"/>
      <c r="I183" s="65">
        <v>1</v>
      </c>
      <c r="J183" s="65"/>
      <c r="K183" s="65"/>
      <c r="L183" s="65"/>
      <c r="M183" s="65"/>
      <c r="N183" s="30"/>
      <c r="O183" s="30"/>
      <c r="P183" s="30"/>
      <c r="Q183" s="30"/>
      <c r="R183" s="30"/>
      <c r="S183" s="30"/>
      <c r="T183" s="30">
        <v>2</v>
      </c>
      <c r="U183" s="30"/>
      <c r="V183" s="30">
        <v>1</v>
      </c>
      <c r="W183" s="30">
        <v>1</v>
      </c>
      <c r="X183" s="30"/>
      <c r="Y183" s="30">
        <v>1</v>
      </c>
      <c r="Z183" s="30"/>
      <c r="AA183" s="30"/>
      <c r="AB183" s="30"/>
      <c r="AC183" s="30"/>
      <c r="AD183" s="30"/>
      <c r="AE183" s="30"/>
      <c r="AF183" s="30"/>
      <c r="AG183" s="30">
        <v>1</v>
      </c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>
        <v>3</v>
      </c>
      <c r="AZ183" s="30">
        <v>2</v>
      </c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>
        <v>1</v>
      </c>
      <c r="BZ183" s="30"/>
      <c r="CA183" s="30"/>
      <c r="CB183" s="30"/>
      <c r="CC183" s="30"/>
      <c r="CD183" s="30"/>
      <c r="CE183" s="30">
        <v>1</v>
      </c>
      <c r="CF183" s="30"/>
      <c r="CG183" s="30"/>
      <c r="CH183" s="30"/>
      <c r="CI183" s="30"/>
      <c r="CJ183" s="30"/>
      <c r="CK183" s="30"/>
      <c r="CL183" s="30"/>
      <c r="CM183" s="33"/>
      <c r="CN183" s="30"/>
      <c r="CO183" s="30"/>
      <c r="CP183" s="32"/>
      <c r="CQ183" s="30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0"/>
      <c r="DJ183" s="70">
        <f t="shared" si="54"/>
        <v>14</v>
      </c>
      <c r="DK183" s="70">
        <f t="shared" si="55"/>
        <v>10</v>
      </c>
      <c r="DL183" s="71">
        <f t="shared" si="56"/>
        <v>2.3978952727983707</v>
      </c>
      <c r="DM183" s="42">
        <f t="shared" si="144"/>
        <v>33.570533819177186</v>
      </c>
      <c r="DN183" s="30"/>
      <c r="DO183" s="70">
        <f t="shared" si="57"/>
        <v>3</v>
      </c>
      <c r="DP183" s="41">
        <f t="shared" si="145"/>
        <v>0.21428571428571427</v>
      </c>
    </row>
    <row r="184" spans="1:120" ht="14">
      <c r="A184" s="37" t="s">
        <v>1991</v>
      </c>
      <c r="B184" s="74">
        <v>1</v>
      </c>
      <c r="C184" s="75"/>
      <c r="D184" s="75"/>
      <c r="E184" s="75"/>
      <c r="F184" s="75"/>
      <c r="G184" s="76"/>
      <c r="H184" s="74">
        <v>1</v>
      </c>
      <c r="I184" s="76"/>
      <c r="J184" s="76"/>
      <c r="K184" s="76"/>
      <c r="L184" s="75"/>
      <c r="M184" s="75"/>
      <c r="N184" s="37"/>
      <c r="O184" s="37"/>
      <c r="P184" s="37"/>
      <c r="Q184" s="37"/>
      <c r="R184" s="37"/>
      <c r="S184" s="37"/>
      <c r="T184" s="37"/>
      <c r="U184" s="36">
        <v>2</v>
      </c>
      <c r="V184" s="37"/>
      <c r="W184" s="37"/>
      <c r="X184" s="37"/>
      <c r="Y184" s="37"/>
      <c r="Z184" s="36">
        <v>1</v>
      </c>
      <c r="AA184" s="37"/>
      <c r="AB184" s="37"/>
      <c r="AC184" s="37"/>
      <c r="AD184" s="37"/>
      <c r="AE184" s="36">
        <v>1</v>
      </c>
      <c r="AF184" s="37"/>
      <c r="AG184" s="37"/>
      <c r="AH184" s="37"/>
      <c r="AI184" s="37"/>
      <c r="AJ184" s="37"/>
      <c r="AK184" s="37"/>
      <c r="AL184" s="36">
        <v>1</v>
      </c>
      <c r="AM184" s="37"/>
      <c r="AN184" s="37"/>
      <c r="AO184" s="37"/>
      <c r="AP184" s="37"/>
      <c r="AQ184" s="37"/>
      <c r="AR184" s="37"/>
      <c r="AS184" s="37"/>
      <c r="AT184" s="37"/>
      <c r="AU184" s="37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37">
        <v>1</v>
      </c>
      <c r="BJ184" s="4"/>
      <c r="BK184" s="4"/>
      <c r="BL184" s="4"/>
      <c r="BM184" s="4"/>
      <c r="BN184" s="4"/>
      <c r="BO184" s="4"/>
      <c r="BP184" s="4"/>
      <c r="BQ184" s="37">
        <v>2</v>
      </c>
      <c r="BR184" s="4"/>
      <c r="BS184" s="4"/>
      <c r="BT184" s="4"/>
      <c r="BU184" s="4"/>
      <c r="BV184" s="4">
        <v>5</v>
      </c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37">
        <v>6</v>
      </c>
      <c r="CI184" s="4"/>
      <c r="CJ184" s="4"/>
      <c r="CK184" s="4"/>
      <c r="CL184" s="4"/>
      <c r="CM184" s="3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70">
        <f t="shared" si="54"/>
        <v>21</v>
      </c>
      <c r="DK184" s="70">
        <f t="shared" si="55"/>
        <v>10</v>
      </c>
      <c r="DL184" s="71">
        <f t="shared" si="56"/>
        <v>2.3978952727983707</v>
      </c>
      <c r="DM184" s="42">
        <f t="shared" si="144"/>
        <v>50.355800728765786</v>
      </c>
      <c r="DN184" s="37"/>
      <c r="DO184" s="70">
        <f t="shared" si="57"/>
        <v>6</v>
      </c>
      <c r="DP184" s="41">
        <f t="shared" si="145"/>
        <v>0.2857142857142857</v>
      </c>
    </row>
    <row r="185" spans="1:120">
      <c r="A185" s="29" t="s">
        <v>3574</v>
      </c>
      <c r="B185" s="65">
        <v>1</v>
      </c>
      <c r="C185" s="65"/>
      <c r="D185" s="65"/>
      <c r="E185" s="65"/>
      <c r="F185" s="65"/>
      <c r="G185" s="65"/>
      <c r="H185" s="65">
        <v>1</v>
      </c>
      <c r="I185" s="65"/>
      <c r="J185" s="65"/>
      <c r="K185" s="65"/>
      <c r="L185" s="65"/>
      <c r="M185" s="65"/>
      <c r="N185" s="30"/>
      <c r="O185" s="30"/>
      <c r="P185" s="30">
        <v>1</v>
      </c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>
        <v>1</v>
      </c>
      <c r="AE185" s="30"/>
      <c r="AF185" s="30">
        <v>1</v>
      </c>
      <c r="AG185" s="30"/>
      <c r="AH185" s="30">
        <v>1</v>
      </c>
      <c r="AI185" s="30"/>
      <c r="AJ185" s="30"/>
      <c r="AK185" s="30">
        <v>23</v>
      </c>
      <c r="AL185" s="30"/>
      <c r="AM185" s="30"/>
      <c r="AN185" s="30"/>
      <c r="AO185" s="30"/>
      <c r="AP185" s="30">
        <v>1</v>
      </c>
      <c r="AQ185" s="30"/>
      <c r="AR185" s="30">
        <v>2</v>
      </c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0"/>
      <c r="CK185" s="30"/>
      <c r="CL185" s="30"/>
      <c r="CM185" s="31"/>
      <c r="CN185" s="30"/>
      <c r="CO185" s="30"/>
      <c r="CP185" s="30"/>
      <c r="CQ185" s="30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0"/>
      <c r="DJ185" s="70">
        <f t="shared" si="54"/>
        <v>32</v>
      </c>
      <c r="DK185" s="70">
        <f t="shared" si="55"/>
        <v>9</v>
      </c>
      <c r="DL185" s="71">
        <f t="shared" si="56"/>
        <v>2.5032557884561966</v>
      </c>
      <c r="DM185" s="42">
        <f t="shared" si="144"/>
        <v>80.10418523059829</v>
      </c>
      <c r="DN185" s="30"/>
      <c r="DO185" s="70">
        <f t="shared" si="57"/>
        <v>23</v>
      </c>
      <c r="DP185" s="41">
        <f t="shared" si="145"/>
        <v>0.71875</v>
      </c>
    </row>
    <row r="186" spans="1:120">
      <c r="A186" s="29" t="s">
        <v>346</v>
      </c>
      <c r="B186" s="65">
        <v>1</v>
      </c>
      <c r="C186" s="65">
        <v>2</v>
      </c>
      <c r="D186" s="65"/>
      <c r="E186" s="65"/>
      <c r="F186" s="65"/>
      <c r="G186" s="65"/>
      <c r="H186" s="65"/>
      <c r="I186" s="65"/>
      <c r="J186" s="65">
        <v>2</v>
      </c>
      <c r="K186" s="65"/>
      <c r="L186" s="65"/>
      <c r="M186" s="65"/>
      <c r="N186" s="30"/>
      <c r="O186" s="30">
        <v>1</v>
      </c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>
        <v>1</v>
      </c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>
        <v>2</v>
      </c>
      <c r="AQ186" s="30"/>
      <c r="AR186" s="30"/>
      <c r="AS186" s="30">
        <v>2</v>
      </c>
      <c r="AT186" s="30"/>
      <c r="AU186" s="30"/>
      <c r="AV186" s="30">
        <v>1</v>
      </c>
      <c r="AW186" s="30"/>
      <c r="AX186" s="30"/>
      <c r="AY186" s="30">
        <v>1</v>
      </c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1"/>
      <c r="CN186" s="30"/>
      <c r="CO186" s="30"/>
      <c r="CP186" s="30"/>
      <c r="CQ186" s="30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0"/>
      <c r="DJ186" s="70">
        <f t="shared" si="54"/>
        <v>13</v>
      </c>
      <c r="DK186" s="70">
        <f t="shared" si="55"/>
        <v>9</v>
      </c>
      <c r="DL186" s="71">
        <f t="shared" si="56"/>
        <v>2.5032557884561966</v>
      </c>
      <c r="DM186" s="42">
        <f t="shared" si="144"/>
        <v>32.542325249930556</v>
      </c>
      <c r="DN186" s="30"/>
      <c r="DO186" s="70">
        <f t="shared" si="57"/>
        <v>2</v>
      </c>
      <c r="DP186" s="41">
        <f t="shared" si="145"/>
        <v>0.15384615384615385</v>
      </c>
    </row>
    <row r="187" spans="1:120">
      <c r="A187" s="29" t="s">
        <v>303</v>
      </c>
      <c r="B187" s="65"/>
      <c r="C187" s="65"/>
      <c r="D187" s="65"/>
      <c r="E187" s="65"/>
      <c r="F187" s="65"/>
      <c r="G187" s="65"/>
      <c r="H187" s="65">
        <v>1</v>
      </c>
      <c r="I187" s="65"/>
      <c r="J187" s="65">
        <v>8</v>
      </c>
      <c r="K187" s="65"/>
      <c r="L187" s="65"/>
      <c r="M187" s="65"/>
      <c r="N187" s="30"/>
      <c r="O187" s="30"/>
      <c r="P187" s="30"/>
      <c r="Q187" s="30"/>
      <c r="R187" s="30"/>
      <c r="S187" s="30"/>
      <c r="T187" s="30"/>
      <c r="U187" s="30"/>
      <c r="V187" s="30"/>
      <c r="W187" s="30">
        <v>1</v>
      </c>
      <c r="X187" s="30"/>
      <c r="Y187" s="30">
        <v>4</v>
      </c>
      <c r="Z187" s="30"/>
      <c r="AA187" s="30"/>
      <c r="AB187" s="30"/>
      <c r="AC187" s="30"/>
      <c r="AD187" s="30"/>
      <c r="AE187" s="30">
        <v>1</v>
      </c>
      <c r="AF187" s="30">
        <v>2</v>
      </c>
      <c r="AG187" s="30"/>
      <c r="AH187" s="30">
        <v>3</v>
      </c>
      <c r="AI187" s="30">
        <v>4</v>
      </c>
      <c r="AJ187" s="30"/>
      <c r="AK187" s="30">
        <v>15</v>
      </c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1"/>
      <c r="CN187" s="30"/>
      <c r="CO187" s="30"/>
      <c r="CP187" s="30"/>
      <c r="CQ187" s="30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0"/>
      <c r="DJ187" s="70">
        <f t="shared" si="54"/>
        <v>39</v>
      </c>
      <c r="DK187" s="70">
        <f t="shared" si="55"/>
        <v>9</v>
      </c>
      <c r="DL187" s="71">
        <f t="shared" si="56"/>
        <v>2.5032557884561966</v>
      </c>
      <c r="DM187" s="42">
        <f t="shared" si="144"/>
        <v>97.626975749791669</v>
      </c>
      <c r="DN187" s="4"/>
      <c r="DO187" s="70">
        <f t="shared" si="57"/>
        <v>15</v>
      </c>
      <c r="DP187" s="41">
        <f t="shared" si="145"/>
        <v>0.38461538461538464</v>
      </c>
    </row>
    <row r="188" spans="1:120" ht="14">
      <c r="A188" s="37" t="s">
        <v>1074</v>
      </c>
      <c r="B188" s="76"/>
      <c r="C188" s="75"/>
      <c r="D188" s="75"/>
      <c r="E188" s="75"/>
      <c r="F188" s="75"/>
      <c r="G188" s="76"/>
      <c r="H188" s="76"/>
      <c r="I188" s="76"/>
      <c r="J188" s="76"/>
      <c r="K188" s="76"/>
      <c r="L188" s="75"/>
      <c r="M188" s="75"/>
      <c r="N188" s="37"/>
      <c r="O188" s="37"/>
      <c r="P188" s="37"/>
      <c r="Q188" s="37"/>
      <c r="R188" s="36">
        <v>1</v>
      </c>
      <c r="S188" s="37"/>
      <c r="T188" s="37"/>
      <c r="U188" s="37"/>
      <c r="V188" s="37"/>
      <c r="W188" s="37"/>
      <c r="X188" s="37"/>
      <c r="Y188" s="37"/>
      <c r="Z188" s="36">
        <v>2</v>
      </c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6">
        <v>2</v>
      </c>
      <c r="AT188" s="37"/>
      <c r="AU188" s="37"/>
      <c r="AV188" s="4"/>
      <c r="AW188" s="37">
        <v>1</v>
      </c>
      <c r="AX188" s="4"/>
      <c r="AY188" s="4"/>
      <c r="AZ188" s="4"/>
      <c r="BA188" s="4"/>
      <c r="BB188" s="4"/>
      <c r="BC188" s="4"/>
      <c r="BD188" s="37">
        <v>1</v>
      </c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37">
        <v>2</v>
      </c>
      <c r="BR188" s="37">
        <v>1</v>
      </c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>
        <v>1</v>
      </c>
      <c r="CF188" s="4"/>
      <c r="CG188" s="4"/>
      <c r="CH188" s="4"/>
      <c r="CI188" s="37">
        <v>1</v>
      </c>
      <c r="CJ188" s="4"/>
      <c r="CK188" s="4"/>
      <c r="CL188" s="4"/>
      <c r="CM188" s="3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70">
        <f t="shared" si="54"/>
        <v>12</v>
      </c>
      <c r="DK188" s="70">
        <f t="shared" si="55"/>
        <v>9</v>
      </c>
      <c r="DL188" s="71">
        <f t="shared" si="56"/>
        <v>2.5032557884561966</v>
      </c>
      <c r="DM188" s="42">
        <f t="shared" si="144"/>
        <v>30.039069461474359</v>
      </c>
      <c r="DN188" s="37"/>
      <c r="DO188" s="70">
        <f t="shared" si="57"/>
        <v>2</v>
      </c>
      <c r="DP188" s="41">
        <f t="shared" si="145"/>
        <v>0.16666666666666666</v>
      </c>
    </row>
    <row r="189" spans="1:120">
      <c r="A189" s="29" t="s">
        <v>37</v>
      </c>
      <c r="B189" s="65"/>
      <c r="C189" s="65"/>
      <c r="D189" s="65"/>
      <c r="E189" s="65"/>
      <c r="F189" s="65"/>
      <c r="G189" s="65"/>
      <c r="H189" s="65">
        <v>1</v>
      </c>
      <c r="I189" s="65"/>
      <c r="J189" s="65"/>
      <c r="K189" s="65"/>
      <c r="L189" s="65"/>
      <c r="M189" s="65"/>
      <c r="N189" s="30"/>
      <c r="O189" s="30"/>
      <c r="P189" s="30"/>
      <c r="Q189" s="30"/>
      <c r="R189" s="30"/>
      <c r="S189" s="30"/>
      <c r="T189" s="30"/>
      <c r="U189" s="30">
        <v>1</v>
      </c>
      <c r="V189" s="30"/>
      <c r="W189" s="30">
        <v>1</v>
      </c>
      <c r="X189" s="30"/>
      <c r="Y189" s="30"/>
      <c r="Z189" s="30"/>
      <c r="AA189" s="30">
        <v>1</v>
      </c>
      <c r="AB189" s="30"/>
      <c r="AC189" s="30"/>
      <c r="AD189" s="30">
        <v>1</v>
      </c>
      <c r="AE189" s="30">
        <v>1</v>
      </c>
      <c r="AF189" s="30"/>
      <c r="AG189" s="30"/>
      <c r="AH189" s="30"/>
      <c r="AI189" s="30">
        <v>1</v>
      </c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>
        <v>3</v>
      </c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0"/>
      <c r="CK189" s="30"/>
      <c r="CL189" s="30"/>
      <c r="CM189" s="31"/>
      <c r="CN189" s="30"/>
      <c r="CO189" s="30"/>
      <c r="CP189" s="30"/>
      <c r="CQ189" s="30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0"/>
      <c r="DJ189" s="70">
        <f t="shared" si="54"/>
        <v>10</v>
      </c>
      <c r="DK189" s="70">
        <f t="shared" si="55"/>
        <v>8</v>
      </c>
      <c r="DL189" s="71">
        <f t="shared" si="56"/>
        <v>2.6210388241125804</v>
      </c>
      <c r="DM189" s="42">
        <f t="shared" si="144"/>
        <v>26.210388241125806</v>
      </c>
      <c r="DN189" s="30"/>
      <c r="DO189" s="70">
        <f t="shared" si="57"/>
        <v>3</v>
      </c>
      <c r="DP189" s="41">
        <f t="shared" si="145"/>
        <v>0.3</v>
      </c>
    </row>
    <row r="190" spans="1:120">
      <c r="A190" s="29" t="s">
        <v>52</v>
      </c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30"/>
      <c r="O190" s="30"/>
      <c r="P190" s="30"/>
      <c r="Q190" s="30"/>
      <c r="R190" s="30"/>
      <c r="S190" s="30"/>
      <c r="T190" s="30"/>
      <c r="U190" s="30"/>
      <c r="V190" s="30"/>
      <c r="W190" s="30">
        <v>2</v>
      </c>
      <c r="X190" s="30"/>
      <c r="Y190" s="30">
        <v>2</v>
      </c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>
        <v>1</v>
      </c>
      <c r="AT190" s="30"/>
      <c r="AU190" s="30"/>
      <c r="AV190" s="30"/>
      <c r="AW190" s="30">
        <v>6</v>
      </c>
      <c r="AX190" s="30"/>
      <c r="AY190" s="30">
        <v>1</v>
      </c>
      <c r="AZ190" s="30">
        <v>2</v>
      </c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>
        <v>1</v>
      </c>
      <c r="CJ190" s="30"/>
      <c r="CK190" s="30">
        <v>2</v>
      </c>
      <c r="CL190" s="30"/>
      <c r="CM190" s="31"/>
      <c r="CN190" s="30"/>
      <c r="CO190" s="30"/>
      <c r="CP190" s="30"/>
      <c r="CQ190" s="30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0"/>
      <c r="DJ190" s="70">
        <f t="shared" si="54"/>
        <v>17</v>
      </c>
      <c r="DK190" s="70">
        <f t="shared" si="55"/>
        <v>8</v>
      </c>
      <c r="DL190" s="71">
        <f t="shared" si="56"/>
        <v>2.6210388241125804</v>
      </c>
      <c r="DM190" s="42">
        <f t="shared" si="144"/>
        <v>44.557660009913867</v>
      </c>
      <c r="DN190" s="30"/>
      <c r="DO190" s="70">
        <f t="shared" si="57"/>
        <v>6</v>
      </c>
      <c r="DP190" s="41">
        <f t="shared" si="145"/>
        <v>0.35294117647058826</v>
      </c>
    </row>
    <row r="191" spans="1:120" ht="14">
      <c r="A191" s="36" t="s">
        <v>2421</v>
      </c>
      <c r="B191" s="76"/>
      <c r="C191" s="75"/>
      <c r="D191" s="75"/>
      <c r="E191" s="75"/>
      <c r="F191" s="75"/>
      <c r="G191" s="76"/>
      <c r="H191" s="76"/>
      <c r="I191" s="76"/>
      <c r="J191" s="76"/>
      <c r="K191" s="76"/>
      <c r="L191" s="75"/>
      <c r="M191" s="75"/>
      <c r="N191" s="37"/>
      <c r="O191" s="36">
        <v>1</v>
      </c>
      <c r="P191" s="37"/>
      <c r="Q191" s="37"/>
      <c r="R191" s="37"/>
      <c r="S191" s="37"/>
      <c r="T191" s="36">
        <v>1</v>
      </c>
      <c r="U191" s="37"/>
      <c r="V191" s="37"/>
      <c r="W191" s="37"/>
      <c r="X191" s="37"/>
      <c r="Y191" s="37"/>
      <c r="Z191" s="37"/>
      <c r="AA191" s="37"/>
      <c r="AB191" s="36">
        <v>3</v>
      </c>
      <c r="AC191" s="37"/>
      <c r="AD191" s="37"/>
      <c r="AE191" s="37"/>
      <c r="AF191" s="37"/>
      <c r="AG191" s="37"/>
      <c r="AH191" s="37"/>
      <c r="AI191" s="37"/>
      <c r="AJ191" s="36">
        <v>2</v>
      </c>
      <c r="AK191" s="37"/>
      <c r="AL191" s="37"/>
      <c r="AM191" s="37"/>
      <c r="AN191" s="37"/>
      <c r="AO191" s="37"/>
      <c r="AP191" s="37"/>
      <c r="AQ191" s="37"/>
      <c r="AR191" s="37"/>
      <c r="AS191" s="36">
        <v>2</v>
      </c>
      <c r="AT191" s="37"/>
      <c r="AU191" s="37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37">
        <v>1</v>
      </c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37">
        <v>2</v>
      </c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38">
        <v>3</v>
      </c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70">
        <f t="shared" si="54"/>
        <v>15</v>
      </c>
      <c r="DK191" s="70">
        <f t="shared" si="55"/>
        <v>8</v>
      </c>
      <c r="DL191" s="71">
        <f t="shared" si="56"/>
        <v>2.6210388241125804</v>
      </c>
      <c r="DM191" s="42">
        <f t="shared" si="144"/>
        <v>39.315582361688705</v>
      </c>
      <c r="DN191" s="37"/>
      <c r="DO191" s="70">
        <f t="shared" si="57"/>
        <v>3</v>
      </c>
      <c r="DP191" s="41">
        <f t="shared" si="145"/>
        <v>0.2</v>
      </c>
    </row>
    <row r="192" spans="1:120">
      <c r="A192" s="29" t="s">
        <v>108</v>
      </c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30">
        <v>1</v>
      </c>
      <c r="O192" s="30"/>
      <c r="P192" s="30">
        <v>2</v>
      </c>
      <c r="Q192" s="30"/>
      <c r="R192" s="30"/>
      <c r="S192" s="30"/>
      <c r="T192" s="30"/>
      <c r="U192" s="30"/>
      <c r="V192" s="30"/>
      <c r="W192" s="30"/>
      <c r="X192" s="30">
        <v>8</v>
      </c>
      <c r="Y192" s="30"/>
      <c r="Z192" s="30"/>
      <c r="AA192" s="30"/>
      <c r="AB192" s="30">
        <v>1</v>
      </c>
      <c r="AC192" s="30"/>
      <c r="AD192" s="30"/>
      <c r="AE192" s="30"/>
      <c r="AF192" s="30"/>
      <c r="AG192" s="30"/>
      <c r="AH192" s="30">
        <v>1</v>
      </c>
      <c r="AI192" s="30"/>
      <c r="AJ192" s="30"/>
      <c r="AK192" s="30"/>
      <c r="AL192" s="30"/>
      <c r="AM192" s="30"/>
      <c r="AN192" s="30">
        <v>22</v>
      </c>
      <c r="AO192" s="30"/>
      <c r="AP192" s="30"/>
      <c r="AQ192" s="30">
        <v>1</v>
      </c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0"/>
      <c r="CK192" s="30"/>
      <c r="CL192" s="30"/>
      <c r="CM192" s="31"/>
      <c r="CN192" s="30"/>
      <c r="CO192" s="30"/>
      <c r="CP192" s="30"/>
      <c r="CQ192" s="30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0"/>
      <c r="DJ192" s="70">
        <f t="shared" si="54"/>
        <v>36</v>
      </c>
      <c r="DK192" s="70">
        <f t="shared" si="55"/>
        <v>7</v>
      </c>
      <c r="DL192" s="71">
        <f t="shared" si="56"/>
        <v>2.7545702167371027</v>
      </c>
      <c r="DM192" s="42">
        <f t="shared" si="144"/>
        <v>99.164527802535702</v>
      </c>
      <c r="DN192" s="30"/>
      <c r="DO192" s="70">
        <f t="shared" si="57"/>
        <v>22</v>
      </c>
      <c r="DP192" s="41">
        <f t="shared" si="145"/>
        <v>0.61111111111111116</v>
      </c>
    </row>
    <row r="193" spans="1:120">
      <c r="A193" s="29" t="s">
        <v>46</v>
      </c>
      <c r="B193" s="65"/>
      <c r="C193" s="65"/>
      <c r="D193" s="65"/>
      <c r="E193" s="65"/>
      <c r="F193" s="65"/>
      <c r="G193" s="65"/>
      <c r="H193" s="65"/>
      <c r="I193" s="65">
        <v>1</v>
      </c>
      <c r="J193" s="65"/>
      <c r="K193" s="65"/>
      <c r="L193" s="65"/>
      <c r="M193" s="65"/>
      <c r="N193" s="30"/>
      <c r="O193" s="30"/>
      <c r="P193" s="30"/>
      <c r="Q193" s="30"/>
      <c r="R193" s="30">
        <v>1</v>
      </c>
      <c r="S193" s="30"/>
      <c r="T193" s="30"/>
      <c r="U193" s="30"/>
      <c r="V193" s="30"/>
      <c r="W193" s="30"/>
      <c r="X193" s="30"/>
      <c r="Y193" s="30">
        <v>3</v>
      </c>
      <c r="Z193" s="30"/>
      <c r="AA193" s="30"/>
      <c r="AB193" s="30"/>
      <c r="AC193" s="30"/>
      <c r="AD193" s="30"/>
      <c r="AE193" s="30"/>
      <c r="AF193" s="30">
        <v>4</v>
      </c>
      <c r="AG193" s="30"/>
      <c r="AH193" s="30"/>
      <c r="AI193" s="30">
        <v>4</v>
      </c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>
        <v>2</v>
      </c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0"/>
      <c r="CK193" s="30"/>
      <c r="CL193" s="30"/>
      <c r="CM193" s="31"/>
      <c r="CN193" s="30"/>
      <c r="CO193" s="30"/>
      <c r="CP193" s="30">
        <v>1</v>
      </c>
      <c r="CQ193" s="30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0"/>
      <c r="DJ193" s="70">
        <f t="shared" si="54"/>
        <v>16</v>
      </c>
      <c r="DK193" s="70">
        <f t="shared" si="55"/>
        <v>7</v>
      </c>
      <c r="DL193" s="71">
        <f t="shared" si="56"/>
        <v>2.7545702167371027</v>
      </c>
      <c r="DM193" s="42">
        <f t="shared" si="144"/>
        <v>44.073123467793643</v>
      </c>
      <c r="DN193" s="32"/>
      <c r="DO193" s="70">
        <f t="shared" si="57"/>
        <v>4</v>
      </c>
      <c r="DP193" s="41">
        <f t="shared" si="145"/>
        <v>0.25</v>
      </c>
    </row>
    <row r="194" spans="1:120">
      <c r="A194" s="29" t="s">
        <v>34</v>
      </c>
      <c r="B194" s="65"/>
      <c r="C194" s="65"/>
      <c r="D194" s="65"/>
      <c r="E194" s="65"/>
      <c r="F194" s="65"/>
      <c r="G194" s="65"/>
      <c r="H194" s="65"/>
      <c r="I194" s="65"/>
      <c r="J194" s="65">
        <v>1</v>
      </c>
      <c r="K194" s="65"/>
      <c r="L194" s="65"/>
      <c r="M194" s="65"/>
      <c r="N194" s="30"/>
      <c r="O194" s="30">
        <v>1</v>
      </c>
      <c r="P194" s="30"/>
      <c r="Q194" s="30"/>
      <c r="R194" s="30"/>
      <c r="S194" s="30"/>
      <c r="T194" s="30">
        <v>1</v>
      </c>
      <c r="U194" s="30"/>
      <c r="V194" s="30"/>
      <c r="W194" s="30"/>
      <c r="X194" s="30"/>
      <c r="Y194" s="30"/>
      <c r="Z194" s="30"/>
      <c r="AA194" s="30"/>
      <c r="AB194" s="30">
        <v>2</v>
      </c>
      <c r="AC194" s="30">
        <v>1</v>
      </c>
      <c r="AD194" s="30"/>
      <c r="AE194" s="30"/>
      <c r="AF194" s="30"/>
      <c r="AG194" s="30"/>
      <c r="AH194" s="30"/>
      <c r="AI194" s="30"/>
      <c r="AJ194" s="30">
        <v>1</v>
      </c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>
        <v>3</v>
      </c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0"/>
      <c r="CK194" s="30"/>
      <c r="CL194" s="30"/>
      <c r="CM194" s="31"/>
      <c r="CN194" s="30"/>
      <c r="CO194" s="30"/>
      <c r="CP194" s="30"/>
      <c r="CQ194" s="30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0"/>
      <c r="DJ194" s="70">
        <f t="shared" si="54"/>
        <v>10</v>
      </c>
      <c r="DK194" s="70">
        <f t="shared" si="55"/>
        <v>7</v>
      </c>
      <c r="DL194" s="71">
        <f t="shared" si="56"/>
        <v>2.7545702167371027</v>
      </c>
      <c r="DM194" s="42">
        <f t="shared" si="144"/>
        <v>27.545702167371026</v>
      </c>
      <c r="DN194" s="30"/>
      <c r="DO194" s="70">
        <f t="shared" si="57"/>
        <v>3</v>
      </c>
      <c r="DP194" s="41">
        <f t="shared" si="145"/>
        <v>0.3</v>
      </c>
    </row>
    <row r="195" spans="1:120">
      <c r="A195" s="29" t="s">
        <v>32</v>
      </c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30"/>
      <c r="O195" s="30"/>
      <c r="P195" s="30"/>
      <c r="Q195" s="30"/>
      <c r="R195" s="30"/>
      <c r="S195" s="30"/>
      <c r="T195" s="30"/>
      <c r="U195" s="30"/>
      <c r="V195" s="30"/>
      <c r="W195" s="30">
        <v>1</v>
      </c>
      <c r="X195" s="30"/>
      <c r="Y195" s="30">
        <v>3</v>
      </c>
      <c r="Z195" s="30"/>
      <c r="AA195" s="30"/>
      <c r="AB195" s="30"/>
      <c r="AC195" s="30"/>
      <c r="AD195" s="30"/>
      <c r="AE195" s="30">
        <v>2</v>
      </c>
      <c r="AF195" s="30">
        <v>2</v>
      </c>
      <c r="AG195" s="30"/>
      <c r="AH195" s="30"/>
      <c r="AI195" s="30">
        <v>4</v>
      </c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>
        <v>2</v>
      </c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2"/>
      <c r="CI195" s="32"/>
      <c r="CJ195" s="30"/>
      <c r="CK195" s="30"/>
      <c r="CL195" s="30"/>
      <c r="CM195" s="31"/>
      <c r="CN195" s="30"/>
      <c r="CO195" s="32"/>
      <c r="CP195" s="30"/>
      <c r="CQ195" s="30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0"/>
      <c r="DJ195" s="70">
        <f t="shared" si="54"/>
        <v>14</v>
      </c>
      <c r="DK195" s="70">
        <f t="shared" si="55"/>
        <v>6</v>
      </c>
      <c r="DL195" s="71">
        <f t="shared" si="56"/>
        <v>2.9087208965643612</v>
      </c>
      <c r="DM195" s="42">
        <f t="shared" si="144"/>
        <v>40.722092551901056</v>
      </c>
      <c r="DN195" s="30"/>
      <c r="DO195" s="70">
        <f t="shared" si="57"/>
        <v>4</v>
      </c>
      <c r="DP195" s="41">
        <f t="shared" si="145"/>
        <v>0.2857142857142857</v>
      </c>
    </row>
    <row r="196" spans="1:120">
      <c r="A196" s="29" t="s">
        <v>193</v>
      </c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30"/>
      <c r="O196" s="30">
        <v>2</v>
      </c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>
        <v>1</v>
      </c>
      <c r="AM196" s="30"/>
      <c r="AN196" s="30">
        <v>2</v>
      </c>
      <c r="AO196" s="30"/>
      <c r="AP196" s="30"/>
      <c r="AQ196" s="30"/>
      <c r="AR196" s="30"/>
      <c r="AS196" s="30">
        <v>3</v>
      </c>
      <c r="AT196" s="30"/>
      <c r="AU196" s="30"/>
      <c r="AV196" s="30"/>
      <c r="AW196" s="30">
        <v>1</v>
      </c>
      <c r="AX196" s="30"/>
      <c r="AY196" s="30"/>
      <c r="AZ196" s="30">
        <v>7</v>
      </c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1"/>
      <c r="CN196" s="30"/>
      <c r="CO196" s="30"/>
      <c r="CP196" s="30"/>
      <c r="CQ196" s="30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0"/>
      <c r="DJ196" s="70">
        <f t="shared" ref="DJ196:DJ259" si="146">SUM(B196:DI196)</f>
        <v>16</v>
      </c>
      <c r="DK196" s="70">
        <f t="shared" ref="DK196:DK259" si="147">COUNTIF(B196:DI196, "&gt;0")</f>
        <v>6</v>
      </c>
      <c r="DL196" s="71">
        <f t="shared" ref="DL196:DL259" si="148">LN(110/DK196)</f>
        <v>2.9087208965643612</v>
      </c>
      <c r="DM196" s="42">
        <f t="shared" si="144"/>
        <v>46.539534345029779</v>
      </c>
      <c r="DN196" s="30"/>
      <c r="DO196" s="70">
        <f t="shared" ref="DO196:DO259" si="149">MAX(B196:DI196)</f>
        <v>7</v>
      </c>
      <c r="DP196" s="41">
        <f t="shared" si="145"/>
        <v>0.4375</v>
      </c>
    </row>
    <row r="197" spans="1:120">
      <c r="A197" s="49" t="s">
        <v>183</v>
      </c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>
        <v>1</v>
      </c>
      <c r="AC197" s="30">
        <v>3</v>
      </c>
      <c r="AD197" s="30">
        <v>9</v>
      </c>
      <c r="AE197" s="30"/>
      <c r="AF197" s="30"/>
      <c r="AG197" s="30"/>
      <c r="AH197" s="30"/>
      <c r="AI197" s="30"/>
      <c r="AJ197" s="30">
        <v>2</v>
      </c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>
        <v>13</v>
      </c>
      <c r="AW197" s="30"/>
      <c r="AX197" s="30"/>
      <c r="AY197" s="30"/>
      <c r="AZ197" s="30"/>
      <c r="BA197" s="30"/>
      <c r="BB197" s="30">
        <v>2</v>
      </c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1"/>
      <c r="CN197" s="30"/>
      <c r="CO197" s="30"/>
      <c r="CP197" s="30"/>
      <c r="CQ197" s="30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0"/>
      <c r="DJ197" s="70">
        <f t="shared" si="146"/>
        <v>30</v>
      </c>
      <c r="DK197" s="70">
        <f t="shared" si="147"/>
        <v>6</v>
      </c>
      <c r="DL197" s="71">
        <f t="shared" si="148"/>
        <v>2.9087208965643612</v>
      </c>
      <c r="DM197" s="42">
        <f t="shared" si="144"/>
        <v>87.261626896930835</v>
      </c>
      <c r="DN197" s="30"/>
      <c r="DO197" s="70">
        <f t="shared" si="149"/>
        <v>13</v>
      </c>
      <c r="DP197" s="41">
        <f t="shared" si="145"/>
        <v>0.43333333333333335</v>
      </c>
    </row>
    <row r="198" spans="1:120">
      <c r="A198" s="49" t="s">
        <v>181</v>
      </c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30"/>
      <c r="O198" s="30">
        <v>1</v>
      </c>
      <c r="P198" s="30"/>
      <c r="Q198" s="30"/>
      <c r="R198" s="30"/>
      <c r="S198" s="30">
        <v>3</v>
      </c>
      <c r="T198" s="30">
        <v>2</v>
      </c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>
        <v>1</v>
      </c>
      <c r="AS198" s="30"/>
      <c r="AT198" s="30"/>
      <c r="AU198" s="30">
        <v>1</v>
      </c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>
        <v>7</v>
      </c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1"/>
      <c r="CN198" s="30"/>
      <c r="CO198" s="30"/>
      <c r="CP198" s="32"/>
      <c r="CQ198" s="30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0"/>
      <c r="DJ198" s="70">
        <f t="shared" si="146"/>
        <v>15</v>
      </c>
      <c r="DK198" s="70">
        <f t="shared" si="147"/>
        <v>6</v>
      </c>
      <c r="DL198" s="71">
        <f t="shared" si="148"/>
        <v>2.9087208965643612</v>
      </c>
      <c r="DM198" s="42">
        <f t="shared" si="144"/>
        <v>43.630813448465418</v>
      </c>
      <c r="DN198" s="30"/>
      <c r="DO198" s="70">
        <f t="shared" si="149"/>
        <v>7</v>
      </c>
      <c r="DP198" s="41">
        <f t="shared" si="145"/>
        <v>0.46666666666666667</v>
      </c>
    </row>
    <row r="199" spans="1:120" ht="14">
      <c r="A199" s="77" t="s">
        <v>3588</v>
      </c>
      <c r="B199" s="76"/>
      <c r="C199" s="75"/>
      <c r="D199" s="75"/>
      <c r="E199" s="75"/>
      <c r="F199" s="75"/>
      <c r="G199" s="76"/>
      <c r="H199" s="76"/>
      <c r="I199" s="76"/>
      <c r="J199" s="76"/>
      <c r="K199" s="76"/>
      <c r="L199" s="75"/>
      <c r="M199" s="75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>
        <v>1</v>
      </c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37">
        <v>1</v>
      </c>
      <c r="BI199" s="4"/>
      <c r="BJ199" s="4"/>
      <c r="BK199" s="4"/>
      <c r="BL199" s="4"/>
      <c r="BM199" s="4"/>
      <c r="BN199" s="37">
        <v>1</v>
      </c>
      <c r="BO199" s="37">
        <v>2</v>
      </c>
      <c r="BP199" s="4"/>
      <c r="BQ199" s="4"/>
      <c r="BR199" s="4"/>
      <c r="BS199" s="4"/>
      <c r="BT199" s="4"/>
      <c r="BU199" s="4"/>
      <c r="BV199" s="4">
        <v>3</v>
      </c>
      <c r="BW199" s="4">
        <v>1</v>
      </c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3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70">
        <f t="shared" si="146"/>
        <v>9</v>
      </c>
      <c r="DK199" s="70">
        <f t="shared" si="147"/>
        <v>6</v>
      </c>
      <c r="DL199" s="71">
        <f t="shared" si="148"/>
        <v>2.9087208965643612</v>
      </c>
      <c r="DM199" s="42">
        <f t="shared" si="144"/>
        <v>26.178488069079251</v>
      </c>
      <c r="DN199" s="37"/>
      <c r="DO199" s="70">
        <f t="shared" si="149"/>
        <v>3</v>
      </c>
      <c r="DP199" s="41">
        <f t="shared" si="145"/>
        <v>0.33333333333333331</v>
      </c>
    </row>
    <row r="200" spans="1:120" ht="14">
      <c r="A200" s="73" t="s">
        <v>1259</v>
      </c>
      <c r="B200" s="76"/>
      <c r="C200" s="75"/>
      <c r="D200" s="75"/>
      <c r="E200" s="75"/>
      <c r="F200" s="75"/>
      <c r="G200" s="76"/>
      <c r="H200" s="76"/>
      <c r="I200" s="76"/>
      <c r="J200" s="76"/>
      <c r="K200" s="76"/>
      <c r="L200" s="75"/>
      <c r="M200" s="75"/>
      <c r="N200" s="37"/>
      <c r="O200" s="37"/>
      <c r="P200" s="37"/>
      <c r="Q200" s="37"/>
      <c r="R200" s="37"/>
      <c r="S200" s="37"/>
      <c r="T200" s="37"/>
      <c r="U200" s="37"/>
      <c r="V200" s="37"/>
      <c r="W200" s="36">
        <v>1</v>
      </c>
      <c r="X200" s="37"/>
      <c r="Y200" s="37"/>
      <c r="Z200" s="37"/>
      <c r="AA200" s="37"/>
      <c r="AB200" s="37"/>
      <c r="AC200" s="37"/>
      <c r="AD200" s="36">
        <v>1</v>
      </c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6">
        <v>1</v>
      </c>
      <c r="AU200" s="37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>
        <v>2</v>
      </c>
      <c r="CF200" s="4">
        <v>3</v>
      </c>
      <c r="CG200" s="4"/>
      <c r="CH200" s="4"/>
      <c r="CI200" s="37">
        <v>1</v>
      </c>
      <c r="CJ200" s="4"/>
      <c r="CK200" s="4"/>
      <c r="CL200" s="4"/>
      <c r="CM200" s="3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70">
        <f t="shared" si="146"/>
        <v>9</v>
      </c>
      <c r="DK200" s="70">
        <f t="shared" si="147"/>
        <v>6</v>
      </c>
      <c r="DL200" s="71">
        <f t="shared" si="148"/>
        <v>2.9087208965643612</v>
      </c>
      <c r="DM200" s="42">
        <f t="shared" si="144"/>
        <v>26.178488069079251</v>
      </c>
      <c r="DN200" s="37"/>
      <c r="DO200" s="70">
        <f t="shared" si="149"/>
        <v>3</v>
      </c>
      <c r="DP200" s="41">
        <f t="shared" si="145"/>
        <v>0.33333333333333331</v>
      </c>
    </row>
    <row r="201" spans="1:120">
      <c r="A201" s="49" t="s">
        <v>48</v>
      </c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30"/>
      <c r="O201" s="30"/>
      <c r="P201" s="30"/>
      <c r="Q201" s="30"/>
      <c r="R201" s="30"/>
      <c r="S201" s="30"/>
      <c r="T201" s="30"/>
      <c r="U201" s="30"/>
      <c r="V201" s="30"/>
      <c r="W201" s="30">
        <v>1</v>
      </c>
      <c r="X201" s="30"/>
      <c r="Y201" s="30">
        <v>1</v>
      </c>
      <c r="Z201" s="30"/>
      <c r="AA201" s="30"/>
      <c r="AB201" s="30"/>
      <c r="AC201" s="30"/>
      <c r="AD201" s="30"/>
      <c r="AE201" s="30">
        <v>1</v>
      </c>
      <c r="AF201" s="30">
        <v>1</v>
      </c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>
        <v>1</v>
      </c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2"/>
      <c r="CL201" s="30"/>
      <c r="CM201" s="31"/>
      <c r="CN201" s="30"/>
      <c r="CO201" s="30"/>
      <c r="CP201" s="30"/>
      <c r="CQ201" s="30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0"/>
      <c r="DJ201" s="70">
        <f t="shared" si="146"/>
        <v>5</v>
      </c>
      <c r="DK201" s="70">
        <f t="shared" si="147"/>
        <v>5</v>
      </c>
      <c r="DL201" s="71">
        <f t="shared" si="148"/>
        <v>3.0910424533583161</v>
      </c>
      <c r="DM201" s="42">
        <f t="shared" si="144"/>
        <v>15.45521226679158</v>
      </c>
      <c r="DN201" s="30"/>
      <c r="DO201" s="70">
        <f t="shared" si="149"/>
        <v>1</v>
      </c>
      <c r="DP201" s="41">
        <f t="shared" si="145"/>
        <v>0.2</v>
      </c>
    </row>
    <row r="202" spans="1:120">
      <c r="A202" s="49" t="s">
        <v>344</v>
      </c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30">
        <v>2</v>
      </c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>
        <v>4</v>
      </c>
      <c r="AT202" s="30"/>
      <c r="AU202" s="30"/>
      <c r="AV202" s="30"/>
      <c r="AW202" s="30">
        <v>1</v>
      </c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>
        <v>2</v>
      </c>
      <c r="CF202" s="30"/>
      <c r="CG202" s="30"/>
      <c r="CH202" s="30"/>
      <c r="CI202" s="30"/>
      <c r="CJ202" s="30"/>
      <c r="CK202" s="30">
        <v>2</v>
      </c>
      <c r="CL202" s="30"/>
      <c r="CM202" s="31"/>
      <c r="CN202" s="30"/>
      <c r="CO202" s="30"/>
      <c r="CP202" s="30"/>
      <c r="CQ202" s="30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0"/>
      <c r="DJ202" s="70">
        <f t="shared" si="146"/>
        <v>11</v>
      </c>
      <c r="DK202" s="70">
        <f t="shared" si="147"/>
        <v>5</v>
      </c>
      <c r="DL202" s="71">
        <f t="shared" si="148"/>
        <v>3.0910424533583161</v>
      </c>
      <c r="DM202" s="42">
        <f t="shared" si="144"/>
        <v>34.00146698694148</v>
      </c>
      <c r="DN202" s="30"/>
      <c r="DO202" s="70">
        <f t="shared" si="149"/>
        <v>4</v>
      </c>
      <c r="DP202" s="41">
        <f t="shared" si="145"/>
        <v>0.36363636363636365</v>
      </c>
    </row>
    <row r="203" spans="1:120">
      <c r="A203" s="49" t="s">
        <v>191</v>
      </c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30">
        <v>12</v>
      </c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>
        <v>4</v>
      </c>
      <c r="AT203" s="30"/>
      <c r="AU203" s="30"/>
      <c r="AV203" s="30"/>
      <c r="AW203" s="30">
        <v>2</v>
      </c>
      <c r="AX203" s="30"/>
      <c r="AY203" s="30"/>
      <c r="AZ203" s="30"/>
      <c r="BA203" s="30">
        <v>1</v>
      </c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>
        <v>4</v>
      </c>
      <c r="CF203" s="30"/>
      <c r="CG203" s="30"/>
      <c r="CH203" s="30"/>
      <c r="CI203" s="30"/>
      <c r="CJ203" s="30"/>
      <c r="CK203" s="30"/>
      <c r="CL203" s="30"/>
      <c r="CM203" s="31"/>
      <c r="CN203" s="30"/>
      <c r="CO203" s="30"/>
      <c r="CP203" s="30"/>
      <c r="CQ203" s="30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0"/>
      <c r="DJ203" s="70">
        <f t="shared" si="146"/>
        <v>23</v>
      </c>
      <c r="DK203" s="70">
        <f t="shared" si="147"/>
        <v>5</v>
      </c>
      <c r="DL203" s="71">
        <f t="shared" si="148"/>
        <v>3.0910424533583161</v>
      </c>
      <c r="DM203" s="42">
        <f t="shared" si="144"/>
        <v>71.093976427241273</v>
      </c>
      <c r="DN203" s="30"/>
      <c r="DO203" s="70">
        <f t="shared" si="149"/>
        <v>12</v>
      </c>
      <c r="DP203" s="41">
        <f t="shared" si="145"/>
        <v>0.52173913043478259</v>
      </c>
    </row>
    <row r="204" spans="1:120">
      <c r="A204" s="49" t="s">
        <v>53</v>
      </c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30"/>
      <c r="O204" s="30"/>
      <c r="P204" s="30">
        <v>4</v>
      </c>
      <c r="Q204" s="30"/>
      <c r="R204" s="30"/>
      <c r="S204" s="30"/>
      <c r="T204" s="30"/>
      <c r="U204" s="30"/>
      <c r="V204" s="30"/>
      <c r="W204" s="30"/>
      <c r="X204" s="30"/>
      <c r="Y204" s="30"/>
      <c r="Z204" s="30">
        <v>5</v>
      </c>
      <c r="AA204" s="30"/>
      <c r="AB204" s="30"/>
      <c r="AC204" s="30"/>
      <c r="AD204" s="30"/>
      <c r="AE204" s="30"/>
      <c r="AF204" s="30"/>
      <c r="AG204" s="30"/>
      <c r="AH204" s="30">
        <v>1</v>
      </c>
      <c r="AI204" s="30"/>
      <c r="AJ204" s="30"/>
      <c r="AK204" s="30"/>
      <c r="AL204" s="30"/>
      <c r="AM204" s="30">
        <v>1</v>
      </c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1"/>
      <c r="CN204" s="30"/>
      <c r="CO204" s="30">
        <v>3</v>
      </c>
      <c r="CP204" s="30"/>
      <c r="CQ204" s="30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0"/>
      <c r="DJ204" s="70">
        <f t="shared" si="146"/>
        <v>14</v>
      </c>
      <c r="DK204" s="70">
        <f t="shared" si="147"/>
        <v>5</v>
      </c>
      <c r="DL204" s="71">
        <f t="shared" si="148"/>
        <v>3.0910424533583161</v>
      </c>
      <c r="DM204" s="42">
        <f t="shared" si="144"/>
        <v>43.274594347016425</v>
      </c>
      <c r="DN204" s="30"/>
      <c r="DO204" s="70">
        <f t="shared" si="149"/>
        <v>5</v>
      </c>
      <c r="DP204" s="41">
        <f t="shared" si="145"/>
        <v>0.35714285714285715</v>
      </c>
    </row>
    <row r="205" spans="1:120" ht="14">
      <c r="A205" s="79" t="s">
        <v>1387</v>
      </c>
      <c r="B205" s="76"/>
      <c r="C205" s="75"/>
      <c r="D205" s="75"/>
      <c r="E205" s="75"/>
      <c r="F205" s="75"/>
      <c r="G205" s="76"/>
      <c r="H205" s="76"/>
      <c r="I205" s="76"/>
      <c r="J205" s="76"/>
      <c r="K205" s="76"/>
      <c r="L205" s="75"/>
      <c r="M205" s="75"/>
      <c r="N205" s="37"/>
      <c r="O205" s="37"/>
      <c r="P205" s="37"/>
      <c r="Q205" s="37"/>
      <c r="R205" s="37"/>
      <c r="S205" s="37"/>
      <c r="T205" s="36">
        <v>1</v>
      </c>
      <c r="U205" s="37"/>
      <c r="V205" s="37"/>
      <c r="W205" s="37"/>
      <c r="X205" s="37"/>
      <c r="Y205" s="37"/>
      <c r="Z205" s="37"/>
      <c r="AA205" s="37"/>
      <c r="AB205" s="36">
        <v>4</v>
      </c>
      <c r="AC205" s="37"/>
      <c r="AD205" s="37"/>
      <c r="AE205" s="37"/>
      <c r="AF205" s="37"/>
      <c r="AG205" s="37"/>
      <c r="AH205" s="37"/>
      <c r="AI205" s="37"/>
      <c r="AJ205" s="36">
        <v>1</v>
      </c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37">
        <v>1</v>
      </c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38">
        <v>9</v>
      </c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70">
        <f t="shared" si="146"/>
        <v>16</v>
      </c>
      <c r="DK205" s="70">
        <f t="shared" si="147"/>
        <v>5</v>
      </c>
      <c r="DL205" s="71">
        <f t="shared" si="148"/>
        <v>3.0910424533583161</v>
      </c>
      <c r="DM205" s="42">
        <f t="shared" si="144"/>
        <v>49.456679253733057</v>
      </c>
      <c r="DN205" s="37"/>
      <c r="DO205" s="70">
        <f t="shared" si="149"/>
        <v>9</v>
      </c>
      <c r="DP205" s="41">
        <f t="shared" si="145"/>
        <v>0.5625</v>
      </c>
    </row>
    <row r="206" spans="1:120">
      <c r="A206" s="49" t="s">
        <v>3573</v>
      </c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30"/>
      <c r="O206" s="30"/>
      <c r="P206" s="30"/>
      <c r="Q206" s="30"/>
      <c r="R206" s="30"/>
      <c r="S206" s="30">
        <v>22</v>
      </c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>
        <v>1</v>
      </c>
      <c r="AJ206" s="30"/>
      <c r="AK206" s="30"/>
      <c r="AL206" s="30"/>
      <c r="AM206" s="30">
        <v>1</v>
      </c>
      <c r="AN206" s="30"/>
      <c r="AO206" s="30"/>
      <c r="AP206" s="30"/>
      <c r="AQ206" s="30"/>
      <c r="AR206" s="30">
        <v>4</v>
      </c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0"/>
      <c r="CK206" s="30"/>
      <c r="CL206" s="30"/>
      <c r="CM206" s="31"/>
      <c r="CN206" s="30"/>
      <c r="CO206" s="30"/>
      <c r="CP206" s="32"/>
      <c r="CQ206" s="30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0"/>
      <c r="DJ206" s="70">
        <f t="shared" si="146"/>
        <v>28</v>
      </c>
      <c r="DK206" s="70">
        <f t="shared" si="147"/>
        <v>4</v>
      </c>
      <c r="DL206" s="71">
        <f t="shared" si="148"/>
        <v>3.3141860046725258</v>
      </c>
      <c r="DM206" s="42">
        <f t="shared" si="144"/>
        <v>92.797208130830725</v>
      </c>
      <c r="DN206" s="30"/>
      <c r="DO206" s="70">
        <f t="shared" si="149"/>
        <v>22</v>
      </c>
      <c r="DP206" s="41">
        <f t="shared" si="145"/>
        <v>0.7857142857142857</v>
      </c>
    </row>
    <row r="207" spans="1:120">
      <c r="A207" s="49" t="s">
        <v>106</v>
      </c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>
        <v>1</v>
      </c>
      <c r="AC207" s="30"/>
      <c r="AD207" s="30"/>
      <c r="AE207" s="30"/>
      <c r="AF207" s="30"/>
      <c r="AG207" s="30">
        <v>1</v>
      </c>
      <c r="AH207" s="30"/>
      <c r="AI207" s="30"/>
      <c r="AJ207" s="30">
        <v>2</v>
      </c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>
        <v>1</v>
      </c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1"/>
      <c r="CN207" s="30"/>
      <c r="CO207" s="30"/>
      <c r="CP207" s="30"/>
      <c r="CQ207" s="30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0"/>
      <c r="DJ207" s="70">
        <f t="shared" si="146"/>
        <v>5</v>
      </c>
      <c r="DK207" s="70">
        <f t="shared" si="147"/>
        <v>4</v>
      </c>
      <c r="DL207" s="71">
        <f t="shared" si="148"/>
        <v>3.3141860046725258</v>
      </c>
      <c r="DM207" s="42">
        <f t="shared" si="144"/>
        <v>16.570930023362628</v>
      </c>
      <c r="DN207" s="30"/>
      <c r="DO207" s="70">
        <f t="shared" si="149"/>
        <v>2</v>
      </c>
      <c r="DP207" s="41">
        <f t="shared" si="145"/>
        <v>0.4</v>
      </c>
    </row>
    <row r="208" spans="1:120">
      <c r="A208" s="49" t="s">
        <v>387</v>
      </c>
      <c r="B208" s="65"/>
      <c r="C208" s="65">
        <v>1</v>
      </c>
      <c r="D208" s="65"/>
      <c r="E208" s="65"/>
      <c r="F208" s="65"/>
      <c r="G208" s="65"/>
      <c r="H208" s="65"/>
      <c r="I208" s="65"/>
      <c r="J208" s="65"/>
      <c r="K208" s="65">
        <v>1</v>
      </c>
      <c r="L208" s="65"/>
      <c r="M208" s="65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>
        <v>8</v>
      </c>
      <c r="AI208" s="30"/>
      <c r="AJ208" s="30"/>
      <c r="AK208" s="30"/>
      <c r="AL208" s="30"/>
      <c r="AM208" s="30"/>
      <c r="AN208" s="30"/>
      <c r="AO208" s="30"/>
      <c r="AP208" s="30">
        <v>8</v>
      </c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0"/>
      <c r="CK208" s="30"/>
      <c r="CL208" s="30"/>
      <c r="CM208" s="31"/>
      <c r="CN208" s="30"/>
      <c r="CO208" s="30"/>
      <c r="CP208" s="30"/>
      <c r="CQ208" s="30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0"/>
      <c r="DJ208" s="70">
        <f t="shared" si="146"/>
        <v>18</v>
      </c>
      <c r="DK208" s="70">
        <f t="shared" si="147"/>
        <v>4</v>
      </c>
      <c r="DL208" s="71">
        <f t="shared" si="148"/>
        <v>3.3141860046725258</v>
      </c>
      <c r="DM208" s="42">
        <f t="shared" si="144"/>
        <v>59.655348084105462</v>
      </c>
      <c r="DN208" s="30"/>
      <c r="DO208" s="70">
        <f t="shared" si="149"/>
        <v>8</v>
      </c>
      <c r="DP208" s="41">
        <f t="shared" si="145"/>
        <v>0.44444444444444442</v>
      </c>
    </row>
    <row r="209" spans="1:120" ht="14">
      <c r="A209" s="73" t="s">
        <v>3598</v>
      </c>
      <c r="B209" s="76"/>
      <c r="C209" s="75"/>
      <c r="D209" s="75"/>
      <c r="E209" s="75"/>
      <c r="F209" s="75"/>
      <c r="G209" s="76"/>
      <c r="H209" s="76"/>
      <c r="I209" s="76"/>
      <c r="J209" s="76"/>
      <c r="K209" s="76"/>
      <c r="L209" s="75"/>
      <c r="M209" s="75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6">
        <v>1</v>
      </c>
      <c r="AU209" s="37"/>
      <c r="AV209" s="4"/>
      <c r="AW209" s="4"/>
      <c r="AX209" s="4"/>
      <c r="AY209" s="4"/>
      <c r="AZ209" s="4"/>
      <c r="BA209" s="4"/>
      <c r="BB209" s="4"/>
      <c r="BC209" s="37">
        <v>4</v>
      </c>
      <c r="BD209" s="4"/>
      <c r="BE209" s="4"/>
      <c r="BF209" s="4"/>
      <c r="BG209" s="4"/>
      <c r="BH209" s="4"/>
      <c r="BI209" s="4"/>
      <c r="BJ209" s="4"/>
      <c r="BK209" s="4"/>
      <c r="BL209" s="37">
        <v>2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>
        <v>6</v>
      </c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3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70">
        <f t="shared" si="146"/>
        <v>13</v>
      </c>
      <c r="DK209" s="70">
        <f t="shared" si="147"/>
        <v>4</v>
      </c>
      <c r="DL209" s="71">
        <f t="shared" si="148"/>
        <v>3.3141860046725258</v>
      </c>
      <c r="DM209" s="42">
        <f t="shared" si="144"/>
        <v>43.084418060742834</v>
      </c>
      <c r="DN209" s="37"/>
      <c r="DO209" s="70">
        <f t="shared" si="149"/>
        <v>6</v>
      </c>
      <c r="DP209" s="41">
        <f t="shared" si="145"/>
        <v>0.46153846153846156</v>
      </c>
    </row>
    <row r="210" spans="1:120" ht="14">
      <c r="A210" s="73" t="s">
        <v>3607</v>
      </c>
      <c r="B210" s="76"/>
      <c r="C210" s="75"/>
      <c r="D210" s="75"/>
      <c r="E210" s="75"/>
      <c r="F210" s="75"/>
      <c r="G210" s="76"/>
      <c r="H210" s="76"/>
      <c r="I210" s="76"/>
      <c r="J210" s="76"/>
      <c r="K210" s="76"/>
      <c r="L210" s="75"/>
      <c r="M210" s="75"/>
      <c r="N210" s="36">
        <v>5</v>
      </c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4"/>
      <c r="AW210" s="4"/>
      <c r="AX210" s="4"/>
      <c r="AY210" s="4"/>
      <c r="AZ210" s="37">
        <v>1</v>
      </c>
      <c r="BA210" s="4"/>
      <c r="BB210" s="4"/>
      <c r="BC210" s="4"/>
      <c r="BD210" s="4"/>
      <c r="BE210" s="4"/>
      <c r="BF210" s="4"/>
      <c r="BG210" s="37">
        <v>1</v>
      </c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>
        <v>9</v>
      </c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3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70">
        <f t="shared" si="146"/>
        <v>16</v>
      </c>
      <c r="DK210" s="70">
        <f t="shared" si="147"/>
        <v>4</v>
      </c>
      <c r="DL210" s="71">
        <f t="shared" si="148"/>
        <v>3.3141860046725258</v>
      </c>
      <c r="DM210" s="42">
        <f t="shared" si="144"/>
        <v>53.026976074760412</v>
      </c>
      <c r="DN210" s="37"/>
      <c r="DO210" s="70">
        <f t="shared" si="149"/>
        <v>9</v>
      </c>
      <c r="DP210" s="41">
        <f t="shared" si="145"/>
        <v>0.5625</v>
      </c>
    </row>
    <row r="211" spans="1:120">
      <c r="A211" s="49" t="s">
        <v>380</v>
      </c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30"/>
      <c r="O211" s="30"/>
      <c r="P211" s="30"/>
      <c r="Q211" s="30"/>
      <c r="R211" s="30"/>
      <c r="S211" s="30"/>
      <c r="T211" s="30"/>
      <c r="U211" s="30">
        <v>3</v>
      </c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>
        <v>5</v>
      </c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>
        <v>1</v>
      </c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30"/>
      <c r="CK211" s="30"/>
      <c r="CL211" s="30"/>
      <c r="CM211" s="31"/>
      <c r="CN211" s="30"/>
      <c r="CO211" s="30"/>
      <c r="CP211" s="30"/>
      <c r="CQ211" s="30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0"/>
      <c r="DJ211" s="70">
        <f t="shared" si="146"/>
        <v>9</v>
      </c>
      <c r="DK211" s="70">
        <f t="shared" si="147"/>
        <v>3</v>
      </c>
      <c r="DL211" s="71">
        <f t="shared" si="148"/>
        <v>3.6018680771243066</v>
      </c>
      <c r="DM211" s="42">
        <f t="shared" ref="DM211:DM242" si="150">DJ211*DL211</f>
        <v>32.416812694118761</v>
      </c>
      <c r="DN211" s="30"/>
      <c r="DO211" s="70">
        <f t="shared" si="149"/>
        <v>5</v>
      </c>
      <c r="DP211" s="41">
        <f t="shared" ref="DP211:DP242" si="151">IFERROR(DO211/DJ211,"")</f>
        <v>0.55555555555555558</v>
      </c>
    </row>
    <row r="212" spans="1:120" ht="14">
      <c r="A212" s="77" t="s">
        <v>3587</v>
      </c>
      <c r="B212" s="76"/>
      <c r="C212" s="75"/>
      <c r="D212" s="75"/>
      <c r="E212" s="75"/>
      <c r="F212" s="75"/>
      <c r="G212" s="76"/>
      <c r="H212" s="76"/>
      <c r="I212" s="76"/>
      <c r="J212" s="76"/>
      <c r="K212" s="76"/>
      <c r="L212" s="75"/>
      <c r="M212" s="75"/>
      <c r="N212" s="36"/>
      <c r="O212" s="37"/>
      <c r="P212" s="37"/>
      <c r="Q212" s="37"/>
      <c r="R212" s="37"/>
      <c r="S212" s="37"/>
      <c r="T212" s="37"/>
      <c r="U212" s="37"/>
      <c r="V212" s="36">
        <v>2</v>
      </c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6">
        <v>2</v>
      </c>
      <c r="AU212" s="37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>
        <v>1</v>
      </c>
      <c r="CG212" s="4"/>
      <c r="CH212" s="4"/>
      <c r="CI212" s="4"/>
      <c r="CJ212" s="4"/>
      <c r="CK212" s="4"/>
      <c r="CL212" s="4"/>
      <c r="CM212" s="3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70">
        <f t="shared" si="146"/>
        <v>5</v>
      </c>
      <c r="DK212" s="70">
        <f t="shared" si="147"/>
        <v>3</v>
      </c>
      <c r="DL212" s="71">
        <f t="shared" si="148"/>
        <v>3.6018680771243066</v>
      </c>
      <c r="DM212" s="42">
        <f t="shared" si="150"/>
        <v>18.009340385621535</v>
      </c>
      <c r="DN212" s="37"/>
      <c r="DO212" s="70">
        <f t="shared" si="149"/>
        <v>2</v>
      </c>
      <c r="DP212" s="41">
        <f t="shared" si="151"/>
        <v>0.4</v>
      </c>
    </row>
    <row r="213" spans="1:120" ht="14">
      <c r="A213" s="73" t="s">
        <v>3603</v>
      </c>
      <c r="B213" s="76"/>
      <c r="C213" s="75"/>
      <c r="D213" s="75"/>
      <c r="E213" s="75"/>
      <c r="F213" s="75"/>
      <c r="G213" s="76"/>
      <c r="H213" s="76"/>
      <c r="I213" s="76"/>
      <c r="J213" s="76"/>
      <c r="K213" s="76"/>
      <c r="L213" s="75"/>
      <c r="M213" s="75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>
        <v>5</v>
      </c>
      <c r="BV213" s="4">
        <v>4</v>
      </c>
      <c r="BW213" s="4"/>
      <c r="BX213" s="4"/>
      <c r="BY213" s="4"/>
      <c r="BZ213" s="4"/>
      <c r="CA213" s="4"/>
      <c r="CB213" s="4">
        <v>3</v>
      </c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3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70">
        <f t="shared" si="146"/>
        <v>12</v>
      </c>
      <c r="DK213" s="70">
        <f t="shared" si="147"/>
        <v>3</v>
      </c>
      <c r="DL213" s="71">
        <f t="shared" si="148"/>
        <v>3.6018680771243066</v>
      </c>
      <c r="DM213" s="42">
        <f t="shared" si="150"/>
        <v>43.222416925491679</v>
      </c>
      <c r="DN213" s="37"/>
      <c r="DO213" s="70">
        <f t="shared" si="149"/>
        <v>5</v>
      </c>
      <c r="DP213" s="41">
        <f t="shared" si="151"/>
        <v>0.41666666666666669</v>
      </c>
    </row>
    <row r="214" spans="1:120" ht="14">
      <c r="A214" s="73" t="s">
        <v>3611</v>
      </c>
      <c r="B214" s="76"/>
      <c r="C214" s="75"/>
      <c r="D214" s="75"/>
      <c r="E214" s="75"/>
      <c r="F214" s="75"/>
      <c r="G214" s="76"/>
      <c r="H214" s="76"/>
      <c r="I214" s="76"/>
      <c r="J214" s="76"/>
      <c r="K214" s="76"/>
      <c r="L214" s="75"/>
      <c r="M214" s="75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4"/>
      <c r="AW214" s="4"/>
      <c r="AX214" s="4"/>
      <c r="AY214" s="4"/>
      <c r="AZ214" s="4"/>
      <c r="BA214" s="4"/>
      <c r="BB214" s="4"/>
      <c r="BC214" s="37">
        <v>1</v>
      </c>
      <c r="BD214" s="4"/>
      <c r="BE214" s="4"/>
      <c r="BF214" s="37">
        <v>1</v>
      </c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>
        <v>1</v>
      </c>
      <c r="CH214" s="4"/>
      <c r="CI214" s="4"/>
      <c r="CJ214" s="4"/>
      <c r="CK214" s="4"/>
      <c r="CL214" s="4"/>
      <c r="CM214" s="3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70">
        <f t="shared" si="146"/>
        <v>3</v>
      </c>
      <c r="DK214" s="70">
        <f t="shared" si="147"/>
        <v>3</v>
      </c>
      <c r="DL214" s="71">
        <f t="shared" si="148"/>
        <v>3.6018680771243066</v>
      </c>
      <c r="DM214" s="42">
        <f t="shared" si="150"/>
        <v>10.80560423137292</v>
      </c>
      <c r="DN214" s="37"/>
      <c r="DO214" s="70">
        <f t="shared" si="149"/>
        <v>1</v>
      </c>
      <c r="DP214" s="41">
        <f t="shared" si="151"/>
        <v>0.33333333333333331</v>
      </c>
    </row>
    <row r="215" spans="1:120" ht="14">
      <c r="A215" s="73" t="s">
        <v>3614</v>
      </c>
      <c r="B215" s="76"/>
      <c r="C215" s="75"/>
      <c r="D215" s="75"/>
      <c r="E215" s="75"/>
      <c r="F215" s="75"/>
      <c r="G215" s="76"/>
      <c r="H215" s="76"/>
      <c r="I215" s="76"/>
      <c r="J215" s="76"/>
      <c r="K215" s="76"/>
      <c r="L215" s="75"/>
      <c r="M215" s="75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>
        <v>2</v>
      </c>
      <c r="CC215" s="4"/>
      <c r="CD215" s="4"/>
      <c r="CE215" s="4"/>
      <c r="CF215" s="4"/>
      <c r="CG215" s="4">
        <v>1</v>
      </c>
      <c r="CH215" s="4"/>
      <c r="CI215" s="4"/>
      <c r="CJ215" s="4"/>
      <c r="CK215" s="4"/>
      <c r="CL215" s="4">
        <v>1</v>
      </c>
      <c r="CM215" s="3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70">
        <f t="shared" si="146"/>
        <v>4</v>
      </c>
      <c r="DK215" s="70">
        <f t="shared" si="147"/>
        <v>3</v>
      </c>
      <c r="DL215" s="71">
        <f t="shared" si="148"/>
        <v>3.6018680771243066</v>
      </c>
      <c r="DM215" s="42">
        <f t="shared" si="150"/>
        <v>14.407472308497226</v>
      </c>
      <c r="DN215" s="37"/>
      <c r="DO215" s="70">
        <f t="shared" si="149"/>
        <v>2</v>
      </c>
      <c r="DP215" s="41">
        <f t="shared" si="151"/>
        <v>0.5</v>
      </c>
    </row>
    <row r="216" spans="1:120">
      <c r="A216" s="49" t="s">
        <v>259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>
        <v>1</v>
      </c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>
        <v>2</v>
      </c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3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70">
        <f t="shared" si="146"/>
        <v>3</v>
      </c>
      <c r="DK216" s="70">
        <f t="shared" si="147"/>
        <v>2</v>
      </c>
      <c r="DL216" s="71">
        <f t="shared" si="148"/>
        <v>4.0073331852324712</v>
      </c>
      <c r="DM216" s="42">
        <f t="shared" si="150"/>
        <v>12.021999555697413</v>
      </c>
      <c r="DN216" s="32"/>
      <c r="DO216" s="70">
        <f t="shared" si="149"/>
        <v>2</v>
      </c>
      <c r="DP216" s="41">
        <f t="shared" si="151"/>
        <v>0.66666666666666663</v>
      </c>
    </row>
    <row r="217" spans="1:120">
      <c r="A217" s="29" t="s">
        <v>62</v>
      </c>
      <c r="B217" s="65">
        <v>1</v>
      </c>
      <c r="C217" s="65"/>
      <c r="D217" s="65"/>
      <c r="E217" s="65"/>
      <c r="F217" s="65"/>
      <c r="G217" s="65"/>
      <c r="H217" s="65"/>
      <c r="I217" s="65"/>
      <c r="J217" s="65">
        <v>1</v>
      </c>
      <c r="K217" s="65"/>
      <c r="L217" s="65"/>
      <c r="M217" s="65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0"/>
      <c r="CK217" s="30"/>
      <c r="CL217" s="30"/>
      <c r="CM217" s="31"/>
      <c r="CN217" s="30"/>
      <c r="CO217" s="30"/>
      <c r="CP217" s="30"/>
      <c r="CQ217" s="30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0"/>
      <c r="DJ217" s="70">
        <f t="shared" si="146"/>
        <v>2</v>
      </c>
      <c r="DK217" s="70">
        <f t="shared" si="147"/>
        <v>2</v>
      </c>
      <c r="DL217" s="71">
        <f t="shared" si="148"/>
        <v>4.0073331852324712</v>
      </c>
      <c r="DM217" s="42">
        <f t="shared" si="150"/>
        <v>8.0146663704649423</v>
      </c>
      <c r="DN217" s="32"/>
      <c r="DO217" s="70">
        <f t="shared" si="149"/>
        <v>1</v>
      </c>
      <c r="DP217" s="41">
        <f t="shared" si="151"/>
        <v>0.5</v>
      </c>
    </row>
    <row r="218" spans="1:120" ht="14">
      <c r="A218" s="37" t="s">
        <v>3591</v>
      </c>
      <c r="B218" s="76"/>
      <c r="C218" s="75"/>
      <c r="D218" s="75"/>
      <c r="E218" s="75"/>
      <c r="F218" s="75"/>
      <c r="G218" s="76"/>
      <c r="H218" s="76"/>
      <c r="I218" s="76"/>
      <c r="J218" s="76"/>
      <c r="K218" s="76"/>
      <c r="L218" s="75"/>
      <c r="M218" s="75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>
        <v>1</v>
      </c>
      <c r="CG218" s="4"/>
      <c r="CH218" s="4"/>
      <c r="CI218" s="4"/>
      <c r="CJ218" s="4"/>
      <c r="CK218" s="4"/>
      <c r="CL218" s="4"/>
      <c r="CM218" s="34"/>
      <c r="CN218" s="4"/>
      <c r="CO218" s="4"/>
      <c r="CP218" s="37">
        <v>2</v>
      </c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70">
        <f t="shared" si="146"/>
        <v>3</v>
      </c>
      <c r="DK218" s="70">
        <f t="shared" si="147"/>
        <v>2</v>
      </c>
      <c r="DL218" s="71">
        <f t="shared" si="148"/>
        <v>4.0073331852324712</v>
      </c>
      <c r="DM218" s="42">
        <f t="shared" si="150"/>
        <v>12.021999555697413</v>
      </c>
      <c r="DN218" s="37"/>
      <c r="DO218" s="70">
        <f t="shared" si="149"/>
        <v>2</v>
      </c>
      <c r="DP218" s="41">
        <f t="shared" si="151"/>
        <v>0.66666666666666663</v>
      </c>
    </row>
    <row r="219" spans="1:120" ht="14">
      <c r="A219" s="38" t="s">
        <v>3597</v>
      </c>
      <c r="B219" s="76"/>
      <c r="C219" s="75"/>
      <c r="D219" s="75"/>
      <c r="E219" s="75"/>
      <c r="F219" s="75"/>
      <c r="G219" s="76"/>
      <c r="H219" s="76"/>
      <c r="I219" s="76"/>
      <c r="J219" s="76"/>
      <c r="K219" s="76"/>
      <c r="L219" s="75"/>
      <c r="M219" s="75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>
        <v>6</v>
      </c>
      <c r="BW219" s="34"/>
      <c r="BX219" s="34"/>
      <c r="BY219" s="34"/>
      <c r="BZ219" s="34"/>
      <c r="CA219" s="34"/>
      <c r="CB219" s="34"/>
      <c r="CC219" s="34"/>
      <c r="CD219" s="34"/>
      <c r="CE219" s="34"/>
      <c r="CF219" s="34">
        <v>1</v>
      </c>
      <c r="CG219" s="34"/>
      <c r="CH219" s="34"/>
      <c r="CI219" s="34"/>
      <c r="CJ219" s="34"/>
      <c r="CK219" s="34"/>
      <c r="CL219" s="4"/>
      <c r="CM219" s="34"/>
      <c r="CN219" s="4"/>
      <c r="CO219" s="34"/>
      <c r="CP219" s="34"/>
      <c r="CQ219" s="34"/>
      <c r="CR219" s="34"/>
      <c r="CS219" s="34"/>
      <c r="CT219" s="34"/>
      <c r="CU219" s="34"/>
      <c r="CV219" s="34"/>
      <c r="CW219" s="34"/>
      <c r="CX219" s="34"/>
      <c r="CY219" s="34"/>
      <c r="CZ219" s="34"/>
      <c r="DA219" s="34"/>
      <c r="DB219" s="34"/>
      <c r="DC219" s="34"/>
      <c r="DD219" s="34"/>
      <c r="DE219" s="34"/>
      <c r="DF219" s="34"/>
      <c r="DG219" s="34"/>
      <c r="DH219" s="34"/>
      <c r="DI219" s="34"/>
      <c r="DJ219" s="70">
        <f t="shared" si="146"/>
        <v>7</v>
      </c>
      <c r="DK219" s="70">
        <f t="shared" si="147"/>
        <v>2</v>
      </c>
      <c r="DL219" s="71">
        <f t="shared" si="148"/>
        <v>4.0073331852324712</v>
      </c>
      <c r="DM219" s="42">
        <f t="shared" si="150"/>
        <v>28.051332296627297</v>
      </c>
      <c r="DN219" s="38"/>
      <c r="DO219" s="70">
        <f t="shared" si="149"/>
        <v>6</v>
      </c>
      <c r="DP219" s="41">
        <f t="shared" si="151"/>
        <v>0.8571428571428571</v>
      </c>
    </row>
    <row r="220" spans="1:120" ht="14">
      <c r="A220" s="38" t="s">
        <v>3601</v>
      </c>
      <c r="B220" s="76"/>
      <c r="C220" s="75"/>
      <c r="D220" s="75"/>
      <c r="E220" s="75"/>
      <c r="F220" s="75"/>
      <c r="G220" s="76"/>
      <c r="H220" s="76"/>
      <c r="I220" s="76"/>
      <c r="J220" s="76"/>
      <c r="K220" s="76"/>
      <c r="L220" s="75"/>
      <c r="M220" s="75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>
        <v>4</v>
      </c>
      <c r="BX220" s="34"/>
      <c r="BY220" s="34"/>
      <c r="BZ220" s="34"/>
      <c r="CA220" s="34"/>
      <c r="CB220" s="34"/>
      <c r="CC220" s="34"/>
      <c r="CD220" s="34"/>
      <c r="CE220" s="34"/>
      <c r="CF220" s="34">
        <v>2</v>
      </c>
      <c r="CG220" s="34"/>
      <c r="CH220" s="34"/>
      <c r="CI220" s="34"/>
      <c r="CJ220" s="34"/>
      <c r="CK220" s="34"/>
      <c r="CL220" s="4"/>
      <c r="CM220" s="34"/>
      <c r="CN220" s="4"/>
      <c r="CO220" s="34"/>
      <c r="CP220" s="34"/>
      <c r="CQ220" s="34"/>
      <c r="CR220" s="34"/>
      <c r="CS220" s="34"/>
      <c r="CT220" s="34"/>
      <c r="CU220" s="34"/>
      <c r="CV220" s="34"/>
      <c r="CW220" s="34"/>
      <c r="CX220" s="34"/>
      <c r="CY220" s="34"/>
      <c r="CZ220" s="34"/>
      <c r="DA220" s="34"/>
      <c r="DB220" s="34"/>
      <c r="DC220" s="34"/>
      <c r="DD220" s="34"/>
      <c r="DE220" s="34"/>
      <c r="DF220" s="34"/>
      <c r="DG220" s="34"/>
      <c r="DH220" s="34"/>
      <c r="DI220" s="34"/>
      <c r="DJ220" s="70">
        <f t="shared" si="146"/>
        <v>6</v>
      </c>
      <c r="DK220" s="70">
        <f t="shared" si="147"/>
        <v>2</v>
      </c>
      <c r="DL220" s="71">
        <f t="shared" si="148"/>
        <v>4.0073331852324712</v>
      </c>
      <c r="DM220" s="42">
        <f t="shared" si="150"/>
        <v>24.043999111394825</v>
      </c>
      <c r="DN220" s="38"/>
      <c r="DO220" s="70">
        <f t="shared" si="149"/>
        <v>4</v>
      </c>
      <c r="DP220" s="41">
        <f t="shared" si="151"/>
        <v>0.66666666666666663</v>
      </c>
    </row>
    <row r="221" spans="1:120" ht="14">
      <c r="A221" s="38" t="s">
        <v>3609</v>
      </c>
      <c r="B221" s="76"/>
      <c r="C221" s="75"/>
      <c r="D221" s="75"/>
      <c r="E221" s="75"/>
      <c r="F221" s="75"/>
      <c r="G221" s="76"/>
      <c r="H221" s="76"/>
      <c r="I221" s="76"/>
      <c r="J221" s="76"/>
      <c r="K221" s="76"/>
      <c r="L221" s="75"/>
      <c r="M221" s="75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>
        <v>2</v>
      </c>
      <c r="BZ221" s="34"/>
      <c r="CA221" s="34"/>
      <c r="CB221" s="34"/>
      <c r="CC221" s="34"/>
      <c r="CD221" s="34"/>
      <c r="CE221" s="34"/>
      <c r="CF221" s="34"/>
      <c r="CG221" s="34">
        <v>1</v>
      </c>
      <c r="CH221" s="34"/>
      <c r="CI221" s="34"/>
      <c r="CJ221" s="34"/>
      <c r="CK221" s="34"/>
      <c r="CL221" s="4"/>
      <c r="CM221" s="34"/>
      <c r="CN221" s="4"/>
      <c r="CO221" s="34"/>
      <c r="CP221" s="34"/>
      <c r="CQ221" s="34"/>
      <c r="CR221" s="34"/>
      <c r="CS221" s="34"/>
      <c r="CT221" s="34"/>
      <c r="CU221" s="34"/>
      <c r="CV221" s="34"/>
      <c r="CW221" s="34"/>
      <c r="CX221" s="34"/>
      <c r="CY221" s="34"/>
      <c r="CZ221" s="34"/>
      <c r="DA221" s="34"/>
      <c r="DB221" s="34"/>
      <c r="DC221" s="34"/>
      <c r="DD221" s="34"/>
      <c r="DE221" s="34"/>
      <c r="DF221" s="34"/>
      <c r="DG221" s="34"/>
      <c r="DH221" s="34"/>
      <c r="DI221" s="34"/>
      <c r="DJ221" s="70">
        <f t="shared" si="146"/>
        <v>3</v>
      </c>
      <c r="DK221" s="70">
        <f t="shared" si="147"/>
        <v>2</v>
      </c>
      <c r="DL221" s="71">
        <f t="shared" si="148"/>
        <v>4.0073331852324712</v>
      </c>
      <c r="DM221" s="42">
        <f t="shared" si="150"/>
        <v>12.021999555697413</v>
      </c>
      <c r="DN221" s="38"/>
      <c r="DO221" s="70">
        <f t="shared" si="149"/>
        <v>2</v>
      </c>
      <c r="DP221" s="41">
        <f t="shared" si="151"/>
        <v>0.66666666666666663</v>
      </c>
    </row>
    <row r="222" spans="1:120" ht="14">
      <c r="A222" s="38" t="s">
        <v>3627</v>
      </c>
      <c r="B222" s="76"/>
      <c r="C222" s="75"/>
      <c r="D222" s="75"/>
      <c r="E222" s="75"/>
      <c r="F222" s="75"/>
      <c r="G222" s="76"/>
      <c r="H222" s="76"/>
      <c r="I222" s="76"/>
      <c r="J222" s="76"/>
      <c r="K222" s="76"/>
      <c r="L222" s="75"/>
      <c r="M222" s="75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8">
        <v>2</v>
      </c>
      <c r="CI222" s="34"/>
      <c r="CJ222" s="38">
        <v>1</v>
      </c>
      <c r="CK222" s="34"/>
      <c r="CL222" s="4"/>
      <c r="CM222" s="34"/>
      <c r="CN222" s="4"/>
      <c r="CO222" s="34"/>
      <c r="CP222" s="34"/>
      <c r="CQ222" s="34"/>
      <c r="CR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4"/>
      <c r="DC222" s="34"/>
      <c r="DD222" s="34"/>
      <c r="DE222" s="34"/>
      <c r="DF222" s="34"/>
      <c r="DG222" s="34"/>
      <c r="DH222" s="34"/>
      <c r="DI222" s="34"/>
      <c r="DJ222" s="70">
        <f t="shared" si="146"/>
        <v>3</v>
      </c>
      <c r="DK222" s="70">
        <f t="shared" si="147"/>
        <v>2</v>
      </c>
      <c r="DL222" s="71">
        <f t="shared" si="148"/>
        <v>4.0073331852324712</v>
      </c>
      <c r="DM222" s="42">
        <f t="shared" si="150"/>
        <v>12.021999555697413</v>
      </c>
      <c r="DN222" s="38"/>
      <c r="DO222" s="70">
        <f t="shared" si="149"/>
        <v>2</v>
      </c>
      <c r="DP222" s="41">
        <f t="shared" si="151"/>
        <v>0.66666666666666663</v>
      </c>
    </row>
    <row r="223" spans="1:120" ht="14">
      <c r="A223" s="38" t="s">
        <v>3628</v>
      </c>
      <c r="B223" s="76"/>
      <c r="C223" s="75"/>
      <c r="D223" s="75"/>
      <c r="E223" s="75"/>
      <c r="F223" s="75"/>
      <c r="G223" s="76"/>
      <c r="H223" s="76"/>
      <c r="I223" s="76"/>
      <c r="J223" s="76"/>
      <c r="K223" s="76"/>
      <c r="L223" s="75"/>
      <c r="M223" s="75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8">
        <v>2</v>
      </c>
      <c r="CK223" s="34"/>
      <c r="CL223" s="4"/>
      <c r="CM223" s="34"/>
      <c r="CN223" s="4"/>
      <c r="CO223" s="34"/>
      <c r="CP223" s="38">
        <v>1</v>
      </c>
      <c r="CQ223" s="34"/>
      <c r="CR223" s="34"/>
      <c r="CS223" s="34"/>
      <c r="CT223" s="34"/>
      <c r="CU223" s="34"/>
      <c r="CV223" s="34"/>
      <c r="CW223" s="34"/>
      <c r="CX223" s="34"/>
      <c r="CY223" s="34"/>
      <c r="CZ223" s="34"/>
      <c r="DA223" s="34"/>
      <c r="DB223" s="34"/>
      <c r="DC223" s="34"/>
      <c r="DD223" s="34"/>
      <c r="DE223" s="34"/>
      <c r="DF223" s="34"/>
      <c r="DG223" s="34"/>
      <c r="DH223" s="34"/>
      <c r="DI223" s="34"/>
      <c r="DJ223" s="70">
        <f t="shared" si="146"/>
        <v>3</v>
      </c>
      <c r="DK223" s="70">
        <f t="shared" si="147"/>
        <v>2</v>
      </c>
      <c r="DL223" s="71">
        <f t="shared" si="148"/>
        <v>4.0073331852324712</v>
      </c>
      <c r="DM223" s="42">
        <f t="shared" si="150"/>
        <v>12.021999555697413</v>
      </c>
      <c r="DN223" s="38"/>
      <c r="DO223" s="70">
        <f t="shared" si="149"/>
        <v>2</v>
      </c>
      <c r="DP223" s="41">
        <f t="shared" si="151"/>
        <v>0.66666666666666663</v>
      </c>
    </row>
    <row r="224" spans="1:120">
      <c r="A224" s="64" t="s">
        <v>75</v>
      </c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>
        <v>1</v>
      </c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2"/>
      <c r="CM224" s="33"/>
      <c r="CN224" s="32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70">
        <f t="shared" si="146"/>
        <v>1</v>
      </c>
      <c r="DK224" s="70">
        <f t="shared" si="147"/>
        <v>1</v>
      </c>
      <c r="DL224" s="71">
        <f t="shared" si="148"/>
        <v>4.7004803657924166</v>
      </c>
      <c r="DM224" s="42">
        <f t="shared" si="150"/>
        <v>4.7004803657924166</v>
      </c>
      <c r="DN224" s="33"/>
      <c r="DO224" s="70">
        <f t="shared" si="149"/>
        <v>1</v>
      </c>
      <c r="DP224" s="41">
        <f t="shared" si="151"/>
        <v>1</v>
      </c>
    </row>
    <row r="225" spans="1:120">
      <c r="A225" s="64" t="s">
        <v>238</v>
      </c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>
        <v>5</v>
      </c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2"/>
      <c r="CM225" s="33"/>
      <c r="CN225" s="32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70">
        <f t="shared" si="146"/>
        <v>5</v>
      </c>
      <c r="DK225" s="70">
        <f t="shared" si="147"/>
        <v>1</v>
      </c>
      <c r="DL225" s="71">
        <f t="shared" si="148"/>
        <v>4.7004803657924166</v>
      </c>
      <c r="DM225" s="42">
        <f t="shared" si="150"/>
        <v>23.502401828962082</v>
      </c>
      <c r="DN225" s="33"/>
      <c r="DO225" s="70">
        <f t="shared" si="149"/>
        <v>5</v>
      </c>
      <c r="DP225" s="41">
        <f t="shared" si="151"/>
        <v>1</v>
      </c>
    </row>
    <row r="226" spans="1:120">
      <c r="A226" s="64" t="s">
        <v>262</v>
      </c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>
        <v>3</v>
      </c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2"/>
      <c r="CM226" s="33"/>
      <c r="CN226" s="32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70">
        <f t="shared" si="146"/>
        <v>3</v>
      </c>
      <c r="DK226" s="70">
        <f t="shared" si="147"/>
        <v>1</v>
      </c>
      <c r="DL226" s="71">
        <f t="shared" si="148"/>
        <v>4.7004803657924166</v>
      </c>
      <c r="DM226" s="42">
        <f t="shared" si="150"/>
        <v>14.101441097377251</v>
      </c>
      <c r="DN226" s="33"/>
      <c r="DO226" s="70">
        <f t="shared" si="149"/>
        <v>3</v>
      </c>
      <c r="DP226" s="41">
        <f t="shared" si="151"/>
        <v>1</v>
      </c>
    </row>
    <row r="227" spans="1:120">
      <c r="A227" s="64" t="s">
        <v>169</v>
      </c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>
        <v>2</v>
      </c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2"/>
      <c r="CM227" s="33"/>
      <c r="CN227" s="32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70">
        <f t="shared" si="146"/>
        <v>2</v>
      </c>
      <c r="DK227" s="70">
        <f t="shared" si="147"/>
        <v>1</v>
      </c>
      <c r="DL227" s="71">
        <f t="shared" si="148"/>
        <v>4.7004803657924166</v>
      </c>
      <c r="DM227" s="42">
        <f t="shared" si="150"/>
        <v>9.4009607315848331</v>
      </c>
      <c r="DN227" s="33"/>
      <c r="DO227" s="70">
        <f t="shared" si="149"/>
        <v>2</v>
      </c>
      <c r="DP227" s="41">
        <f t="shared" si="151"/>
        <v>1</v>
      </c>
    </row>
    <row r="228" spans="1:120">
      <c r="A228" s="29" t="s">
        <v>104</v>
      </c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32"/>
      <c r="O228" s="32">
        <v>1</v>
      </c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3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70">
        <f t="shared" si="146"/>
        <v>1</v>
      </c>
      <c r="DK228" s="70">
        <f t="shared" si="147"/>
        <v>1</v>
      </c>
      <c r="DL228" s="71">
        <f t="shared" si="148"/>
        <v>4.7004803657924166</v>
      </c>
      <c r="DM228" s="42">
        <f t="shared" si="150"/>
        <v>4.7004803657924166</v>
      </c>
      <c r="DN228" s="32"/>
      <c r="DO228" s="70">
        <f t="shared" si="149"/>
        <v>1</v>
      </c>
      <c r="DP228" s="41">
        <f t="shared" si="151"/>
        <v>1</v>
      </c>
    </row>
    <row r="229" spans="1:120">
      <c r="A229" s="64" t="s">
        <v>311</v>
      </c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>
        <v>12</v>
      </c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3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70">
        <f t="shared" si="146"/>
        <v>12</v>
      </c>
      <c r="DK229" s="70">
        <f t="shared" si="147"/>
        <v>1</v>
      </c>
      <c r="DL229" s="71">
        <f t="shared" si="148"/>
        <v>4.7004803657924166</v>
      </c>
      <c r="DM229" s="42">
        <f t="shared" si="150"/>
        <v>56.405764389509002</v>
      </c>
      <c r="DN229" s="4"/>
      <c r="DO229" s="70">
        <f t="shared" si="149"/>
        <v>12</v>
      </c>
      <c r="DP229" s="41">
        <f t="shared" si="151"/>
        <v>1</v>
      </c>
    </row>
    <row r="230" spans="1:120">
      <c r="A230" s="64" t="s">
        <v>306</v>
      </c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>
        <v>3</v>
      </c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3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70">
        <f t="shared" si="146"/>
        <v>3</v>
      </c>
      <c r="DK230" s="70">
        <f t="shared" si="147"/>
        <v>1</v>
      </c>
      <c r="DL230" s="71">
        <f t="shared" si="148"/>
        <v>4.7004803657924166</v>
      </c>
      <c r="DM230" s="42">
        <f t="shared" si="150"/>
        <v>14.101441097377251</v>
      </c>
      <c r="DN230" s="32"/>
      <c r="DO230" s="70">
        <f t="shared" si="149"/>
        <v>3</v>
      </c>
      <c r="DP230" s="41">
        <f t="shared" si="151"/>
        <v>1</v>
      </c>
    </row>
    <row r="231" spans="1:120">
      <c r="A231" s="29" t="s">
        <v>38</v>
      </c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32"/>
      <c r="O231" s="32">
        <v>1</v>
      </c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3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70">
        <f t="shared" si="146"/>
        <v>1</v>
      </c>
      <c r="DK231" s="70">
        <f t="shared" si="147"/>
        <v>1</v>
      </c>
      <c r="DL231" s="71">
        <f t="shared" si="148"/>
        <v>4.7004803657924166</v>
      </c>
      <c r="DM231" s="42">
        <f t="shared" si="150"/>
        <v>4.7004803657924166</v>
      </c>
      <c r="DN231" s="32"/>
      <c r="DO231" s="70">
        <f t="shared" si="149"/>
        <v>1</v>
      </c>
      <c r="DP231" s="41">
        <f t="shared" si="151"/>
        <v>1</v>
      </c>
    </row>
    <row r="232" spans="1:120">
      <c r="A232" s="29" t="s">
        <v>3575</v>
      </c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32"/>
      <c r="O232" s="32"/>
      <c r="P232" s="32"/>
      <c r="Q232" s="32"/>
      <c r="R232" s="32"/>
      <c r="S232" s="32">
        <v>3</v>
      </c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3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70">
        <f t="shared" si="146"/>
        <v>3</v>
      </c>
      <c r="DK232" s="70">
        <f t="shared" si="147"/>
        <v>1</v>
      </c>
      <c r="DL232" s="71">
        <f t="shared" si="148"/>
        <v>4.7004803657924166</v>
      </c>
      <c r="DM232" s="42">
        <f t="shared" si="150"/>
        <v>14.101441097377251</v>
      </c>
      <c r="DN232" s="32"/>
      <c r="DO232" s="70">
        <f t="shared" si="149"/>
        <v>3</v>
      </c>
      <c r="DP232" s="41">
        <f t="shared" si="151"/>
        <v>1</v>
      </c>
    </row>
    <row r="233" spans="1:120">
      <c r="A233" s="29" t="s">
        <v>374</v>
      </c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>
        <v>1</v>
      </c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3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70">
        <f t="shared" si="146"/>
        <v>1</v>
      </c>
      <c r="DK233" s="70">
        <f t="shared" si="147"/>
        <v>1</v>
      </c>
      <c r="DL233" s="71">
        <f t="shared" si="148"/>
        <v>4.7004803657924166</v>
      </c>
      <c r="DM233" s="42">
        <f t="shared" si="150"/>
        <v>4.7004803657924166</v>
      </c>
      <c r="DN233" s="32"/>
      <c r="DO233" s="70">
        <f t="shared" si="149"/>
        <v>1</v>
      </c>
      <c r="DP233" s="41">
        <f t="shared" si="151"/>
        <v>1</v>
      </c>
    </row>
    <row r="234" spans="1:120">
      <c r="A234" s="29" t="s">
        <v>79</v>
      </c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>
        <v>2</v>
      </c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3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70">
        <f t="shared" si="146"/>
        <v>2</v>
      </c>
      <c r="DK234" s="70">
        <f t="shared" si="147"/>
        <v>1</v>
      </c>
      <c r="DL234" s="71">
        <f t="shared" si="148"/>
        <v>4.7004803657924166</v>
      </c>
      <c r="DM234" s="42">
        <f t="shared" si="150"/>
        <v>9.4009607315848331</v>
      </c>
      <c r="DN234" s="32"/>
      <c r="DO234" s="70">
        <f t="shared" si="149"/>
        <v>2</v>
      </c>
      <c r="DP234" s="41">
        <f t="shared" si="151"/>
        <v>1</v>
      </c>
    </row>
    <row r="235" spans="1:120">
      <c r="A235" s="29" t="s">
        <v>300</v>
      </c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>
        <v>2</v>
      </c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3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70">
        <f t="shared" si="146"/>
        <v>2</v>
      </c>
      <c r="DK235" s="70">
        <f t="shared" si="147"/>
        <v>1</v>
      </c>
      <c r="DL235" s="71">
        <f t="shared" si="148"/>
        <v>4.7004803657924166</v>
      </c>
      <c r="DM235" s="42">
        <f t="shared" si="150"/>
        <v>9.4009607315848331</v>
      </c>
      <c r="DN235" s="4"/>
      <c r="DO235" s="70">
        <f t="shared" si="149"/>
        <v>2</v>
      </c>
      <c r="DP235" s="41">
        <f t="shared" si="151"/>
        <v>1</v>
      </c>
    </row>
    <row r="236" spans="1:120" ht="14">
      <c r="A236" t="s">
        <v>3589</v>
      </c>
      <c r="B236" s="73"/>
      <c r="C236" s="70"/>
      <c r="D236" s="70"/>
      <c r="E236" s="70"/>
      <c r="F236" s="70"/>
      <c r="G236" s="73"/>
      <c r="H236" s="73"/>
      <c r="I236" s="73"/>
      <c r="J236" s="73"/>
      <c r="K236" s="73"/>
      <c r="L236" s="70"/>
      <c r="M236" s="70"/>
      <c r="R236" s="37"/>
      <c r="Z236" s="37"/>
      <c r="AS236" s="37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>
        <v>1</v>
      </c>
      <c r="CG236" s="4"/>
      <c r="CH236" s="4"/>
      <c r="CI236" s="4"/>
      <c r="CJ236" s="4"/>
      <c r="CK236" s="4"/>
      <c r="CL236" s="4"/>
      <c r="CM236" s="3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70">
        <f t="shared" si="146"/>
        <v>1</v>
      </c>
      <c r="DK236" s="70">
        <f t="shared" si="147"/>
        <v>1</v>
      </c>
      <c r="DL236" s="71">
        <f t="shared" si="148"/>
        <v>4.7004803657924166</v>
      </c>
      <c r="DM236" s="42">
        <f t="shared" si="150"/>
        <v>4.7004803657924166</v>
      </c>
      <c r="DO236" s="70">
        <f t="shared" si="149"/>
        <v>1</v>
      </c>
      <c r="DP236" s="41">
        <f t="shared" si="151"/>
        <v>1</v>
      </c>
    </row>
    <row r="237" spans="1:120" ht="14">
      <c r="A237" t="s">
        <v>3590</v>
      </c>
      <c r="B237" s="73"/>
      <c r="C237" s="70"/>
      <c r="D237" s="70"/>
      <c r="E237" s="70"/>
      <c r="F237" s="70"/>
      <c r="G237" s="73"/>
      <c r="H237" s="73"/>
      <c r="I237" s="73"/>
      <c r="J237" s="73"/>
      <c r="K237" s="73"/>
      <c r="L237" s="70"/>
      <c r="M237" s="70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>
        <v>1</v>
      </c>
      <c r="CG237" s="4"/>
      <c r="CH237" s="4"/>
      <c r="CI237" s="4"/>
      <c r="CJ237" s="4"/>
      <c r="CK237" s="4"/>
      <c r="CL237" s="4"/>
      <c r="CM237" s="3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70">
        <f t="shared" si="146"/>
        <v>1</v>
      </c>
      <c r="DK237" s="70">
        <f t="shared" si="147"/>
        <v>1</v>
      </c>
      <c r="DL237" s="71">
        <f t="shared" si="148"/>
        <v>4.7004803657924166</v>
      </c>
      <c r="DM237" s="42">
        <f t="shared" si="150"/>
        <v>4.7004803657924166</v>
      </c>
      <c r="DO237" s="70">
        <f t="shared" si="149"/>
        <v>1</v>
      </c>
      <c r="DP237" s="41">
        <f t="shared" si="151"/>
        <v>1</v>
      </c>
    </row>
    <row r="238" spans="1:120" ht="14">
      <c r="A238" t="s">
        <v>3593</v>
      </c>
      <c r="B238" s="73"/>
      <c r="C238" s="70"/>
      <c r="D238" s="70"/>
      <c r="E238" s="70"/>
      <c r="F238" s="70"/>
      <c r="G238" s="73"/>
      <c r="H238" s="73"/>
      <c r="I238" s="73"/>
      <c r="J238" s="73"/>
      <c r="K238" s="73"/>
      <c r="L238" s="70"/>
      <c r="M238" s="70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>
        <v>3</v>
      </c>
      <c r="CG238" s="4"/>
      <c r="CH238" s="4"/>
      <c r="CI238" s="4"/>
      <c r="CJ238" s="4"/>
      <c r="CK238" s="4"/>
      <c r="CL238" s="4"/>
      <c r="CM238" s="3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70">
        <f t="shared" si="146"/>
        <v>3</v>
      </c>
      <c r="DK238" s="70">
        <f t="shared" si="147"/>
        <v>1</v>
      </c>
      <c r="DL238" s="71">
        <f t="shared" si="148"/>
        <v>4.7004803657924166</v>
      </c>
      <c r="DM238" s="42">
        <f t="shared" si="150"/>
        <v>14.101441097377251</v>
      </c>
      <c r="DO238" s="70">
        <f t="shared" si="149"/>
        <v>3</v>
      </c>
      <c r="DP238" s="41">
        <f t="shared" si="151"/>
        <v>1</v>
      </c>
    </row>
    <row r="239" spans="1:120" ht="14">
      <c r="A239" t="s">
        <v>3595</v>
      </c>
      <c r="B239" s="73"/>
      <c r="C239" s="70"/>
      <c r="D239" s="70"/>
      <c r="E239" s="70"/>
      <c r="F239" s="70"/>
      <c r="G239" s="73"/>
      <c r="H239" s="73"/>
      <c r="I239" s="73"/>
      <c r="J239" s="73"/>
      <c r="K239" s="73"/>
      <c r="L239" s="70"/>
      <c r="M239" s="70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>
        <v>1</v>
      </c>
      <c r="CF239" s="4"/>
      <c r="CG239" s="4"/>
      <c r="CH239" s="4"/>
      <c r="CI239" s="4"/>
      <c r="CJ239" s="4"/>
      <c r="CK239" s="4"/>
      <c r="CL239" s="4"/>
      <c r="CM239" s="3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70">
        <f t="shared" si="146"/>
        <v>1</v>
      </c>
      <c r="DK239" s="70">
        <f t="shared" si="147"/>
        <v>1</v>
      </c>
      <c r="DL239" s="71">
        <f t="shared" si="148"/>
        <v>4.7004803657924166</v>
      </c>
      <c r="DM239" s="42">
        <f t="shared" si="150"/>
        <v>4.7004803657924166</v>
      </c>
      <c r="DO239" s="70">
        <f t="shared" si="149"/>
        <v>1</v>
      </c>
      <c r="DP239" s="41">
        <f t="shared" si="151"/>
        <v>1</v>
      </c>
    </row>
    <row r="240" spans="1:120" ht="14">
      <c r="A240" t="s">
        <v>3596</v>
      </c>
      <c r="B240" s="73"/>
      <c r="C240" s="70"/>
      <c r="D240" s="70"/>
      <c r="E240" s="70"/>
      <c r="F240" s="70"/>
      <c r="G240" s="73"/>
      <c r="H240" s="73"/>
      <c r="I240" s="73"/>
      <c r="J240" s="73"/>
      <c r="K240" s="73"/>
      <c r="L240" s="70"/>
      <c r="M240" s="70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>
        <v>1</v>
      </c>
      <c r="CF240" s="4"/>
      <c r="CG240" s="4"/>
      <c r="CH240" s="4"/>
      <c r="CI240" s="4"/>
      <c r="CJ240" s="4"/>
      <c r="CK240" s="4"/>
      <c r="CL240" s="4"/>
      <c r="CM240" s="3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70">
        <f t="shared" si="146"/>
        <v>1</v>
      </c>
      <c r="DK240" s="70">
        <f t="shared" si="147"/>
        <v>1</v>
      </c>
      <c r="DL240" s="71">
        <f t="shared" si="148"/>
        <v>4.7004803657924166</v>
      </c>
      <c r="DM240" s="42">
        <f t="shared" si="150"/>
        <v>4.7004803657924166</v>
      </c>
      <c r="DO240" s="70">
        <f t="shared" si="149"/>
        <v>1</v>
      </c>
      <c r="DP240" s="41">
        <f t="shared" si="151"/>
        <v>1</v>
      </c>
    </row>
    <row r="241" spans="1:120" ht="14">
      <c r="A241" t="s">
        <v>1004</v>
      </c>
      <c r="B241" s="73"/>
      <c r="C241" s="70"/>
      <c r="D241" s="70"/>
      <c r="E241" s="70"/>
      <c r="F241" s="70"/>
      <c r="G241" s="73"/>
      <c r="H241" s="73"/>
      <c r="I241" s="73"/>
      <c r="J241" s="73"/>
      <c r="K241" s="73"/>
      <c r="L241" s="70"/>
      <c r="M241" s="70"/>
      <c r="AT241" s="37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>
        <v>5</v>
      </c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3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70">
        <f t="shared" si="146"/>
        <v>5</v>
      </c>
      <c r="DK241" s="70">
        <f t="shared" si="147"/>
        <v>1</v>
      </c>
      <c r="DL241" s="71">
        <f t="shared" si="148"/>
        <v>4.7004803657924166</v>
      </c>
      <c r="DM241" s="42">
        <f t="shared" si="150"/>
        <v>23.502401828962082</v>
      </c>
      <c r="DO241" s="70">
        <f t="shared" si="149"/>
        <v>5</v>
      </c>
      <c r="DP241" s="41">
        <f t="shared" si="151"/>
        <v>1</v>
      </c>
    </row>
    <row r="242" spans="1:120" ht="14">
      <c r="A242" t="s">
        <v>3599</v>
      </c>
      <c r="B242" s="73"/>
      <c r="C242" s="70"/>
      <c r="D242" s="70"/>
      <c r="E242" s="70"/>
      <c r="F242" s="70"/>
      <c r="G242" s="73"/>
      <c r="H242" s="73"/>
      <c r="I242" s="73"/>
      <c r="J242" s="73"/>
      <c r="K242" s="73"/>
      <c r="L242" s="70"/>
      <c r="M242" s="70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>
        <v>2</v>
      </c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3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70">
        <f t="shared" si="146"/>
        <v>2</v>
      </c>
      <c r="DK242" s="70">
        <f t="shared" si="147"/>
        <v>1</v>
      </c>
      <c r="DL242" s="71">
        <f t="shared" si="148"/>
        <v>4.7004803657924166</v>
      </c>
      <c r="DM242" s="42">
        <f t="shared" si="150"/>
        <v>9.4009607315848331</v>
      </c>
      <c r="DO242" s="70">
        <f t="shared" si="149"/>
        <v>2</v>
      </c>
      <c r="DP242" s="41">
        <f t="shared" si="151"/>
        <v>1</v>
      </c>
    </row>
    <row r="243" spans="1:120" ht="14">
      <c r="A243" t="s">
        <v>3600</v>
      </c>
      <c r="B243" s="73"/>
      <c r="C243" s="70"/>
      <c r="D243" s="70"/>
      <c r="E243" s="70"/>
      <c r="F243" s="70"/>
      <c r="G243" s="73"/>
      <c r="H243" s="73"/>
      <c r="I243" s="73"/>
      <c r="J243" s="73"/>
      <c r="K243" s="73"/>
      <c r="L243" s="70"/>
      <c r="M243" s="70"/>
      <c r="U243" s="37"/>
      <c r="Z243" s="37"/>
      <c r="AE243" s="37"/>
      <c r="AL243" s="37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>
        <v>3</v>
      </c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3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70">
        <f t="shared" si="146"/>
        <v>3</v>
      </c>
      <c r="DK243" s="70">
        <f t="shared" si="147"/>
        <v>1</v>
      </c>
      <c r="DL243" s="71">
        <f t="shared" si="148"/>
        <v>4.7004803657924166</v>
      </c>
      <c r="DM243" s="42">
        <f t="shared" ref="DM243:DM262" si="152">DJ243*DL243</f>
        <v>14.101441097377251</v>
      </c>
      <c r="DO243" s="70">
        <f t="shared" si="149"/>
        <v>3</v>
      </c>
      <c r="DP243" s="41">
        <f t="shared" ref="DP243:DP277" si="153">IFERROR(DO243/DJ243,"")</f>
        <v>1</v>
      </c>
    </row>
    <row r="244" spans="1:120" ht="14">
      <c r="A244" t="s">
        <v>3024</v>
      </c>
      <c r="B244" s="73"/>
      <c r="C244" s="70"/>
      <c r="D244" s="70"/>
      <c r="E244" s="70"/>
      <c r="F244" s="70"/>
      <c r="G244" s="73"/>
      <c r="H244" s="73"/>
      <c r="I244" s="73"/>
      <c r="J244" s="73"/>
      <c r="K244" s="73"/>
      <c r="L244" s="70"/>
      <c r="M244" s="70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>
        <v>1</v>
      </c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3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70">
        <f t="shared" si="146"/>
        <v>1</v>
      </c>
      <c r="DK244" s="70">
        <f t="shared" si="147"/>
        <v>1</v>
      </c>
      <c r="DL244" s="71">
        <f t="shared" si="148"/>
        <v>4.7004803657924166</v>
      </c>
      <c r="DM244" s="42">
        <f t="shared" si="152"/>
        <v>4.7004803657924166</v>
      </c>
      <c r="DO244" s="70">
        <f t="shared" si="149"/>
        <v>1</v>
      </c>
      <c r="DP244" s="41">
        <f t="shared" si="153"/>
        <v>1</v>
      </c>
    </row>
    <row r="245" spans="1:120" ht="14">
      <c r="A245" t="s">
        <v>3604</v>
      </c>
      <c r="B245" s="73"/>
      <c r="C245" s="70"/>
      <c r="D245" s="70"/>
      <c r="E245" s="70"/>
      <c r="F245" s="70"/>
      <c r="G245" s="73"/>
      <c r="H245" s="73"/>
      <c r="I245" s="73"/>
      <c r="J245" s="73"/>
      <c r="K245" s="73"/>
      <c r="L245" s="70"/>
      <c r="M245" s="70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>
        <v>2</v>
      </c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3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70">
        <f t="shared" si="146"/>
        <v>2</v>
      </c>
      <c r="DK245" s="70">
        <f t="shared" si="147"/>
        <v>1</v>
      </c>
      <c r="DL245" s="71">
        <f t="shared" si="148"/>
        <v>4.7004803657924166</v>
      </c>
      <c r="DM245" s="42">
        <f t="shared" si="152"/>
        <v>9.4009607315848331</v>
      </c>
      <c r="DO245" s="70">
        <f t="shared" si="149"/>
        <v>2</v>
      </c>
      <c r="DP245" s="41">
        <f t="shared" si="153"/>
        <v>1</v>
      </c>
    </row>
    <row r="246" spans="1:120" ht="14">
      <c r="A246" t="s">
        <v>3605</v>
      </c>
      <c r="B246" s="73"/>
      <c r="C246" s="70"/>
      <c r="D246" s="70"/>
      <c r="E246" s="70"/>
      <c r="F246" s="70"/>
      <c r="G246" s="73"/>
      <c r="H246" s="73"/>
      <c r="I246" s="73"/>
      <c r="J246" s="73"/>
      <c r="K246" s="73"/>
      <c r="L246" s="70"/>
      <c r="M246" s="70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>
        <v>2</v>
      </c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3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70">
        <f t="shared" si="146"/>
        <v>2</v>
      </c>
      <c r="DK246" s="70">
        <f t="shared" si="147"/>
        <v>1</v>
      </c>
      <c r="DL246" s="71">
        <f t="shared" si="148"/>
        <v>4.7004803657924166</v>
      </c>
      <c r="DM246" s="42">
        <f t="shared" si="152"/>
        <v>9.4009607315848331</v>
      </c>
      <c r="DO246" s="70">
        <f t="shared" si="149"/>
        <v>2</v>
      </c>
      <c r="DP246" s="41">
        <f t="shared" si="153"/>
        <v>1</v>
      </c>
    </row>
    <row r="247" spans="1:120" ht="14">
      <c r="A247" t="s">
        <v>3606</v>
      </c>
      <c r="B247" s="73"/>
      <c r="C247" s="70"/>
      <c r="D247" s="70"/>
      <c r="E247" s="70"/>
      <c r="F247" s="70"/>
      <c r="G247" s="73"/>
      <c r="H247" s="73"/>
      <c r="I247" s="73"/>
      <c r="J247" s="73"/>
      <c r="K247" s="73"/>
      <c r="L247" s="70"/>
      <c r="M247" s="70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>
        <v>1</v>
      </c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3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70">
        <f t="shared" si="146"/>
        <v>1</v>
      </c>
      <c r="DK247" s="70">
        <f t="shared" si="147"/>
        <v>1</v>
      </c>
      <c r="DL247" s="71">
        <f t="shared" si="148"/>
        <v>4.7004803657924166</v>
      </c>
      <c r="DM247" s="42">
        <f t="shared" si="152"/>
        <v>4.7004803657924166</v>
      </c>
      <c r="DO247" s="70">
        <f t="shared" si="149"/>
        <v>1</v>
      </c>
      <c r="DP247" s="41">
        <f t="shared" si="153"/>
        <v>1</v>
      </c>
    </row>
    <row r="248" spans="1:120" ht="14">
      <c r="A248" t="s">
        <v>3608</v>
      </c>
      <c r="B248" s="73"/>
      <c r="C248" s="70"/>
      <c r="D248" s="70"/>
      <c r="E248" s="70"/>
      <c r="F248" s="70"/>
      <c r="G248" s="73"/>
      <c r="H248" s="73"/>
      <c r="I248" s="73"/>
      <c r="J248" s="73"/>
      <c r="K248" s="73"/>
      <c r="L248" s="70"/>
      <c r="M248" s="70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>
        <v>5</v>
      </c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3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70">
        <f t="shared" si="146"/>
        <v>5</v>
      </c>
      <c r="DK248" s="70">
        <f t="shared" si="147"/>
        <v>1</v>
      </c>
      <c r="DL248" s="71">
        <f t="shared" si="148"/>
        <v>4.7004803657924166</v>
      </c>
      <c r="DM248" s="42">
        <f t="shared" si="152"/>
        <v>23.502401828962082</v>
      </c>
      <c r="DO248" s="70">
        <f t="shared" si="149"/>
        <v>5</v>
      </c>
      <c r="DP248" s="41">
        <f t="shared" si="153"/>
        <v>1</v>
      </c>
    </row>
    <row r="249" spans="1:120" ht="14">
      <c r="A249" s="36" t="s">
        <v>3610</v>
      </c>
      <c r="B249" s="73"/>
      <c r="C249" s="70"/>
      <c r="D249" s="70"/>
      <c r="E249" s="70"/>
      <c r="F249" s="70"/>
      <c r="G249" s="73"/>
      <c r="H249" s="73"/>
      <c r="I249" s="73"/>
      <c r="J249" s="73"/>
      <c r="K249" s="73"/>
      <c r="L249" s="70"/>
      <c r="M249" s="70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>
        <v>1</v>
      </c>
      <c r="CH249" s="4"/>
      <c r="CI249" s="4"/>
      <c r="CJ249" s="4"/>
      <c r="CK249" s="4"/>
      <c r="CL249" s="4"/>
      <c r="CM249" s="3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70">
        <f t="shared" si="146"/>
        <v>1</v>
      </c>
      <c r="DK249" s="70">
        <f t="shared" si="147"/>
        <v>1</v>
      </c>
      <c r="DL249" s="71">
        <f t="shared" si="148"/>
        <v>4.7004803657924166</v>
      </c>
      <c r="DM249" s="42">
        <f t="shared" si="152"/>
        <v>4.7004803657924166</v>
      </c>
      <c r="DO249" s="70">
        <f t="shared" si="149"/>
        <v>1</v>
      </c>
      <c r="DP249" s="41">
        <f t="shared" si="153"/>
        <v>1</v>
      </c>
    </row>
    <row r="250" spans="1:120" ht="14">
      <c r="A250" t="s">
        <v>3612</v>
      </c>
      <c r="B250" s="73"/>
      <c r="C250" s="70"/>
      <c r="D250" s="70"/>
      <c r="E250" s="70"/>
      <c r="F250" s="70"/>
      <c r="G250" s="73"/>
      <c r="H250" s="73"/>
      <c r="I250" s="73"/>
      <c r="J250" s="73"/>
      <c r="K250" s="73"/>
      <c r="L250" s="70"/>
      <c r="M250" s="70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>
        <v>4</v>
      </c>
      <c r="CM250" s="3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70">
        <f t="shared" si="146"/>
        <v>4</v>
      </c>
      <c r="DK250" s="70">
        <f t="shared" si="147"/>
        <v>1</v>
      </c>
      <c r="DL250" s="71">
        <f t="shared" si="148"/>
        <v>4.7004803657924166</v>
      </c>
      <c r="DM250" s="42">
        <f t="shared" si="152"/>
        <v>18.801921463169666</v>
      </c>
      <c r="DO250" s="70">
        <f t="shared" si="149"/>
        <v>4</v>
      </c>
      <c r="DP250" s="41">
        <f t="shared" si="153"/>
        <v>1</v>
      </c>
    </row>
    <row r="251" spans="1:120" ht="14">
      <c r="A251" t="s">
        <v>3613</v>
      </c>
      <c r="B251" s="73"/>
      <c r="C251" s="70"/>
      <c r="D251" s="70"/>
      <c r="E251" s="70"/>
      <c r="F251" s="70"/>
      <c r="G251" s="73"/>
      <c r="H251" s="73"/>
      <c r="I251" s="73"/>
      <c r="J251" s="73"/>
      <c r="K251" s="73"/>
      <c r="L251" s="70"/>
      <c r="M251" s="70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>
        <v>2</v>
      </c>
      <c r="CM251" s="3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70">
        <f t="shared" si="146"/>
        <v>2</v>
      </c>
      <c r="DK251" s="70">
        <f t="shared" si="147"/>
        <v>1</v>
      </c>
      <c r="DL251" s="71">
        <f t="shared" si="148"/>
        <v>4.7004803657924166</v>
      </c>
      <c r="DM251" s="42">
        <f t="shared" si="152"/>
        <v>9.4009607315848331</v>
      </c>
      <c r="DO251" s="70">
        <f t="shared" si="149"/>
        <v>2</v>
      </c>
      <c r="DP251" s="41">
        <f t="shared" si="153"/>
        <v>1</v>
      </c>
    </row>
    <row r="252" spans="1:120" ht="14">
      <c r="A252" t="s">
        <v>3615</v>
      </c>
      <c r="B252" s="73"/>
      <c r="C252" s="70"/>
      <c r="D252" s="70"/>
      <c r="E252" s="70"/>
      <c r="F252" s="70"/>
      <c r="G252" s="73"/>
      <c r="H252" s="73"/>
      <c r="I252" s="73"/>
      <c r="J252" s="73"/>
      <c r="K252" s="73"/>
      <c r="L252" s="70"/>
      <c r="M252" s="70"/>
      <c r="N252" s="37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>
        <v>2</v>
      </c>
      <c r="CM252" s="3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70">
        <f t="shared" si="146"/>
        <v>2</v>
      </c>
      <c r="DK252" s="70">
        <f t="shared" si="147"/>
        <v>1</v>
      </c>
      <c r="DL252" s="71">
        <f t="shared" si="148"/>
        <v>4.7004803657924166</v>
      </c>
      <c r="DM252" s="42">
        <f t="shared" si="152"/>
        <v>9.4009607315848331</v>
      </c>
      <c r="DO252" s="70">
        <f t="shared" si="149"/>
        <v>2</v>
      </c>
      <c r="DP252" s="41">
        <f t="shared" si="153"/>
        <v>1</v>
      </c>
    </row>
    <row r="253" spans="1:120" ht="14">
      <c r="A253" t="s">
        <v>3616</v>
      </c>
      <c r="B253" s="73"/>
      <c r="C253" s="70"/>
      <c r="D253" s="70"/>
      <c r="E253" s="70"/>
      <c r="F253" s="70"/>
      <c r="G253" s="73"/>
      <c r="H253" s="73"/>
      <c r="I253" s="73"/>
      <c r="J253" s="73"/>
      <c r="K253" s="73"/>
      <c r="L253" s="70"/>
      <c r="M253" s="70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34"/>
      <c r="CN253" s="4">
        <v>2</v>
      </c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70">
        <f t="shared" si="146"/>
        <v>2</v>
      </c>
      <c r="DK253" s="70">
        <f t="shared" si="147"/>
        <v>1</v>
      </c>
      <c r="DL253" s="71">
        <f t="shared" si="148"/>
        <v>4.7004803657924166</v>
      </c>
      <c r="DM253" s="42">
        <f t="shared" si="152"/>
        <v>9.4009607315848331</v>
      </c>
      <c r="DO253" s="70">
        <f t="shared" si="149"/>
        <v>2</v>
      </c>
      <c r="DP253" s="41">
        <f t="shared" si="153"/>
        <v>1</v>
      </c>
    </row>
    <row r="254" spans="1:120" ht="14">
      <c r="A254" t="s">
        <v>3617</v>
      </c>
      <c r="B254" s="73"/>
      <c r="C254" s="70"/>
      <c r="D254" s="70"/>
      <c r="E254" s="70"/>
      <c r="F254" s="70"/>
      <c r="G254" s="73"/>
      <c r="H254" s="73"/>
      <c r="I254" s="73"/>
      <c r="J254" s="73"/>
      <c r="K254" s="73"/>
      <c r="L254" s="70"/>
      <c r="M254" s="70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>
        <v>2</v>
      </c>
      <c r="CG254" s="4"/>
      <c r="CH254" s="4"/>
      <c r="CI254" s="4"/>
      <c r="CJ254" s="4"/>
      <c r="CK254" s="4"/>
      <c r="CL254" s="4"/>
      <c r="CM254" s="3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70">
        <f t="shared" si="146"/>
        <v>2</v>
      </c>
      <c r="DK254" s="70">
        <f t="shared" si="147"/>
        <v>1</v>
      </c>
      <c r="DL254" s="71">
        <f t="shared" si="148"/>
        <v>4.7004803657924166</v>
      </c>
      <c r="DM254" s="42">
        <f t="shared" si="152"/>
        <v>9.4009607315848331</v>
      </c>
      <c r="DO254" s="70">
        <f t="shared" si="149"/>
        <v>2</v>
      </c>
      <c r="DP254" s="41">
        <f t="shared" si="153"/>
        <v>1</v>
      </c>
    </row>
    <row r="255" spans="1:120" ht="14">
      <c r="A255" s="36" t="s">
        <v>3619</v>
      </c>
      <c r="B255" s="73"/>
      <c r="C255" s="70"/>
      <c r="D255" s="70"/>
      <c r="E255" s="70"/>
      <c r="F255" s="70"/>
      <c r="G255" s="73"/>
      <c r="H255" s="73"/>
      <c r="I255" s="73"/>
      <c r="J255" s="73"/>
      <c r="K255" s="73"/>
      <c r="L255" s="70"/>
      <c r="M255" s="70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>
        <v>1</v>
      </c>
      <c r="CG255" s="4"/>
      <c r="CH255" s="4"/>
      <c r="CI255" s="4"/>
      <c r="CJ255" s="4"/>
      <c r="CK255" s="4"/>
      <c r="CL255" s="4"/>
      <c r="CM255" s="3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70">
        <f t="shared" si="146"/>
        <v>1</v>
      </c>
      <c r="DK255" s="70">
        <f t="shared" si="147"/>
        <v>1</v>
      </c>
      <c r="DL255" s="71">
        <f t="shared" si="148"/>
        <v>4.7004803657924166</v>
      </c>
      <c r="DM255" s="42">
        <f t="shared" si="152"/>
        <v>4.7004803657924166</v>
      </c>
      <c r="DO255" s="70">
        <f t="shared" si="149"/>
        <v>1</v>
      </c>
      <c r="DP255" s="41">
        <f t="shared" si="153"/>
        <v>1</v>
      </c>
    </row>
    <row r="256" spans="1:120" ht="14">
      <c r="A256" s="36" t="s">
        <v>3620</v>
      </c>
      <c r="B256" s="73"/>
      <c r="C256" s="70"/>
      <c r="D256" s="70"/>
      <c r="E256" s="70"/>
      <c r="F256" s="70"/>
      <c r="G256" s="73"/>
      <c r="H256" s="73"/>
      <c r="I256" s="73"/>
      <c r="J256" s="73"/>
      <c r="K256" s="73"/>
      <c r="L256" s="70"/>
      <c r="M256" s="70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>
        <v>1</v>
      </c>
      <c r="CF256" s="4"/>
      <c r="CG256" s="4"/>
      <c r="CH256" s="4"/>
      <c r="CI256" s="4"/>
      <c r="CJ256" s="4"/>
      <c r="CK256" s="4"/>
      <c r="CL256" s="4"/>
      <c r="CM256" s="3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70">
        <f t="shared" si="146"/>
        <v>1</v>
      </c>
      <c r="DK256" s="70">
        <f t="shared" si="147"/>
        <v>1</v>
      </c>
      <c r="DL256" s="71">
        <f t="shared" si="148"/>
        <v>4.7004803657924166</v>
      </c>
      <c r="DM256" s="42">
        <f t="shared" si="152"/>
        <v>4.7004803657924166</v>
      </c>
      <c r="DO256" s="70">
        <f t="shared" si="149"/>
        <v>1</v>
      </c>
      <c r="DP256" s="41">
        <f t="shared" si="153"/>
        <v>1</v>
      </c>
    </row>
    <row r="257" spans="1:123" ht="14">
      <c r="A257" s="36" t="s">
        <v>3621</v>
      </c>
      <c r="B257" s="73"/>
      <c r="C257" s="70"/>
      <c r="D257" s="70"/>
      <c r="E257" s="70"/>
      <c r="F257" s="70"/>
      <c r="G257" s="73"/>
      <c r="H257" s="73"/>
      <c r="I257" s="73"/>
      <c r="J257" s="73"/>
      <c r="K257" s="73"/>
      <c r="L257" s="70"/>
      <c r="M257" s="70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>
        <v>7</v>
      </c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3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70">
        <f t="shared" si="146"/>
        <v>7</v>
      </c>
      <c r="DK257" s="70">
        <f t="shared" si="147"/>
        <v>1</v>
      </c>
      <c r="DL257" s="71">
        <f t="shared" si="148"/>
        <v>4.7004803657924166</v>
      </c>
      <c r="DM257" s="42">
        <f t="shared" si="152"/>
        <v>32.903362560546917</v>
      </c>
      <c r="DO257" s="70">
        <f t="shared" si="149"/>
        <v>7</v>
      </c>
      <c r="DP257" s="41">
        <f t="shared" si="153"/>
        <v>1</v>
      </c>
    </row>
    <row r="258" spans="1:123" ht="14">
      <c r="A258" s="36" t="s">
        <v>3622</v>
      </c>
      <c r="B258" s="73"/>
      <c r="C258" s="70"/>
      <c r="D258" s="70"/>
      <c r="E258" s="70"/>
      <c r="F258" s="70"/>
      <c r="G258" s="73"/>
      <c r="H258" s="73"/>
      <c r="I258" s="73"/>
      <c r="J258" s="73"/>
      <c r="K258" s="73"/>
      <c r="L258" s="70"/>
      <c r="M258" s="70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>
        <v>2</v>
      </c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3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70">
        <f t="shared" si="146"/>
        <v>2</v>
      </c>
      <c r="DK258" s="70">
        <f t="shared" si="147"/>
        <v>1</v>
      </c>
      <c r="DL258" s="71">
        <f t="shared" si="148"/>
        <v>4.7004803657924166</v>
      </c>
      <c r="DM258" s="42">
        <f t="shared" si="152"/>
        <v>9.4009607315848331</v>
      </c>
      <c r="DO258" s="70">
        <f t="shared" si="149"/>
        <v>2</v>
      </c>
      <c r="DP258" s="41">
        <f t="shared" si="153"/>
        <v>1</v>
      </c>
    </row>
    <row r="259" spans="1:123" ht="16">
      <c r="A259" s="39" t="s">
        <v>3623</v>
      </c>
      <c r="B259" s="73"/>
      <c r="C259" s="70"/>
      <c r="D259" s="70"/>
      <c r="E259" s="70"/>
      <c r="F259" s="70"/>
      <c r="G259" s="73"/>
      <c r="H259" s="73"/>
      <c r="I259" s="73"/>
      <c r="J259" s="73"/>
      <c r="K259" s="73"/>
      <c r="L259" s="70"/>
      <c r="M259" s="70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37">
        <v>1</v>
      </c>
      <c r="CI259" s="4"/>
      <c r="CJ259" s="4"/>
      <c r="CK259" s="4"/>
      <c r="CL259" s="4"/>
      <c r="CM259" s="3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70">
        <f t="shared" si="146"/>
        <v>1</v>
      </c>
      <c r="DK259" s="70">
        <f t="shared" si="147"/>
        <v>1</v>
      </c>
      <c r="DL259" s="71">
        <f t="shared" si="148"/>
        <v>4.7004803657924166</v>
      </c>
      <c r="DM259" s="42">
        <f t="shared" si="152"/>
        <v>4.7004803657924166</v>
      </c>
      <c r="DO259" s="70">
        <f t="shared" si="149"/>
        <v>1</v>
      </c>
      <c r="DP259" s="41">
        <f t="shared" si="153"/>
        <v>1</v>
      </c>
    </row>
    <row r="260" spans="1:123" ht="16">
      <c r="A260" s="40" t="s">
        <v>3624</v>
      </c>
      <c r="B260" s="73"/>
      <c r="C260" s="70"/>
      <c r="D260" s="70"/>
      <c r="E260" s="70"/>
      <c r="F260" s="70"/>
      <c r="G260" s="73"/>
      <c r="H260" s="73"/>
      <c r="I260" s="73"/>
      <c r="J260" s="73"/>
      <c r="K260" s="73"/>
      <c r="L260" s="70"/>
      <c r="M260" s="70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37">
        <v>4</v>
      </c>
      <c r="CI260" s="4"/>
      <c r="CJ260" s="4"/>
      <c r="CK260" s="4"/>
      <c r="CL260" s="4"/>
      <c r="CM260" s="3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70">
        <f t="shared" ref="DJ260:DJ277" si="154">SUM(B260:DI260)</f>
        <v>4</v>
      </c>
      <c r="DK260" s="70">
        <f t="shared" ref="DK260:DK277" si="155">COUNTIF(B260:DI260, "&gt;0")</f>
        <v>1</v>
      </c>
      <c r="DL260" s="71">
        <f t="shared" ref="DL260:DL277" si="156">LN(110/DK260)</f>
        <v>4.7004803657924166</v>
      </c>
      <c r="DM260" s="42">
        <f t="shared" si="152"/>
        <v>18.801921463169666</v>
      </c>
      <c r="DO260" s="70">
        <f t="shared" ref="DO260:DO277" si="157">MAX(B260:DI260)</f>
        <v>4</v>
      </c>
      <c r="DP260" s="41">
        <f t="shared" si="153"/>
        <v>1</v>
      </c>
      <c r="DS260" s="37" t="e">
        <f>SUM(#REF!)</f>
        <v>#REF!</v>
      </c>
    </row>
    <row r="261" spans="1:123" ht="16">
      <c r="A261" s="39" t="s">
        <v>3625</v>
      </c>
      <c r="B261" s="73"/>
      <c r="C261" s="70"/>
      <c r="D261" s="70"/>
      <c r="E261" s="70"/>
      <c r="F261" s="70"/>
      <c r="G261" s="73"/>
      <c r="H261" s="73"/>
      <c r="I261" s="73"/>
      <c r="J261" s="73"/>
      <c r="K261" s="73"/>
      <c r="L261" s="70"/>
      <c r="M261" s="70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37">
        <v>1</v>
      </c>
      <c r="CI261" s="4"/>
      <c r="CJ261" s="4"/>
      <c r="CK261" s="4"/>
      <c r="CL261" s="4"/>
      <c r="CM261" s="3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70">
        <f t="shared" si="154"/>
        <v>1</v>
      </c>
      <c r="DK261" s="70">
        <f t="shared" si="155"/>
        <v>1</v>
      </c>
      <c r="DL261" s="71">
        <f t="shared" si="156"/>
        <v>4.7004803657924166</v>
      </c>
      <c r="DM261" s="42">
        <f t="shared" si="152"/>
        <v>4.7004803657924166</v>
      </c>
      <c r="DO261" s="70">
        <f t="shared" si="157"/>
        <v>1</v>
      </c>
      <c r="DP261" s="41">
        <f t="shared" si="153"/>
        <v>1</v>
      </c>
    </row>
    <row r="262" spans="1:123" ht="14">
      <c r="A262" s="36" t="s">
        <v>3626</v>
      </c>
      <c r="B262" s="73"/>
      <c r="C262" s="70"/>
      <c r="D262" s="70"/>
      <c r="E262" s="70"/>
      <c r="F262" s="70"/>
      <c r="G262" s="73"/>
      <c r="H262" s="73"/>
      <c r="I262" s="73"/>
      <c r="J262" s="73"/>
      <c r="K262" s="73"/>
      <c r="L262" s="70"/>
      <c r="M262" s="70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37">
        <v>3</v>
      </c>
      <c r="CI262" s="4"/>
      <c r="CJ262" s="4"/>
      <c r="CK262" s="4"/>
      <c r="CL262" s="4"/>
      <c r="CM262" s="3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70">
        <f t="shared" si="154"/>
        <v>3</v>
      </c>
      <c r="DK262" s="70">
        <f t="shared" si="155"/>
        <v>1</v>
      </c>
      <c r="DL262" s="71">
        <f t="shared" si="156"/>
        <v>4.7004803657924166</v>
      </c>
      <c r="DM262" s="42">
        <f t="shared" si="152"/>
        <v>14.101441097377251</v>
      </c>
      <c r="DO262" s="70">
        <f t="shared" si="157"/>
        <v>3</v>
      </c>
      <c r="DP262" s="41">
        <f t="shared" si="153"/>
        <v>1</v>
      </c>
    </row>
    <row r="263" spans="1:123" ht="14">
      <c r="A263" s="37" t="s">
        <v>3594</v>
      </c>
      <c r="B263" s="73"/>
      <c r="C263" s="70"/>
      <c r="D263" s="70"/>
      <c r="E263" s="70"/>
      <c r="F263" s="70"/>
      <c r="G263" s="73"/>
      <c r="H263" s="73"/>
      <c r="I263" s="73"/>
      <c r="J263" s="73"/>
      <c r="K263" s="73"/>
      <c r="L263" s="70"/>
      <c r="M263" s="70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3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L263"/>
      <c r="DM263"/>
    </row>
    <row r="264" spans="1:123" ht="14">
      <c r="A264" s="36" t="s">
        <v>3618</v>
      </c>
      <c r="B264" s="73"/>
      <c r="C264" s="70"/>
      <c r="D264" s="70"/>
      <c r="E264" s="70"/>
      <c r="F264" s="70"/>
      <c r="G264" s="73"/>
      <c r="H264" s="73"/>
      <c r="I264" s="73"/>
      <c r="J264" s="73"/>
      <c r="K264" s="73"/>
      <c r="L264" s="70"/>
      <c r="M264" s="70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3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L264"/>
      <c r="DM264"/>
    </row>
    <row r="265" spans="1:123" s="73" customFormat="1" ht="14">
      <c r="A265" s="77" t="s">
        <v>3576</v>
      </c>
      <c r="B265" s="77"/>
      <c r="C265" s="77"/>
      <c r="D265" s="77"/>
      <c r="E265" s="77"/>
      <c r="F265" s="77"/>
      <c r="G265" s="77"/>
      <c r="H265" s="77">
        <v>2</v>
      </c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>
        <v>1</v>
      </c>
      <c r="U265" s="77"/>
      <c r="V265" s="77"/>
      <c r="W265" s="77"/>
      <c r="X265" s="77"/>
      <c r="Y265" s="77"/>
      <c r="Z265" s="77"/>
      <c r="AA265" s="77"/>
      <c r="AB265" s="77">
        <v>4</v>
      </c>
      <c r="AC265" s="77">
        <v>1</v>
      </c>
      <c r="AD265" s="77"/>
      <c r="AE265" s="77"/>
      <c r="AF265" s="77"/>
      <c r="AG265" s="77">
        <v>3</v>
      </c>
      <c r="AH265" s="77"/>
      <c r="AI265" s="77"/>
      <c r="AJ265" s="77">
        <v>3</v>
      </c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>
        <v>2</v>
      </c>
      <c r="AW265" s="77"/>
      <c r="AX265" s="77"/>
      <c r="AY265" s="77"/>
      <c r="AZ265" s="77"/>
      <c r="BA265" s="77">
        <v>1</v>
      </c>
      <c r="BB265" s="77"/>
      <c r="BC265" s="77"/>
      <c r="BD265" s="77"/>
      <c r="BE265" s="77"/>
      <c r="BF265" s="77"/>
      <c r="BG265" s="77"/>
      <c r="BH265" s="77"/>
      <c r="BI265" s="77"/>
      <c r="BJ265" s="77"/>
      <c r="BK265" s="77"/>
      <c r="BL265" s="77"/>
      <c r="BM265" s="77"/>
      <c r="BN265" s="77"/>
      <c r="BO265" s="77"/>
      <c r="BP265" s="77"/>
      <c r="BQ265" s="77"/>
      <c r="BR265" s="77"/>
      <c r="BS265" s="77"/>
      <c r="BT265" s="77"/>
      <c r="BU265" s="77"/>
      <c r="BV265" s="77"/>
      <c r="BW265" s="77"/>
      <c r="BX265" s="77"/>
      <c r="BY265" s="77"/>
      <c r="BZ265" s="77"/>
      <c r="CA265" s="77"/>
      <c r="CB265" s="77"/>
      <c r="CC265" s="77">
        <v>1</v>
      </c>
      <c r="CD265" s="77"/>
      <c r="CE265" s="77"/>
      <c r="CF265" s="77"/>
      <c r="CG265" s="77"/>
      <c r="CH265" s="77"/>
      <c r="CI265" s="77"/>
      <c r="CJ265" s="77"/>
      <c r="CK265" s="77"/>
      <c r="CL265" s="70"/>
      <c r="CM265" s="75"/>
      <c r="CN265" s="70"/>
      <c r="CO265" s="77"/>
      <c r="CP265" s="77"/>
      <c r="CQ265" s="77"/>
      <c r="CR265" s="75"/>
      <c r="CS265" s="75"/>
      <c r="CT265" s="75"/>
      <c r="CU265" s="75"/>
      <c r="CV265" s="75"/>
      <c r="CW265" s="75"/>
      <c r="CX265" s="75"/>
      <c r="CY265" s="75"/>
      <c r="CZ265" s="75"/>
      <c r="DA265" s="75"/>
      <c r="DB265" s="75"/>
      <c r="DC265" s="75"/>
      <c r="DD265" s="75"/>
      <c r="DE265" s="75"/>
      <c r="DF265" s="75"/>
      <c r="DG265" s="75"/>
      <c r="DH265" s="75"/>
      <c r="DI265" s="77"/>
      <c r="DJ265" s="70">
        <f t="shared" si="154"/>
        <v>18</v>
      </c>
      <c r="DK265" s="70">
        <f t="shared" si="155"/>
        <v>9</v>
      </c>
      <c r="DL265" s="71">
        <f t="shared" si="156"/>
        <v>2.5032557884561966</v>
      </c>
      <c r="DM265" s="42">
        <f t="shared" ref="DM265:DM277" si="158">DJ265*DL265</f>
        <v>45.05860419221154</v>
      </c>
      <c r="DN265" s="77"/>
      <c r="DO265" s="70">
        <f t="shared" si="157"/>
        <v>4</v>
      </c>
      <c r="DP265" s="72">
        <f t="shared" si="153"/>
        <v>0.22222222222222221</v>
      </c>
      <c r="DQ265" s="77" t="s">
        <v>3577</v>
      </c>
    </row>
    <row r="266" spans="1:123" s="73" customFormat="1" ht="14">
      <c r="A266" s="77" t="s">
        <v>1165</v>
      </c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>
        <v>1</v>
      </c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>
        <v>1</v>
      </c>
      <c r="AX266" s="77"/>
      <c r="AY266" s="77"/>
      <c r="AZ266" s="77"/>
      <c r="BA266" s="77">
        <v>2</v>
      </c>
      <c r="BB266" s="77"/>
      <c r="BC266" s="77"/>
      <c r="BD266" s="77"/>
      <c r="BE266" s="77"/>
      <c r="BF266" s="77"/>
      <c r="BG266" s="77"/>
      <c r="BH266" s="77"/>
      <c r="BI266" s="77"/>
      <c r="BJ266" s="77"/>
      <c r="BK266" s="77"/>
      <c r="BL266" s="77"/>
      <c r="BM266" s="77"/>
      <c r="BN266" s="77"/>
      <c r="BO266" s="77"/>
      <c r="BP266" s="77"/>
      <c r="BQ266" s="77"/>
      <c r="BR266" s="77"/>
      <c r="BS266" s="77"/>
      <c r="BT266" s="77"/>
      <c r="BU266" s="77"/>
      <c r="BV266" s="77"/>
      <c r="BW266" s="77"/>
      <c r="BX266" s="77"/>
      <c r="BY266" s="77"/>
      <c r="BZ266" s="77"/>
      <c r="CA266" s="77"/>
      <c r="CB266" s="77"/>
      <c r="CC266" s="77"/>
      <c r="CD266" s="77"/>
      <c r="CE266" s="77"/>
      <c r="CF266" s="77"/>
      <c r="CG266" s="77"/>
      <c r="CH266" s="77"/>
      <c r="CI266" s="77"/>
      <c r="CJ266" s="77"/>
      <c r="CK266" s="77"/>
      <c r="CL266" s="70"/>
      <c r="CM266" s="75"/>
      <c r="CN266" s="70"/>
      <c r="CO266" s="77"/>
      <c r="CP266" s="77"/>
      <c r="CQ266" s="77"/>
      <c r="CR266" s="75"/>
      <c r="CS266" s="75"/>
      <c r="CT266" s="75"/>
      <c r="CU266" s="75"/>
      <c r="CV266" s="75"/>
      <c r="CW266" s="75"/>
      <c r="CX266" s="75"/>
      <c r="CY266" s="75"/>
      <c r="CZ266" s="75"/>
      <c r="DA266" s="75"/>
      <c r="DB266" s="75"/>
      <c r="DC266" s="75"/>
      <c r="DD266" s="75"/>
      <c r="DE266" s="75"/>
      <c r="DF266" s="75"/>
      <c r="DG266" s="75"/>
      <c r="DH266" s="75"/>
      <c r="DI266" s="77"/>
      <c r="DJ266" s="70">
        <f t="shared" si="154"/>
        <v>4</v>
      </c>
      <c r="DK266" s="70">
        <f t="shared" si="155"/>
        <v>3</v>
      </c>
      <c r="DL266" s="71">
        <f t="shared" si="156"/>
        <v>3.6018680771243066</v>
      </c>
      <c r="DM266" s="42">
        <f t="shared" si="158"/>
        <v>14.407472308497226</v>
      </c>
      <c r="DN266" s="77"/>
      <c r="DO266" s="70">
        <f t="shared" si="157"/>
        <v>2</v>
      </c>
      <c r="DP266" s="72">
        <f t="shared" si="153"/>
        <v>0.5</v>
      </c>
      <c r="DQ266" s="77" t="s">
        <v>3578</v>
      </c>
    </row>
    <row r="267" spans="1:123" s="73" customFormat="1" ht="14">
      <c r="A267" s="77" t="s">
        <v>1289</v>
      </c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>
        <v>6</v>
      </c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>
        <v>3</v>
      </c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>
        <v>3</v>
      </c>
      <c r="BB267" s="77"/>
      <c r="BC267" s="77"/>
      <c r="BD267" s="77"/>
      <c r="BE267" s="77"/>
      <c r="BF267" s="77"/>
      <c r="BG267" s="77"/>
      <c r="BH267" s="77"/>
      <c r="BI267" s="77"/>
      <c r="BJ267" s="77"/>
      <c r="BK267" s="77"/>
      <c r="BL267" s="77"/>
      <c r="BM267" s="77"/>
      <c r="BN267" s="77"/>
      <c r="BO267" s="77"/>
      <c r="BP267" s="77"/>
      <c r="BQ267" s="77"/>
      <c r="BR267" s="77"/>
      <c r="BS267" s="77"/>
      <c r="BT267" s="77"/>
      <c r="BU267" s="77"/>
      <c r="BV267" s="77"/>
      <c r="BW267" s="77"/>
      <c r="BX267" s="77"/>
      <c r="BY267" s="77"/>
      <c r="BZ267" s="77"/>
      <c r="CA267" s="77"/>
      <c r="CB267" s="77"/>
      <c r="CC267" s="77"/>
      <c r="CD267" s="77"/>
      <c r="CE267" s="77"/>
      <c r="CF267" s="77"/>
      <c r="CG267" s="77"/>
      <c r="CH267" s="77"/>
      <c r="CI267" s="77"/>
      <c r="CJ267" s="77"/>
      <c r="CK267" s="77"/>
      <c r="CL267" s="70"/>
      <c r="CM267" s="75"/>
      <c r="CN267" s="70"/>
      <c r="CO267" s="77"/>
      <c r="CP267" s="77"/>
      <c r="CQ267" s="77"/>
      <c r="CR267" s="75"/>
      <c r="CS267" s="75"/>
      <c r="CT267" s="75"/>
      <c r="CU267" s="75"/>
      <c r="CV267" s="75"/>
      <c r="CW267" s="75"/>
      <c r="CX267" s="75"/>
      <c r="CY267" s="75"/>
      <c r="CZ267" s="75"/>
      <c r="DA267" s="75"/>
      <c r="DB267" s="75"/>
      <c r="DC267" s="75"/>
      <c r="DD267" s="75"/>
      <c r="DE267" s="75"/>
      <c r="DF267" s="75"/>
      <c r="DG267" s="75"/>
      <c r="DH267" s="75"/>
      <c r="DI267" s="77"/>
      <c r="DJ267" s="70">
        <f t="shared" si="154"/>
        <v>12</v>
      </c>
      <c r="DK267" s="70">
        <f t="shared" si="155"/>
        <v>3</v>
      </c>
      <c r="DL267" s="71">
        <f t="shared" si="156"/>
        <v>3.6018680771243066</v>
      </c>
      <c r="DM267" s="42">
        <f t="shared" si="158"/>
        <v>43.222416925491679</v>
      </c>
      <c r="DN267" s="77"/>
      <c r="DO267" s="70">
        <f t="shared" si="157"/>
        <v>6</v>
      </c>
      <c r="DP267" s="72">
        <f t="shared" si="153"/>
        <v>0.5</v>
      </c>
      <c r="DQ267" s="77" t="s">
        <v>3579</v>
      </c>
    </row>
    <row r="268" spans="1:123" s="73" customFormat="1" ht="14">
      <c r="A268" s="77" t="s">
        <v>3580</v>
      </c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>
        <v>1</v>
      </c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>
        <v>6</v>
      </c>
      <c r="AQ268" s="77"/>
      <c r="AR268" s="77"/>
      <c r="AS268" s="77"/>
      <c r="AT268" s="77">
        <v>1</v>
      </c>
      <c r="AU268" s="77"/>
      <c r="AV268" s="77"/>
      <c r="AW268" s="77"/>
      <c r="AX268" s="77"/>
      <c r="AY268" s="77"/>
      <c r="AZ268" s="77"/>
      <c r="BA268" s="77"/>
      <c r="BB268" s="77"/>
      <c r="BC268" s="77"/>
      <c r="BD268" s="77"/>
      <c r="BE268" s="77"/>
      <c r="BF268" s="77"/>
      <c r="BG268" s="77"/>
      <c r="BH268" s="77"/>
      <c r="BI268" s="77"/>
      <c r="BJ268" s="77"/>
      <c r="BK268" s="77"/>
      <c r="BL268" s="77"/>
      <c r="BM268" s="77"/>
      <c r="BN268" s="77"/>
      <c r="BO268" s="77"/>
      <c r="BP268" s="77"/>
      <c r="BQ268" s="77"/>
      <c r="BR268" s="77"/>
      <c r="BS268" s="77"/>
      <c r="BT268" s="77"/>
      <c r="BU268" s="77"/>
      <c r="BV268" s="77"/>
      <c r="BW268" s="77"/>
      <c r="BX268" s="77"/>
      <c r="BY268" s="77"/>
      <c r="BZ268" s="77"/>
      <c r="CA268" s="77"/>
      <c r="CB268" s="77"/>
      <c r="CC268" s="77"/>
      <c r="CD268" s="77"/>
      <c r="CE268" s="77"/>
      <c r="CF268" s="77"/>
      <c r="CG268" s="77"/>
      <c r="CH268" s="77"/>
      <c r="CI268" s="77"/>
      <c r="CJ268" s="77"/>
      <c r="CK268" s="77"/>
      <c r="CL268" s="70"/>
      <c r="CM268" s="75"/>
      <c r="CN268" s="70"/>
      <c r="CO268" s="77"/>
      <c r="CP268" s="77"/>
      <c r="CQ268" s="77"/>
      <c r="CR268" s="75"/>
      <c r="CS268" s="75"/>
      <c r="CT268" s="75"/>
      <c r="CU268" s="75"/>
      <c r="CV268" s="75"/>
      <c r="CW268" s="75"/>
      <c r="CX268" s="75"/>
      <c r="CY268" s="75"/>
      <c r="CZ268" s="75"/>
      <c r="DA268" s="75"/>
      <c r="DB268" s="75"/>
      <c r="DC268" s="75"/>
      <c r="DD268" s="75"/>
      <c r="DE268" s="75"/>
      <c r="DF268" s="75"/>
      <c r="DG268" s="75"/>
      <c r="DH268" s="75"/>
      <c r="DI268" s="77"/>
      <c r="DJ268" s="70">
        <f t="shared" si="154"/>
        <v>8</v>
      </c>
      <c r="DK268" s="70">
        <f t="shared" si="155"/>
        <v>3</v>
      </c>
      <c r="DL268" s="71">
        <f t="shared" si="156"/>
        <v>3.6018680771243066</v>
      </c>
      <c r="DM268" s="42">
        <f t="shared" si="158"/>
        <v>28.814944616994453</v>
      </c>
      <c r="DN268" s="77"/>
      <c r="DO268" s="70">
        <f t="shared" si="157"/>
        <v>6</v>
      </c>
      <c r="DP268" s="72">
        <f t="shared" si="153"/>
        <v>0.75</v>
      </c>
      <c r="DQ268" s="77" t="s">
        <v>3581</v>
      </c>
    </row>
    <row r="269" spans="1:123" s="73" customFormat="1" ht="14">
      <c r="A269" s="77" t="s">
        <v>2326</v>
      </c>
      <c r="B269" s="77"/>
      <c r="C269" s="77"/>
      <c r="D269" s="77"/>
      <c r="E269" s="77"/>
      <c r="F269" s="77"/>
      <c r="G269" s="77">
        <v>1</v>
      </c>
      <c r="H269" s="77"/>
      <c r="I269" s="77"/>
      <c r="J269" s="77"/>
      <c r="K269" s="77"/>
      <c r="L269" s="77"/>
      <c r="M269" s="77"/>
      <c r="N269" s="77"/>
      <c r="O269" s="77"/>
      <c r="P269" s="77">
        <v>2</v>
      </c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>
        <v>1</v>
      </c>
      <c r="AC269" s="77"/>
      <c r="AD269" s="77"/>
      <c r="AE269" s="77"/>
      <c r="AF269" s="77"/>
      <c r="AG269" s="77"/>
      <c r="AH269" s="77"/>
      <c r="AI269" s="77"/>
      <c r="AJ269" s="77"/>
      <c r="AK269" s="77"/>
      <c r="AL269" s="77">
        <v>2</v>
      </c>
      <c r="AM269" s="77"/>
      <c r="AN269" s="77"/>
      <c r="AO269" s="77"/>
      <c r="AP269" s="77"/>
      <c r="AQ269" s="77"/>
      <c r="AR269" s="77">
        <v>1</v>
      </c>
      <c r="AS269" s="77"/>
      <c r="AT269" s="77"/>
      <c r="AU269" s="77"/>
      <c r="AV269" s="77"/>
      <c r="AW269" s="77"/>
      <c r="AX269" s="77">
        <v>2</v>
      </c>
      <c r="AY269" s="77">
        <v>1</v>
      </c>
      <c r="AZ269" s="77"/>
      <c r="BA269" s="77">
        <v>1</v>
      </c>
      <c r="BB269" s="77"/>
      <c r="BC269" s="77"/>
      <c r="BD269" s="77"/>
      <c r="BE269" s="77"/>
      <c r="BF269" s="77"/>
      <c r="BG269" s="77"/>
      <c r="BH269" s="77"/>
      <c r="BI269" s="77"/>
      <c r="BJ269" s="77"/>
      <c r="BK269" s="77"/>
      <c r="BL269" s="77"/>
      <c r="BM269" s="77"/>
      <c r="BN269" s="77"/>
      <c r="BO269" s="77"/>
      <c r="BP269" s="77"/>
      <c r="BQ269" s="77"/>
      <c r="BR269" s="77"/>
      <c r="BS269" s="77"/>
      <c r="BT269" s="77"/>
      <c r="BU269" s="77">
        <v>1</v>
      </c>
      <c r="BV269" s="77"/>
      <c r="BW269" s="77"/>
      <c r="BX269" s="77"/>
      <c r="BY269" s="77"/>
      <c r="BZ269" s="77"/>
      <c r="CA269" s="77"/>
      <c r="CB269" s="77"/>
      <c r="CC269" s="77"/>
      <c r="CD269" s="77"/>
      <c r="CE269" s="77"/>
      <c r="CF269" s="77"/>
      <c r="CG269" s="77"/>
      <c r="CH269" s="77"/>
      <c r="CI269" s="78">
        <v>1</v>
      </c>
      <c r="CJ269" s="77"/>
      <c r="CK269" s="77"/>
      <c r="CL269" s="70"/>
      <c r="CM269" s="75"/>
      <c r="CN269" s="70"/>
      <c r="CO269" s="77"/>
      <c r="CP269" s="77"/>
      <c r="CQ269" s="77"/>
      <c r="CR269" s="75"/>
      <c r="CS269" s="75"/>
      <c r="CT269" s="75"/>
      <c r="CU269" s="75"/>
      <c r="CV269" s="75"/>
      <c r="CW269" s="75"/>
      <c r="CX269" s="75"/>
      <c r="CY269" s="75"/>
      <c r="CZ269" s="75"/>
      <c r="DA269" s="75"/>
      <c r="DB269" s="75"/>
      <c r="DC269" s="75"/>
      <c r="DD269" s="75"/>
      <c r="DE269" s="75"/>
      <c r="DF269" s="75"/>
      <c r="DG269" s="75"/>
      <c r="DH269" s="75"/>
      <c r="DI269" s="77"/>
      <c r="DJ269" s="70">
        <f t="shared" si="154"/>
        <v>13</v>
      </c>
      <c r="DK269" s="70">
        <f t="shared" si="155"/>
        <v>10</v>
      </c>
      <c r="DL269" s="71">
        <f t="shared" si="156"/>
        <v>2.3978952727983707</v>
      </c>
      <c r="DM269" s="42">
        <f t="shared" si="158"/>
        <v>31.17263854637882</v>
      </c>
      <c r="DN269" s="77"/>
      <c r="DO269" s="70">
        <f t="shared" si="157"/>
        <v>2</v>
      </c>
      <c r="DP269" s="72">
        <f t="shared" si="153"/>
        <v>0.15384615384615385</v>
      </c>
      <c r="DQ269" s="77" t="s">
        <v>3582</v>
      </c>
    </row>
    <row r="270" spans="1:123" s="73" customFormat="1" ht="14">
      <c r="A270" s="77" t="s">
        <v>176</v>
      </c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>
        <v>6</v>
      </c>
      <c r="BA270" s="77">
        <v>1</v>
      </c>
      <c r="BB270" s="77"/>
      <c r="BC270" s="77"/>
      <c r="BD270" s="77"/>
      <c r="BE270" s="77"/>
      <c r="BF270" s="77"/>
      <c r="BG270" s="77"/>
      <c r="BH270" s="77"/>
      <c r="BI270" s="77"/>
      <c r="BJ270" s="77"/>
      <c r="BK270" s="77"/>
      <c r="BL270" s="77"/>
      <c r="BM270" s="77"/>
      <c r="BN270" s="77"/>
      <c r="BO270" s="77"/>
      <c r="BP270" s="77"/>
      <c r="BQ270" s="77"/>
      <c r="BR270" s="77"/>
      <c r="BS270" s="77"/>
      <c r="BT270" s="77"/>
      <c r="BU270" s="77"/>
      <c r="BV270" s="77"/>
      <c r="BW270" s="77"/>
      <c r="BX270" s="77"/>
      <c r="BY270" s="77"/>
      <c r="BZ270" s="77"/>
      <c r="CA270" s="77"/>
      <c r="CB270" s="77"/>
      <c r="CC270" s="77"/>
      <c r="CD270" s="77"/>
      <c r="CE270" s="77"/>
      <c r="CF270" s="77"/>
      <c r="CG270" s="77"/>
      <c r="CH270" s="77"/>
      <c r="CI270" s="77"/>
      <c r="CJ270" s="77"/>
      <c r="CK270" s="77"/>
      <c r="CL270" s="70"/>
      <c r="CM270" s="75"/>
      <c r="CN270" s="70"/>
      <c r="CO270" s="77"/>
      <c r="CP270" s="77"/>
      <c r="CQ270" s="77"/>
      <c r="CR270" s="75"/>
      <c r="CS270" s="75"/>
      <c r="CT270" s="75"/>
      <c r="CU270" s="75"/>
      <c r="CV270" s="75"/>
      <c r="CW270" s="75"/>
      <c r="CX270" s="75"/>
      <c r="CY270" s="75"/>
      <c r="CZ270" s="75"/>
      <c r="DA270" s="75"/>
      <c r="DB270" s="75"/>
      <c r="DC270" s="75"/>
      <c r="DD270" s="75"/>
      <c r="DE270" s="75"/>
      <c r="DF270" s="75"/>
      <c r="DG270" s="75"/>
      <c r="DH270" s="75"/>
      <c r="DI270" s="77"/>
      <c r="DJ270" s="70">
        <f t="shared" si="154"/>
        <v>7</v>
      </c>
      <c r="DK270" s="70">
        <f t="shared" si="155"/>
        <v>2</v>
      </c>
      <c r="DL270" s="71">
        <f t="shared" si="156"/>
        <v>4.0073331852324712</v>
      </c>
      <c r="DM270" s="42">
        <f t="shared" si="158"/>
        <v>28.051332296627297</v>
      </c>
      <c r="DN270" s="77"/>
      <c r="DO270" s="70">
        <f t="shared" si="157"/>
        <v>6</v>
      </c>
      <c r="DP270" s="72">
        <f t="shared" si="153"/>
        <v>0.8571428571428571</v>
      </c>
      <c r="DQ270" s="77" t="s">
        <v>3583</v>
      </c>
    </row>
    <row r="271" spans="1:123" ht="14">
      <c r="A271" s="37"/>
      <c r="C271" s="4"/>
      <c r="D271" s="4"/>
      <c r="E271" s="4"/>
      <c r="F271" s="4"/>
      <c r="L271" s="4"/>
      <c r="M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3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70"/>
      <c r="DK271" s="70"/>
      <c r="DL271" s="71"/>
      <c r="DM271" s="42"/>
      <c r="DO271" s="70">
        <f t="shared" si="157"/>
        <v>0</v>
      </c>
      <c r="DP271" s="72" t="str">
        <f t="shared" si="153"/>
        <v/>
      </c>
    </row>
    <row r="272" spans="1:123" ht="14">
      <c r="A272" s="37" t="s">
        <v>3635</v>
      </c>
      <c r="C272" s="4"/>
      <c r="D272" s="4"/>
      <c r="E272" s="4"/>
      <c r="F272" s="4"/>
      <c r="L272" s="4"/>
      <c r="M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34"/>
      <c r="CN272" s="4"/>
      <c r="CO272" s="4"/>
      <c r="CP272" s="4"/>
      <c r="CQ272" s="4"/>
      <c r="CR272" s="4">
        <v>12</v>
      </c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70">
        <f t="shared" si="154"/>
        <v>12</v>
      </c>
      <c r="DK272" s="70">
        <f t="shared" si="155"/>
        <v>1</v>
      </c>
      <c r="DL272" s="71">
        <f t="shared" si="156"/>
        <v>4.7004803657924166</v>
      </c>
      <c r="DM272" s="42">
        <f t="shared" si="158"/>
        <v>56.405764389509002</v>
      </c>
      <c r="DO272" s="70">
        <f t="shared" si="157"/>
        <v>12</v>
      </c>
      <c r="DP272" s="72">
        <f t="shared" si="153"/>
        <v>1</v>
      </c>
    </row>
    <row r="273" spans="1:120" ht="14">
      <c r="A273" s="37" t="s">
        <v>3636</v>
      </c>
      <c r="C273" s="4"/>
      <c r="D273" s="4"/>
      <c r="E273" s="4"/>
      <c r="F273" s="4"/>
      <c r="L273" s="4"/>
      <c r="M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34"/>
      <c r="CN273" s="4"/>
      <c r="CO273" s="4"/>
      <c r="CP273" s="4"/>
      <c r="CQ273" s="4"/>
      <c r="CR273" s="4">
        <v>7</v>
      </c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70">
        <f t="shared" si="154"/>
        <v>7</v>
      </c>
      <c r="DK273" s="70">
        <f t="shared" si="155"/>
        <v>1</v>
      </c>
      <c r="DL273" s="71">
        <f t="shared" si="156"/>
        <v>4.7004803657924166</v>
      </c>
      <c r="DM273" s="42">
        <f t="shared" si="158"/>
        <v>32.903362560546917</v>
      </c>
      <c r="DO273" s="70">
        <f t="shared" si="157"/>
        <v>7</v>
      </c>
      <c r="DP273" s="72">
        <f t="shared" si="153"/>
        <v>1</v>
      </c>
    </row>
    <row r="274" spans="1:120" ht="14">
      <c r="A274" s="37" t="s">
        <v>3637</v>
      </c>
      <c r="C274" s="4"/>
      <c r="D274" s="4"/>
      <c r="E274" s="4"/>
      <c r="F274" s="4"/>
      <c r="L274" s="4"/>
      <c r="M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34"/>
      <c r="CN274" s="4"/>
      <c r="CO274" s="4"/>
      <c r="CP274" s="4"/>
      <c r="CQ274" s="4"/>
      <c r="CR274" s="4">
        <v>15</v>
      </c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70">
        <f t="shared" si="154"/>
        <v>15</v>
      </c>
      <c r="DK274" s="70">
        <f t="shared" si="155"/>
        <v>1</v>
      </c>
      <c r="DL274" s="71">
        <f t="shared" si="156"/>
        <v>4.7004803657924166</v>
      </c>
      <c r="DM274" s="42">
        <f t="shared" si="158"/>
        <v>70.507205486886249</v>
      </c>
      <c r="DO274" s="70">
        <f t="shared" si="157"/>
        <v>15</v>
      </c>
      <c r="DP274" s="72">
        <f t="shared" si="153"/>
        <v>1</v>
      </c>
    </row>
    <row r="275" spans="1:120" ht="14">
      <c r="A275" s="37" t="s">
        <v>3638</v>
      </c>
      <c r="C275" s="4"/>
      <c r="D275" s="4"/>
      <c r="E275" s="4"/>
      <c r="F275" s="4"/>
      <c r="L275" s="4"/>
      <c r="M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34"/>
      <c r="CN275" s="4"/>
      <c r="CO275" s="4"/>
      <c r="CP275" s="4"/>
      <c r="CQ275" s="4"/>
      <c r="CR275" s="4">
        <v>10</v>
      </c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70">
        <f t="shared" si="154"/>
        <v>10</v>
      </c>
      <c r="DK275" s="70">
        <f t="shared" si="155"/>
        <v>1</v>
      </c>
      <c r="DL275" s="71">
        <f t="shared" si="156"/>
        <v>4.7004803657924166</v>
      </c>
      <c r="DM275" s="42">
        <f t="shared" si="158"/>
        <v>47.004803657924164</v>
      </c>
      <c r="DO275" s="70">
        <f t="shared" si="157"/>
        <v>10</v>
      </c>
      <c r="DP275" s="72">
        <f t="shared" si="153"/>
        <v>1</v>
      </c>
    </row>
    <row r="276" spans="1:120" ht="14">
      <c r="A276" s="37" t="s">
        <v>3639</v>
      </c>
      <c r="C276" s="4"/>
      <c r="D276" s="4"/>
      <c r="E276" s="4"/>
      <c r="F276" s="4"/>
      <c r="L276" s="4"/>
      <c r="M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34"/>
      <c r="CN276" s="4"/>
      <c r="CO276" s="4"/>
      <c r="CP276" s="4"/>
      <c r="CQ276" s="4"/>
      <c r="CR276" s="4">
        <v>6</v>
      </c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70">
        <f t="shared" si="154"/>
        <v>6</v>
      </c>
      <c r="DK276" s="70">
        <f t="shared" si="155"/>
        <v>1</v>
      </c>
      <c r="DL276" s="71">
        <f t="shared" si="156"/>
        <v>4.7004803657924166</v>
      </c>
      <c r="DM276" s="42">
        <f t="shared" si="158"/>
        <v>28.202882194754501</v>
      </c>
      <c r="DO276" s="70">
        <f t="shared" si="157"/>
        <v>6</v>
      </c>
      <c r="DP276" s="72">
        <f t="shared" si="153"/>
        <v>1</v>
      </c>
    </row>
    <row r="277" spans="1:120" ht="14">
      <c r="A277" s="37" t="s">
        <v>3640</v>
      </c>
      <c r="C277" s="4"/>
      <c r="D277" s="4"/>
      <c r="E277" s="4"/>
      <c r="F277" s="4"/>
      <c r="L277" s="4"/>
      <c r="M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34"/>
      <c r="CN277" s="4"/>
      <c r="CO277" s="4"/>
      <c r="CP277" s="4"/>
      <c r="CQ277" s="4"/>
      <c r="CR277" s="4">
        <v>5</v>
      </c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70">
        <f t="shared" si="154"/>
        <v>5</v>
      </c>
      <c r="DK277" s="70">
        <f t="shared" si="155"/>
        <v>1</v>
      </c>
      <c r="DL277" s="71">
        <f t="shared" si="156"/>
        <v>4.7004803657924166</v>
      </c>
      <c r="DM277" s="42">
        <f t="shared" si="158"/>
        <v>23.502401828962082</v>
      </c>
      <c r="DO277" s="70">
        <f t="shared" si="157"/>
        <v>5</v>
      </c>
      <c r="DP277" s="72">
        <f t="shared" si="153"/>
        <v>1</v>
      </c>
    </row>
    <row r="278" spans="1:120" ht="14">
      <c r="C278" s="4"/>
      <c r="D278" s="4"/>
      <c r="E278" s="4"/>
      <c r="F278" s="4"/>
      <c r="L278" s="4"/>
      <c r="M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3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L278" s="42"/>
      <c r="DM278" s="42"/>
    </row>
    <row r="279" spans="1:120" ht="14">
      <c r="C279" s="4"/>
      <c r="D279" s="4"/>
      <c r="E279" s="4"/>
      <c r="F279" s="4"/>
      <c r="L279" s="4"/>
      <c r="M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3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L279" s="42"/>
      <c r="DM279" s="42"/>
    </row>
    <row r="280" spans="1:120" ht="14">
      <c r="C280" s="4"/>
      <c r="D280" s="4"/>
      <c r="E280" s="4"/>
      <c r="F280" s="4"/>
      <c r="L280" s="4"/>
      <c r="M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3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L280" s="42"/>
      <c r="DM280" s="42"/>
    </row>
    <row r="281" spans="1:120" ht="14">
      <c r="C281" s="4"/>
      <c r="D281" s="4"/>
      <c r="E281" s="4"/>
      <c r="F281" s="4"/>
      <c r="L281" s="4"/>
      <c r="M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3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L281" s="42"/>
      <c r="DM281" s="42"/>
    </row>
    <row r="282" spans="1:120" ht="14">
      <c r="C282" s="4"/>
      <c r="D282" s="4"/>
      <c r="E282" s="4"/>
      <c r="F282" s="4"/>
      <c r="L282" s="4"/>
      <c r="M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3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L282" s="42"/>
      <c r="DM282" s="42"/>
    </row>
    <row r="283" spans="1:120" ht="14">
      <c r="C283" s="4"/>
      <c r="D283" s="4"/>
      <c r="E283" s="4"/>
      <c r="F283" s="4"/>
      <c r="L283" s="4"/>
      <c r="M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3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L283" s="42"/>
      <c r="DM283" s="42"/>
    </row>
    <row r="284" spans="1:120" ht="14">
      <c r="C284" s="4"/>
      <c r="D284" s="4"/>
      <c r="E284" s="4"/>
      <c r="F284" s="4"/>
      <c r="L284" s="4"/>
      <c r="M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3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L284" s="42"/>
      <c r="DM284" s="42"/>
    </row>
    <row r="285" spans="1:120" ht="14">
      <c r="C285" s="4"/>
      <c r="D285" s="4"/>
      <c r="E285" s="4"/>
      <c r="F285" s="4"/>
      <c r="L285" s="4"/>
      <c r="M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3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L285" s="42"/>
      <c r="DM285" s="42"/>
    </row>
    <row r="286" spans="1:120" ht="14">
      <c r="C286" s="4"/>
      <c r="D286" s="4"/>
      <c r="E286" s="4"/>
      <c r="F286" s="4"/>
      <c r="L286" s="4"/>
      <c r="M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3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L286" s="42"/>
      <c r="DM286" s="42"/>
    </row>
    <row r="287" spans="1:120" ht="14">
      <c r="C287" s="4"/>
      <c r="D287" s="4"/>
      <c r="E287" s="4"/>
      <c r="F287" s="4"/>
      <c r="L287" s="4"/>
      <c r="M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3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L287" s="42"/>
      <c r="DM287" s="42"/>
    </row>
    <row r="288" spans="1:120" ht="14">
      <c r="C288" s="4"/>
      <c r="D288" s="4"/>
      <c r="E288" s="4"/>
      <c r="F288" s="4"/>
      <c r="L288" s="4"/>
      <c r="M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3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L288" s="42"/>
      <c r="DM288" s="42"/>
    </row>
    <row r="289" spans="3:117" ht="14">
      <c r="C289" s="4"/>
      <c r="D289" s="4"/>
      <c r="E289" s="4"/>
      <c r="F289" s="4"/>
      <c r="L289" s="4"/>
      <c r="M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3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L289" s="42"/>
      <c r="DM289" s="42"/>
    </row>
    <row r="290" spans="3:117" ht="14">
      <c r="C290" s="4"/>
      <c r="D290" s="4"/>
      <c r="E290" s="4"/>
      <c r="F290" s="4"/>
      <c r="L290" s="4"/>
      <c r="M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3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L290" s="42"/>
      <c r="DM290" s="42"/>
    </row>
    <row r="291" spans="3:117" ht="14">
      <c r="C291" s="4"/>
      <c r="D291" s="4"/>
      <c r="E291" s="4"/>
      <c r="F291" s="4"/>
      <c r="L291" s="4"/>
      <c r="M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3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L291" s="42"/>
      <c r="DM291" s="42"/>
    </row>
    <row r="292" spans="3:117" ht="14">
      <c r="C292" s="4"/>
      <c r="D292" s="4"/>
      <c r="E292" s="4"/>
      <c r="F292" s="4"/>
      <c r="L292" s="4"/>
      <c r="M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3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L292" s="42"/>
      <c r="DM292" s="42"/>
    </row>
    <row r="293" spans="3:117" ht="14">
      <c r="C293" s="4"/>
      <c r="D293" s="4"/>
      <c r="E293" s="4"/>
      <c r="F293" s="4"/>
      <c r="L293" s="4"/>
      <c r="M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3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L293" s="42"/>
      <c r="DM293" s="42"/>
    </row>
    <row r="294" spans="3:117" ht="14">
      <c r="C294" s="4"/>
      <c r="D294" s="4"/>
      <c r="E294" s="4"/>
      <c r="F294" s="4"/>
      <c r="L294" s="4"/>
      <c r="M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3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L294" s="42"/>
      <c r="DM294" s="42"/>
    </row>
    <row r="295" spans="3:117" ht="14">
      <c r="C295" s="4"/>
      <c r="D295" s="4"/>
      <c r="E295" s="4"/>
      <c r="F295" s="4"/>
      <c r="L295" s="4"/>
      <c r="M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3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L295" s="42"/>
      <c r="DM295" s="42"/>
    </row>
    <row r="296" spans="3:117" ht="14">
      <c r="C296" s="4"/>
      <c r="D296" s="4"/>
      <c r="E296" s="4"/>
      <c r="F296" s="4"/>
      <c r="L296" s="4"/>
      <c r="M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3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L296" s="42"/>
      <c r="DM296" s="42"/>
    </row>
    <row r="297" spans="3:117" ht="14">
      <c r="C297" s="4"/>
      <c r="D297" s="4"/>
      <c r="E297" s="4"/>
      <c r="F297" s="4"/>
      <c r="L297" s="4"/>
      <c r="M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3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L297" s="42"/>
      <c r="DM297" s="42"/>
    </row>
    <row r="298" spans="3:117" ht="14">
      <c r="C298" s="4"/>
      <c r="D298" s="4"/>
      <c r="E298" s="4"/>
      <c r="F298" s="4"/>
      <c r="L298" s="4"/>
      <c r="M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3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L298" s="42"/>
      <c r="DM298" s="42"/>
    </row>
    <row r="299" spans="3:117" ht="14">
      <c r="C299" s="4"/>
      <c r="D299" s="4"/>
      <c r="E299" s="4"/>
      <c r="F299" s="4"/>
      <c r="L299" s="4"/>
      <c r="M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3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L299" s="42"/>
      <c r="DM299" s="42"/>
    </row>
    <row r="300" spans="3:117" ht="14">
      <c r="C300" s="4"/>
      <c r="D300" s="4"/>
      <c r="E300" s="4"/>
      <c r="F300" s="4"/>
      <c r="L300" s="4"/>
      <c r="M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3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L300" s="42"/>
      <c r="DM300" s="42"/>
    </row>
    <row r="301" spans="3:117" ht="14">
      <c r="C301" s="4"/>
      <c r="D301" s="4"/>
      <c r="E301" s="4"/>
      <c r="F301" s="4"/>
      <c r="L301" s="4"/>
      <c r="M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3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L301" s="42"/>
      <c r="DM301" s="42"/>
    </row>
    <row r="302" spans="3:117" ht="14">
      <c r="C302" s="4"/>
      <c r="D302" s="4"/>
      <c r="E302" s="4"/>
      <c r="F302" s="4"/>
      <c r="L302" s="4"/>
      <c r="M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3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L302" s="42"/>
      <c r="DM302" s="42"/>
    </row>
    <row r="303" spans="3:117" ht="14">
      <c r="C303" s="4"/>
      <c r="D303" s="4"/>
      <c r="E303" s="4"/>
      <c r="F303" s="4"/>
      <c r="L303" s="4"/>
      <c r="M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3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L303" s="42"/>
      <c r="DM303" s="42"/>
    </row>
    <row r="304" spans="3:117" ht="14">
      <c r="C304" s="4"/>
      <c r="D304" s="4"/>
      <c r="E304" s="4"/>
      <c r="F304" s="4"/>
      <c r="L304" s="4"/>
      <c r="M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3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L304" s="42"/>
      <c r="DM304" s="42"/>
    </row>
    <row r="305" spans="3:117" ht="14">
      <c r="C305" s="4"/>
      <c r="D305" s="4"/>
      <c r="E305" s="4"/>
      <c r="F305" s="4"/>
      <c r="L305" s="4"/>
      <c r="M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3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L305" s="42"/>
      <c r="DM305" s="42"/>
    </row>
    <row r="306" spans="3:117" ht="14">
      <c r="C306" s="4"/>
      <c r="D306" s="4"/>
      <c r="E306" s="4"/>
      <c r="F306" s="4"/>
      <c r="L306" s="4"/>
      <c r="M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3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L306" s="42"/>
      <c r="DM306" s="42"/>
    </row>
    <row r="307" spans="3:117" ht="14">
      <c r="C307" s="4"/>
      <c r="D307" s="4"/>
      <c r="E307" s="4"/>
      <c r="F307" s="4"/>
      <c r="L307" s="4"/>
      <c r="M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3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L307" s="42"/>
      <c r="DM307" s="42"/>
    </row>
    <row r="308" spans="3:117" ht="14">
      <c r="C308" s="4"/>
      <c r="D308" s="4"/>
      <c r="E308" s="4"/>
      <c r="F308" s="4"/>
      <c r="L308" s="4"/>
      <c r="M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3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L308" s="42"/>
      <c r="DM308" s="42"/>
    </row>
    <row r="309" spans="3:117" ht="14">
      <c r="C309" s="4"/>
      <c r="D309" s="4"/>
      <c r="E309" s="4"/>
      <c r="F309" s="4"/>
      <c r="L309" s="4"/>
      <c r="M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3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L309" s="42"/>
      <c r="DM309" s="42"/>
    </row>
    <row r="310" spans="3:117" ht="14">
      <c r="C310" s="4"/>
      <c r="D310" s="4"/>
      <c r="E310" s="4"/>
      <c r="F310" s="4"/>
      <c r="L310" s="4"/>
      <c r="M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3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L310" s="42"/>
      <c r="DM310" s="42"/>
    </row>
    <row r="311" spans="3:117" ht="14">
      <c r="C311" s="4"/>
      <c r="D311" s="4"/>
      <c r="E311" s="4"/>
      <c r="F311" s="4"/>
      <c r="L311" s="4"/>
      <c r="M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3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L311" s="42"/>
      <c r="DM311" s="42"/>
    </row>
    <row r="312" spans="3:117" ht="14">
      <c r="C312" s="4"/>
      <c r="D312" s="4"/>
      <c r="E312" s="4"/>
      <c r="F312" s="4"/>
      <c r="L312" s="4"/>
      <c r="M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3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L312" s="42"/>
      <c r="DM312" s="42"/>
    </row>
    <row r="313" spans="3:117" ht="14">
      <c r="C313" s="4"/>
      <c r="D313" s="4"/>
      <c r="E313" s="4"/>
      <c r="F313" s="4"/>
      <c r="L313" s="4"/>
      <c r="M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3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L313" s="42"/>
      <c r="DM313" s="42"/>
    </row>
    <row r="314" spans="3:117" ht="14">
      <c r="C314" s="4"/>
      <c r="D314" s="4"/>
      <c r="E314" s="4"/>
      <c r="F314" s="4"/>
      <c r="L314" s="4"/>
      <c r="M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3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L314" s="42"/>
      <c r="DM314" s="42"/>
    </row>
    <row r="315" spans="3:117" ht="14">
      <c r="C315" s="4"/>
      <c r="D315" s="4"/>
      <c r="E315" s="4"/>
      <c r="F315" s="4"/>
      <c r="L315" s="4"/>
      <c r="M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3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L315" s="42"/>
      <c r="DM315" s="42"/>
    </row>
    <row r="316" spans="3:117" ht="14">
      <c r="C316" s="4"/>
      <c r="D316" s="4"/>
      <c r="E316" s="4"/>
      <c r="F316" s="4"/>
      <c r="L316" s="4"/>
      <c r="M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3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L316" s="42"/>
      <c r="DM316" s="42"/>
    </row>
    <row r="317" spans="3:117" ht="14">
      <c r="C317" s="4"/>
      <c r="D317" s="4"/>
      <c r="E317" s="4"/>
      <c r="F317" s="4"/>
      <c r="L317" s="4"/>
      <c r="M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3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L317" s="42"/>
      <c r="DM317" s="42"/>
    </row>
    <row r="318" spans="3:117" ht="14">
      <c r="C318" s="4"/>
      <c r="D318" s="4"/>
      <c r="E318" s="4"/>
      <c r="F318" s="4"/>
      <c r="L318" s="4"/>
      <c r="M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3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L318" s="42"/>
      <c r="DM318" s="42"/>
    </row>
    <row r="319" spans="3:117" ht="14">
      <c r="C319" s="4"/>
      <c r="D319" s="4"/>
      <c r="E319" s="4"/>
      <c r="F319" s="4"/>
      <c r="L319" s="4"/>
      <c r="M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3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L319" s="42"/>
      <c r="DM319" s="42"/>
    </row>
    <row r="320" spans="3:117" ht="14">
      <c r="C320" s="4"/>
      <c r="D320" s="4"/>
      <c r="E320" s="4"/>
      <c r="F320" s="4"/>
      <c r="L320" s="4"/>
      <c r="M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3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L320" s="42"/>
      <c r="DM320" s="42"/>
    </row>
    <row r="321" spans="3:117" ht="14">
      <c r="C321" s="4"/>
      <c r="D321" s="4"/>
      <c r="E321" s="4"/>
      <c r="F321" s="4"/>
      <c r="L321" s="4"/>
      <c r="M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3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L321" s="42"/>
      <c r="DM321" s="42"/>
    </row>
    <row r="322" spans="3:117" ht="14">
      <c r="C322" s="4"/>
      <c r="D322" s="4"/>
      <c r="E322" s="4"/>
      <c r="F322" s="4"/>
      <c r="L322" s="4"/>
      <c r="M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3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L322" s="42"/>
      <c r="DM322" s="42"/>
    </row>
    <row r="323" spans="3:117" ht="14">
      <c r="C323" s="4"/>
      <c r="D323" s="4"/>
      <c r="E323" s="4"/>
      <c r="F323" s="4"/>
      <c r="L323" s="4"/>
      <c r="M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3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L323" s="42"/>
      <c r="DM323" s="42"/>
    </row>
    <row r="324" spans="3:117" ht="14">
      <c r="C324" s="4"/>
      <c r="D324" s="4"/>
      <c r="E324" s="4"/>
      <c r="F324" s="4"/>
      <c r="L324" s="4"/>
      <c r="M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3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L324" s="42"/>
      <c r="DM324" s="42"/>
    </row>
    <row r="325" spans="3:117" ht="14">
      <c r="C325" s="4"/>
      <c r="D325" s="4"/>
      <c r="E325" s="4"/>
      <c r="F325" s="4"/>
      <c r="L325" s="4"/>
      <c r="M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3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L325" s="42"/>
      <c r="DM325" s="42"/>
    </row>
    <row r="326" spans="3:117" ht="14">
      <c r="C326" s="4"/>
      <c r="D326" s="4"/>
      <c r="E326" s="4"/>
      <c r="F326" s="4"/>
      <c r="L326" s="4"/>
      <c r="M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3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L326" s="42"/>
      <c r="DM326" s="42"/>
    </row>
    <row r="327" spans="3:117" ht="14">
      <c r="C327" s="4"/>
      <c r="D327" s="4"/>
      <c r="E327" s="4"/>
      <c r="F327" s="4"/>
      <c r="L327" s="4"/>
      <c r="M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3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L327" s="42"/>
      <c r="DM327" s="42"/>
    </row>
    <row r="328" spans="3:117" ht="14">
      <c r="C328" s="4"/>
      <c r="D328" s="4"/>
      <c r="E328" s="4"/>
      <c r="F328" s="4"/>
      <c r="L328" s="4"/>
      <c r="M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3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L328" s="42"/>
      <c r="DM328" s="42"/>
    </row>
    <row r="329" spans="3:117" ht="14">
      <c r="C329" s="4"/>
      <c r="D329" s="4"/>
      <c r="E329" s="4"/>
      <c r="F329" s="4"/>
      <c r="L329" s="4"/>
      <c r="M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3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L329" s="42"/>
      <c r="DM329" s="42"/>
    </row>
    <row r="330" spans="3:117" ht="14">
      <c r="C330" s="4"/>
      <c r="D330" s="4"/>
      <c r="E330" s="4"/>
      <c r="F330" s="4"/>
      <c r="L330" s="4"/>
      <c r="M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3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L330" s="42"/>
      <c r="DM330" s="42"/>
    </row>
    <row r="331" spans="3:117" ht="14">
      <c r="C331" s="4"/>
      <c r="D331" s="4"/>
      <c r="E331" s="4"/>
      <c r="F331" s="4"/>
      <c r="L331" s="4"/>
      <c r="M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3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L331" s="42"/>
      <c r="DM331" s="42"/>
    </row>
    <row r="332" spans="3:117" ht="14">
      <c r="C332" s="4"/>
      <c r="D332" s="4"/>
      <c r="E332" s="4"/>
      <c r="F332" s="4"/>
      <c r="L332" s="4"/>
      <c r="M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3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L332" s="42"/>
      <c r="DM332" s="42"/>
    </row>
    <row r="333" spans="3:117" ht="14">
      <c r="C333" s="4"/>
      <c r="D333" s="4"/>
      <c r="E333" s="4"/>
      <c r="F333" s="4"/>
      <c r="L333" s="4"/>
      <c r="M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3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L333" s="42"/>
      <c r="DM333" s="42"/>
    </row>
    <row r="334" spans="3:117" ht="14">
      <c r="C334" s="4"/>
      <c r="D334" s="4"/>
      <c r="E334" s="4"/>
      <c r="F334" s="4"/>
      <c r="L334" s="4"/>
      <c r="M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3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L334" s="42"/>
      <c r="DM334" s="42"/>
    </row>
    <row r="335" spans="3:117" ht="14">
      <c r="C335" s="4"/>
      <c r="D335" s="4"/>
      <c r="E335" s="4"/>
      <c r="F335" s="4"/>
      <c r="L335" s="4"/>
      <c r="M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3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L335" s="42"/>
      <c r="DM335" s="42"/>
    </row>
    <row r="336" spans="3:117" ht="14">
      <c r="C336" s="4"/>
      <c r="D336" s="4"/>
      <c r="E336" s="4"/>
      <c r="F336" s="4"/>
      <c r="L336" s="4"/>
      <c r="M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3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L336" s="42"/>
      <c r="DM336" s="42"/>
    </row>
    <row r="337" spans="3:117" ht="14">
      <c r="C337" s="4"/>
      <c r="D337" s="4"/>
      <c r="E337" s="4"/>
      <c r="F337" s="4"/>
      <c r="L337" s="4"/>
      <c r="M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3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L337" s="42"/>
      <c r="DM337" s="42"/>
    </row>
    <row r="338" spans="3:117" ht="14">
      <c r="C338" s="4"/>
      <c r="D338" s="4"/>
      <c r="E338" s="4"/>
      <c r="F338" s="4"/>
      <c r="L338" s="4"/>
      <c r="M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3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L338" s="42"/>
      <c r="DM338" s="42"/>
    </row>
    <row r="339" spans="3:117" ht="14">
      <c r="C339" s="4"/>
      <c r="D339" s="4"/>
      <c r="E339" s="4"/>
      <c r="F339" s="4"/>
      <c r="L339" s="4"/>
      <c r="M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3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L339" s="42"/>
      <c r="DM339" s="42"/>
    </row>
    <row r="340" spans="3:117" ht="14">
      <c r="C340" s="4"/>
      <c r="D340" s="4"/>
      <c r="E340" s="4"/>
      <c r="F340" s="4"/>
      <c r="L340" s="4"/>
      <c r="M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3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L340" s="42"/>
      <c r="DM340" s="42"/>
    </row>
    <row r="341" spans="3:117" ht="14">
      <c r="C341" s="4"/>
      <c r="D341" s="4"/>
      <c r="E341" s="4"/>
      <c r="F341" s="4"/>
      <c r="L341" s="4"/>
      <c r="M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3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L341" s="42"/>
      <c r="DM341" s="42"/>
    </row>
    <row r="342" spans="3:117" ht="14">
      <c r="C342" s="4"/>
      <c r="D342" s="4"/>
      <c r="E342" s="4"/>
      <c r="F342" s="4"/>
      <c r="L342" s="4"/>
      <c r="M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3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L342" s="42"/>
      <c r="DM342" s="42"/>
    </row>
    <row r="343" spans="3:117" ht="14">
      <c r="C343" s="4"/>
      <c r="D343" s="4"/>
      <c r="E343" s="4"/>
      <c r="F343" s="4"/>
      <c r="L343" s="4"/>
      <c r="M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3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L343" s="42"/>
      <c r="DM343" s="42"/>
    </row>
    <row r="344" spans="3:117" ht="14">
      <c r="C344" s="4"/>
      <c r="D344" s="4"/>
      <c r="E344" s="4"/>
      <c r="F344" s="4"/>
      <c r="L344" s="4"/>
      <c r="M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3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L344" s="42"/>
      <c r="DM344" s="42"/>
    </row>
    <row r="345" spans="3:117" ht="14">
      <c r="C345" s="4"/>
      <c r="D345" s="4"/>
      <c r="E345" s="4"/>
      <c r="F345" s="4"/>
      <c r="L345" s="4"/>
      <c r="M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3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L345" s="42"/>
      <c r="DM345" s="42"/>
    </row>
    <row r="346" spans="3:117" ht="14">
      <c r="C346" s="4"/>
      <c r="D346" s="4"/>
      <c r="E346" s="4"/>
      <c r="F346" s="4"/>
      <c r="L346" s="4"/>
      <c r="M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3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L346" s="42"/>
      <c r="DM346" s="42"/>
    </row>
    <row r="347" spans="3:117" ht="14">
      <c r="C347" s="4"/>
      <c r="D347" s="4"/>
      <c r="E347" s="4"/>
      <c r="F347" s="4"/>
      <c r="L347" s="4"/>
      <c r="M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3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L347" s="42"/>
      <c r="DM347" s="42"/>
    </row>
    <row r="348" spans="3:117" ht="14">
      <c r="C348" s="4"/>
      <c r="D348" s="4"/>
      <c r="E348" s="4"/>
      <c r="F348" s="4"/>
      <c r="L348" s="4"/>
      <c r="M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3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L348" s="42"/>
      <c r="DM348" s="42"/>
    </row>
    <row r="349" spans="3:117" ht="14">
      <c r="C349" s="4"/>
      <c r="D349" s="4"/>
      <c r="E349" s="4"/>
      <c r="F349" s="4"/>
      <c r="L349" s="4"/>
      <c r="M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3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L349" s="42"/>
      <c r="DM349" s="42"/>
    </row>
    <row r="350" spans="3:117" ht="14">
      <c r="C350" s="4"/>
      <c r="D350" s="4"/>
      <c r="E350" s="4"/>
      <c r="F350" s="4"/>
      <c r="L350" s="4"/>
      <c r="M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3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L350" s="42"/>
      <c r="DM350" s="42"/>
    </row>
    <row r="351" spans="3:117" ht="14">
      <c r="C351" s="4"/>
      <c r="D351" s="4"/>
      <c r="E351" s="4"/>
      <c r="F351" s="4"/>
      <c r="L351" s="4"/>
      <c r="M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3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L351" s="42"/>
      <c r="DM351" s="42"/>
    </row>
    <row r="352" spans="3:117" ht="14">
      <c r="C352" s="4"/>
      <c r="D352" s="4"/>
      <c r="E352" s="4"/>
      <c r="F352" s="4"/>
      <c r="L352" s="4"/>
      <c r="M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3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L352" s="42"/>
      <c r="DM352" s="42"/>
    </row>
    <row r="353" spans="3:117" ht="14">
      <c r="C353" s="4"/>
      <c r="D353" s="4"/>
      <c r="E353" s="4"/>
      <c r="F353" s="4"/>
      <c r="L353" s="4"/>
      <c r="M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3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L353" s="42"/>
      <c r="DM353" s="42"/>
    </row>
    <row r="354" spans="3:117" ht="14">
      <c r="C354" s="4"/>
      <c r="D354" s="4"/>
      <c r="E354" s="4"/>
      <c r="F354" s="4"/>
      <c r="L354" s="4"/>
      <c r="M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3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L354" s="42"/>
      <c r="DM354" s="42"/>
    </row>
    <row r="355" spans="3:117" ht="14">
      <c r="C355" s="4"/>
      <c r="D355" s="4"/>
      <c r="E355" s="4"/>
      <c r="F355" s="4"/>
      <c r="L355" s="4"/>
      <c r="M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3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L355" s="42"/>
      <c r="DM355" s="42"/>
    </row>
    <row r="356" spans="3:117" ht="14">
      <c r="C356" s="4"/>
      <c r="D356" s="4"/>
      <c r="E356" s="4"/>
      <c r="F356" s="4"/>
      <c r="L356" s="4"/>
      <c r="M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3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L356" s="42"/>
      <c r="DM356" s="42"/>
    </row>
    <row r="357" spans="3:117" ht="14">
      <c r="C357" s="4"/>
      <c r="D357" s="4"/>
      <c r="E357" s="4"/>
      <c r="F357" s="4"/>
      <c r="L357" s="4"/>
      <c r="M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3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L357" s="42"/>
      <c r="DM357" s="42"/>
    </row>
    <row r="358" spans="3:117" ht="14">
      <c r="C358" s="4"/>
      <c r="D358" s="4"/>
      <c r="E358" s="4"/>
      <c r="F358" s="4"/>
      <c r="L358" s="4"/>
      <c r="M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3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L358" s="42"/>
      <c r="DM358" s="42"/>
    </row>
    <row r="359" spans="3:117" ht="14">
      <c r="C359" s="4"/>
      <c r="D359" s="4"/>
      <c r="E359" s="4"/>
      <c r="F359" s="4"/>
      <c r="L359" s="4"/>
      <c r="M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3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L359" s="42"/>
      <c r="DM359" s="42"/>
    </row>
    <row r="360" spans="3:117" ht="14">
      <c r="C360" s="4"/>
      <c r="D360" s="4"/>
      <c r="E360" s="4"/>
      <c r="F360" s="4"/>
      <c r="L360" s="4"/>
      <c r="M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3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L360" s="42"/>
      <c r="DM360" s="42"/>
    </row>
    <row r="361" spans="3:117" ht="14">
      <c r="C361" s="4"/>
      <c r="D361" s="4"/>
      <c r="E361" s="4"/>
      <c r="F361" s="4"/>
      <c r="L361" s="4"/>
      <c r="M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3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L361" s="42"/>
      <c r="DM361" s="42"/>
    </row>
    <row r="362" spans="3:117" ht="14">
      <c r="C362" s="4"/>
      <c r="D362" s="4"/>
      <c r="E362" s="4"/>
      <c r="F362" s="4"/>
      <c r="L362" s="4"/>
      <c r="M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3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L362" s="42"/>
      <c r="DM362" s="42"/>
    </row>
    <row r="363" spans="3:117" ht="14">
      <c r="C363" s="4"/>
      <c r="D363" s="4"/>
      <c r="E363" s="4"/>
      <c r="F363" s="4"/>
      <c r="L363" s="4"/>
      <c r="M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3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L363" s="42"/>
      <c r="DM363" s="42"/>
    </row>
    <row r="364" spans="3:117" ht="14">
      <c r="C364" s="4"/>
      <c r="D364" s="4"/>
      <c r="E364" s="4"/>
      <c r="F364" s="4"/>
      <c r="L364" s="4"/>
      <c r="M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3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L364" s="42"/>
      <c r="DM364" s="42"/>
    </row>
    <row r="365" spans="3:117" ht="14">
      <c r="C365" s="4"/>
      <c r="D365" s="4"/>
      <c r="E365" s="4"/>
      <c r="F365" s="4"/>
      <c r="L365" s="4"/>
      <c r="M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3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L365" s="42"/>
      <c r="DM365" s="42"/>
    </row>
    <row r="366" spans="3:117" ht="14">
      <c r="C366" s="4"/>
      <c r="D366" s="4"/>
      <c r="E366" s="4"/>
      <c r="F366" s="4"/>
      <c r="L366" s="4"/>
      <c r="M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3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L366" s="42"/>
      <c r="DM366" s="42"/>
    </row>
    <row r="367" spans="3:117" ht="14">
      <c r="C367" s="4"/>
      <c r="D367" s="4"/>
      <c r="E367" s="4"/>
      <c r="F367" s="4"/>
      <c r="L367" s="4"/>
      <c r="M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3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L367" s="42"/>
      <c r="DM367" s="42"/>
    </row>
    <row r="368" spans="3:117" ht="14">
      <c r="C368" s="4"/>
      <c r="D368" s="4"/>
      <c r="E368" s="4"/>
      <c r="F368" s="4"/>
      <c r="L368" s="4"/>
      <c r="M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3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L368" s="42"/>
      <c r="DM368" s="42"/>
    </row>
    <row r="369" spans="3:117" ht="14">
      <c r="C369" s="4"/>
      <c r="D369" s="4"/>
      <c r="E369" s="4"/>
      <c r="F369" s="4"/>
      <c r="L369" s="4"/>
      <c r="M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3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L369" s="42"/>
      <c r="DM369" s="42"/>
    </row>
    <row r="370" spans="3:117" ht="14">
      <c r="C370" s="4"/>
      <c r="D370" s="4"/>
      <c r="E370" s="4"/>
      <c r="F370" s="4"/>
      <c r="L370" s="4"/>
      <c r="M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3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L370" s="42"/>
      <c r="DM370" s="42"/>
    </row>
    <row r="371" spans="3:117" ht="14">
      <c r="C371" s="4"/>
      <c r="D371" s="4"/>
      <c r="E371" s="4"/>
      <c r="F371" s="4"/>
      <c r="L371" s="4"/>
      <c r="M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3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L371" s="42"/>
      <c r="DM371" s="42"/>
    </row>
    <row r="372" spans="3:117" ht="14">
      <c r="C372" s="4"/>
      <c r="D372" s="4"/>
      <c r="E372" s="4"/>
      <c r="F372" s="4"/>
      <c r="L372" s="4"/>
      <c r="M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3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L372" s="42"/>
      <c r="DM372" s="42"/>
    </row>
    <row r="373" spans="3:117" ht="14">
      <c r="C373" s="4"/>
      <c r="D373" s="4"/>
      <c r="E373" s="4"/>
      <c r="F373" s="4"/>
      <c r="L373" s="4"/>
      <c r="M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3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L373" s="42"/>
      <c r="DM373" s="42"/>
    </row>
    <row r="374" spans="3:117" ht="14">
      <c r="C374" s="4"/>
      <c r="D374" s="4"/>
      <c r="E374" s="4"/>
      <c r="F374" s="4"/>
      <c r="L374" s="4"/>
      <c r="M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3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L374" s="42"/>
      <c r="DM374" s="42"/>
    </row>
    <row r="375" spans="3:117" ht="14">
      <c r="C375" s="4"/>
      <c r="D375" s="4"/>
      <c r="E375" s="4"/>
      <c r="F375" s="4"/>
      <c r="L375" s="4"/>
      <c r="M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3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L375" s="42"/>
      <c r="DM375" s="42"/>
    </row>
    <row r="376" spans="3:117" ht="14">
      <c r="C376" s="4"/>
      <c r="D376" s="4"/>
      <c r="E376" s="4"/>
      <c r="F376" s="4"/>
      <c r="L376" s="4"/>
      <c r="M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3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L376" s="42"/>
      <c r="DM376" s="42"/>
    </row>
    <row r="377" spans="3:117" ht="14">
      <c r="C377" s="4"/>
      <c r="D377" s="4"/>
      <c r="E377" s="4"/>
      <c r="F377" s="4"/>
      <c r="L377" s="4"/>
      <c r="M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3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L377" s="42"/>
      <c r="DM377" s="42"/>
    </row>
    <row r="378" spans="3:117" ht="14">
      <c r="C378" s="4"/>
      <c r="D378" s="4"/>
      <c r="E378" s="4"/>
      <c r="F378" s="4"/>
      <c r="L378" s="4"/>
      <c r="M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3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L378" s="42"/>
      <c r="DM378" s="42"/>
    </row>
    <row r="379" spans="3:117" ht="14">
      <c r="C379" s="4"/>
      <c r="D379" s="4"/>
      <c r="E379" s="4"/>
      <c r="F379" s="4"/>
      <c r="L379" s="4"/>
      <c r="M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3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L379" s="42"/>
      <c r="DM379" s="42"/>
    </row>
    <row r="380" spans="3:117" ht="14">
      <c r="C380" s="4"/>
      <c r="D380" s="4"/>
      <c r="E380" s="4"/>
      <c r="F380" s="4"/>
      <c r="L380" s="4"/>
      <c r="M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3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L380" s="42"/>
      <c r="DM380" s="42"/>
    </row>
    <row r="381" spans="3:117" ht="14">
      <c r="C381" s="4"/>
      <c r="D381" s="4"/>
      <c r="E381" s="4"/>
      <c r="F381" s="4"/>
      <c r="L381" s="4"/>
      <c r="M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3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L381" s="42"/>
      <c r="DM381" s="42"/>
    </row>
    <row r="382" spans="3:117" ht="14">
      <c r="C382" s="4"/>
      <c r="D382" s="4"/>
      <c r="E382" s="4"/>
      <c r="F382" s="4"/>
      <c r="L382" s="4"/>
      <c r="M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3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L382" s="42"/>
      <c r="DM382" s="42"/>
    </row>
    <row r="383" spans="3:117" ht="14">
      <c r="C383" s="4"/>
      <c r="D383" s="4"/>
      <c r="E383" s="4"/>
      <c r="F383" s="4"/>
      <c r="L383" s="4"/>
      <c r="M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3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L383" s="42"/>
      <c r="DM383" s="42"/>
    </row>
    <row r="384" spans="3:117" ht="14">
      <c r="C384" s="4"/>
      <c r="D384" s="4"/>
      <c r="E384" s="4"/>
      <c r="F384" s="4"/>
      <c r="L384" s="4"/>
      <c r="M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3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L384" s="42"/>
      <c r="DM384" s="42"/>
    </row>
    <row r="385" spans="3:117" ht="14">
      <c r="C385" s="4"/>
      <c r="D385" s="4"/>
      <c r="E385" s="4"/>
      <c r="F385" s="4"/>
      <c r="L385" s="4"/>
      <c r="M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3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L385" s="42"/>
      <c r="DM385" s="42"/>
    </row>
    <row r="386" spans="3:117" ht="14">
      <c r="C386" s="4"/>
      <c r="D386" s="4"/>
      <c r="E386" s="4"/>
      <c r="F386" s="4"/>
      <c r="L386" s="4"/>
      <c r="M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3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L386" s="42"/>
      <c r="DM386" s="42"/>
    </row>
    <row r="387" spans="3:117" ht="14">
      <c r="C387" s="4"/>
      <c r="D387" s="4"/>
      <c r="E387" s="4"/>
      <c r="F387" s="4"/>
      <c r="L387" s="4"/>
      <c r="M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3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L387" s="42"/>
      <c r="DM387" s="42"/>
    </row>
    <row r="388" spans="3:117" ht="14">
      <c r="C388" s="4"/>
      <c r="D388" s="4"/>
      <c r="E388" s="4"/>
      <c r="F388" s="4"/>
      <c r="L388" s="4"/>
      <c r="M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3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L388" s="42"/>
      <c r="DM388" s="42"/>
    </row>
    <row r="389" spans="3:117" ht="14">
      <c r="C389" s="4"/>
      <c r="D389" s="4"/>
      <c r="E389" s="4"/>
      <c r="F389" s="4"/>
      <c r="L389" s="4"/>
      <c r="M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3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L389" s="42"/>
      <c r="DM389" s="42"/>
    </row>
    <row r="390" spans="3:117" ht="14">
      <c r="C390" s="4"/>
      <c r="D390" s="4"/>
      <c r="E390" s="4"/>
      <c r="F390" s="4"/>
      <c r="L390" s="4"/>
      <c r="M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3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L390" s="42"/>
      <c r="DM390" s="42"/>
    </row>
    <row r="391" spans="3:117" ht="14">
      <c r="C391" s="4"/>
      <c r="D391" s="4"/>
      <c r="E391" s="4"/>
      <c r="F391" s="4"/>
      <c r="L391" s="4"/>
      <c r="M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3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L391" s="42"/>
      <c r="DM391" s="42"/>
    </row>
    <row r="392" spans="3:117" ht="14">
      <c r="C392" s="4"/>
      <c r="D392" s="4"/>
      <c r="E392" s="4"/>
      <c r="F392" s="4"/>
      <c r="L392" s="4"/>
      <c r="M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3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L392" s="42"/>
      <c r="DM392" s="42"/>
    </row>
    <row r="393" spans="3:117" ht="14">
      <c r="C393" s="4"/>
      <c r="D393" s="4"/>
      <c r="E393" s="4"/>
      <c r="F393" s="4"/>
      <c r="L393" s="4"/>
      <c r="M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3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L393" s="42"/>
      <c r="DM393" s="42"/>
    </row>
    <row r="394" spans="3:117" ht="14">
      <c r="C394" s="4"/>
      <c r="D394" s="4"/>
      <c r="E394" s="4"/>
      <c r="F394" s="4"/>
      <c r="L394" s="4"/>
      <c r="M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3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L394" s="42"/>
      <c r="DM394" s="42"/>
    </row>
    <row r="395" spans="3:117" ht="14">
      <c r="C395" s="4"/>
      <c r="D395" s="4"/>
      <c r="E395" s="4"/>
      <c r="F395" s="4"/>
      <c r="L395" s="4"/>
      <c r="M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3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L395" s="42"/>
      <c r="DM395" s="42"/>
    </row>
    <row r="396" spans="3:117" ht="14">
      <c r="C396" s="4"/>
      <c r="D396" s="4"/>
      <c r="E396" s="4"/>
      <c r="F396" s="4"/>
      <c r="L396" s="4"/>
      <c r="M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3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L396" s="42"/>
      <c r="DM396" s="42"/>
    </row>
    <row r="397" spans="3:117" ht="14">
      <c r="C397" s="4"/>
      <c r="D397" s="4"/>
      <c r="E397" s="4"/>
      <c r="F397" s="4"/>
      <c r="L397" s="4"/>
      <c r="M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3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L397" s="42"/>
      <c r="DM397" s="42"/>
    </row>
    <row r="398" spans="3:117" ht="14">
      <c r="C398" s="4"/>
      <c r="D398" s="4"/>
      <c r="E398" s="4"/>
      <c r="F398" s="4"/>
      <c r="L398" s="4"/>
      <c r="M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3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L398" s="42"/>
      <c r="DM398" s="42"/>
    </row>
    <row r="399" spans="3:117" ht="14">
      <c r="C399" s="4"/>
      <c r="D399" s="4"/>
      <c r="E399" s="4"/>
      <c r="F399" s="4"/>
      <c r="L399" s="4"/>
      <c r="M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3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L399" s="42"/>
      <c r="DM399" s="42"/>
    </row>
    <row r="400" spans="3:117" ht="14">
      <c r="C400" s="4"/>
      <c r="D400" s="4"/>
      <c r="E400" s="4"/>
      <c r="F400" s="4"/>
      <c r="L400" s="4"/>
      <c r="M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3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L400" s="42"/>
      <c r="DM400" s="42"/>
    </row>
    <row r="401" spans="3:117" ht="14">
      <c r="C401" s="4"/>
      <c r="D401" s="4"/>
      <c r="E401" s="4"/>
      <c r="F401" s="4"/>
      <c r="L401" s="4"/>
      <c r="M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3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L401" s="42"/>
      <c r="DM401" s="42"/>
    </row>
    <row r="402" spans="3:117" ht="14">
      <c r="C402" s="4"/>
      <c r="D402" s="4"/>
      <c r="E402" s="4"/>
      <c r="F402" s="4"/>
      <c r="L402" s="4"/>
      <c r="M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3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L402" s="42"/>
      <c r="DM402" s="42"/>
    </row>
    <row r="403" spans="3:117" ht="14">
      <c r="C403" s="4"/>
      <c r="D403" s="4"/>
      <c r="E403" s="4"/>
      <c r="F403" s="4"/>
      <c r="L403" s="4"/>
      <c r="M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3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L403" s="42"/>
      <c r="DM403" s="42"/>
    </row>
    <row r="404" spans="3:117" ht="14">
      <c r="C404" s="4"/>
      <c r="D404" s="4"/>
      <c r="E404" s="4"/>
      <c r="F404" s="4"/>
      <c r="L404" s="4"/>
      <c r="M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3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L404" s="42"/>
      <c r="DM404" s="42"/>
    </row>
    <row r="405" spans="3:117" ht="14">
      <c r="C405" s="4"/>
      <c r="D405" s="4"/>
      <c r="E405" s="4"/>
      <c r="F405" s="4"/>
      <c r="L405" s="4"/>
      <c r="M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3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L405" s="42"/>
      <c r="DM405" s="42"/>
    </row>
    <row r="406" spans="3:117" ht="14">
      <c r="C406" s="4"/>
      <c r="D406" s="4"/>
      <c r="E406" s="4"/>
      <c r="F406" s="4"/>
      <c r="L406" s="4"/>
      <c r="M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3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L406" s="42"/>
      <c r="DM406" s="42"/>
    </row>
    <row r="407" spans="3:117" ht="14">
      <c r="C407" s="4"/>
      <c r="D407" s="4"/>
      <c r="E407" s="4"/>
      <c r="F407" s="4"/>
      <c r="L407" s="4"/>
      <c r="M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3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L407" s="42"/>
      <c r="DM407" s="42"/>
    </row>
    <row r="408" spans="3:117" ht="14">
      <c r="C408" s="4"/>
      <c r="D408" s="4"/>
      <c r="E408" s="4"/>
      <c r="F408" s="4"/>
      <c r="L408" s="4"/>
      <c r="M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3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L408" s="42"/>
      <c r="DM408" s="42"/>
    </row>
    <row r="409" spans="3:117" ht="14">
      <c r="C409" s="4"/>
      <c r="D409" s="4"/>
      <c r="E409" s="4"/>
      <c r="F409" s="4"/>
      <c r="L409" s="4"/>
      <c r="M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3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L409" s="42"/>
      <c r="DM409" s="42"/>
    </row>
    <row r="410" spans="3:117" ht="14">
      <c r="C410" s="4"/>
      <c r="D410" s="4"/>
      <c r="E410" s="4"/>
      <c r="F410" s="4"/>
      <c r="L410" s="4"/>
      <c r="M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3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L410" s="42"/>
      <c r="DM410" s="42"/>
    </row>
    <row r="411" spans="3:117" ht="14">
      <c r="C411" s="4"/>
      <c r="D411" s="4"/>
      <c r="E411" s="4"/>
      <c r="F411" s="4"/>
      <c r="L411" s="4"/>
      <c r="M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3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L411" s="42"/>
      <c r="DM411" s="42"/>
    </row>
    <row r="412" spans="3:117" ht="14">
      <c r="C412" s="4"/>
      <c r="D412" s="4"/>
      <c r="E412" s="4"/>
      <c r="F412" s="4"/>
      <c r="L412" s="4"/>
      <c r="M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3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L412" s="42"/>
      <c r="DM412" s="42"/>
    </row>
    <row r="413" spans="3:117" ht="14">
      <c r="C413" s="4"/>
      <c r="D413" s="4"/>
      <c r="E413" s="4"/>
      <c r="F413" s="4"/>
      <c r="L413" s="4"/>
      <c r="M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3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L413" s="42"/>
      <c r="DM413" s="42"/>
    </row>
    <row r="414" spans="3:117" ht="14">
      <c r="C414" s="4"/>
      <c r="D414" s="4"/>
      <c r="E414" s="4"/>
      <c r="F414" s="4"/>
      <c r="L414" s="4"/>
      <c r="M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3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L414" s="42"/>
      <c r="DM414" s="42"/>
    </row>
    <row r="415" spans="3:117" ht="14">
      <c r="C415" s="4"/>
      <c r="D415" s="4"/>
      <c r="E415" s="4"/>
      <c r="F415" s="4"/>
      <c r="L415" s="4"/>
      <c r="M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3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L415" s="42"/>
      <c r="DM415" s="42"/>
    </row>
    <row r="416" spans="3:117" ht="14">
      <c r="C416" s="4"/>
      <c r="D416" s="4"/>
      <c r="E416" s="4"/>
      <c r="F416" s="4"/>
      <c r="L416" s="4"/>
      <c r="M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3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L416" s="42"/>
      <c r="DM416" s="42"/>
    </row>
    <row r="417" spans="3:117" ht="14">
      <c r="C417" s="4"/>
      <c r="D417" s="4"/>
      <c r="E417" s="4"/>
      <c r="F417" s="4"/>
      <c r="L417" s="4"/>
      <c r="M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3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L417" s="42"/>
      <c r="DM417" s="42"/>
    </row>
    <row r="418" spans="3:117" ht="14">
      <c r="C418" s="4"/>
      <c r="D418" s="4"/>
      <c r="E418" s="4"/>
      <c r="F418" s="4"/>
      <c r="L418" s="4"/>
      <c r="M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3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L418" s="42"/>
      <c r="DM418" s="42"/>
    </row>
    <row r="419" spans="3:117" ht="14">
      <c r="C419" s="4"/>
      <c r="D419" s="4"/>
      <c r="E419" s="4"/>
      <c r="F419" s="4"/>
      <c r="L419" s="4"/>
      <c r="M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3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L419" s="42"/>
      <c r="DM419" s="42"/>
    </row>
    <row r="420" spans="3:117" ht="14">
      <c r="C420" s="4"/>
      <c r="D420" s="4"/>
      <c r="E420" s="4"/>
      <c r="F420" s="4"/>
      <c r="L420" s="4"/>
      <c r="M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3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L420" s="42"/>
      <c r="DM420" s="42"/>
    </row>
    <row r="421" spans="3:117" ht="14">
      <c r="C421" s="4"/>
      <c r="D421" s="4"/>
      <c r="E421" s="4"/>
      <c r="F421" s="4"/>
      <c r="L421" s="4"/>
      <c r="M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3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L421" s="42"/>
      <c r="DM421" s="42"/>
    </row>
    <row r="422" spans="3:117" ht="14">
      <c r="C422" s="4"/>
      <c r="D422" s="4"/>
      <c r="E422" s="4"/>
      <c r="F422" s="4"/>
      <c r="L422" s="4"/>
      <c r="M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3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L422" s="42"/>
      <c r="DM422" s="42"/>
    </row>
    <row r="423" spans="3:117" ht="14">
      <c r="C423" s="4"/>
      <c r="D423" s="4"/>
      <c r="E423" s="4"/>
      <c r="F423" s="4"/>
      <c r="L423" s="4"/>
      <c r="M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3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L423" s="42"/>
      <c r="DM423" s="42"/>
    </row>
    <row r="424" spans="3:117" ht="14">
      <c r="C424" s="4"/>
      <c r="D424" s="4"/>
      <c r="E424" s="4"/>
      <c r="F424" s="4"/>
      <c r="L424" s="4"/>
      <c r="M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3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L424" s="42"/>
      <c r="DM424" s="42"/>
    </row>
    <row r="425" spans="3:117" ht="14">
      <c r="C425" s="4"/>
      <c r="D425" s="4"/>
      <c r="E425" s="4"/>
      <c r="F425" s="4"/>
      <c r="L425" s="4"/>
      <c r="M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3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L425" s="42"/>
      <c r="DM425" s="42"/>
    </row>
    <row r="426" spans="3:117" ht="14">
      <c r="C426" s="4"/>
      <c r="D426" s="4"/>
      <c r="E426" s="4"/>
      <c r="F426" s="4"/>
      <c r="L426" s="4"/>
      <c r="M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3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L426" s="42"/>
      <c r="DM426" s="42"/>
    </row>
    <row r="427" spans="3:117" ht="14">
      <c r="C427" s="4"/>
      <c r="D427" s="4"/>
      <c r="E427" s="4"/>
      <c r="F427" s="4"/>
      <c r="L427" s="4"/>
      <c r="M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3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L427" s="42"/>
      <c r="DM427" s="42"/>
    </row>
    <row r="428" spans="3:117" ht="14">
      <c r="C428" s="4"/>
      <c r="D428" s="4"/>
      <c r="E428" s="4"/>
      <c r="F428" s="4"/>
      <c r="L428" s="4"/>
      <c r="M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3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L428" s="42"/>
      <c r="DM428" s="42"/>
    </row>
    <row r="429" spans="3:117" ht="14">
      <c r="C429" s="4"/>
      <c r="D429" s="4"/>
      <c r="E429" s="4"/>
      <c r="F429" s="4"/>
      <c r="L429" s="4"/>
      <c r="M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3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L429" s="42"/>
      <c r="DM429" s="42"/>
    </row>
    <row r="430" spans="3:117" ht="14">
      <c r="C430" s="4"/>
      <c r="D430" s="4"/>
      <c r="E430" s="4"/>
      <c r="F430" s="4"/>
      <c r="L430" s="4"/>
      <c r="M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3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L430" s="42"/>
      <c r="DM430" s="42"/>
    </row>
    <row r="431" spans="3:117" ht="14">
      <c r="C431" s="4"/>
      <c r="D431" s="4"/>
      <c r="E431" s="4"/>
      <c r="F431" s="4"/>
      <c r="L431" s="4"/>
      <c r="M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3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L431" s="42"/>
      <c r="DM431" s="42"/>
    </row>
    <row r="432" spans="3:117" ht="14">
      <c r="C432" s="4"/>
      <c r="D432" s="4"/>
      <c r="E432" s="4"/>
      <c r="F432" s="4"/>
      <c r="L432" s="4"/>
      <c r="M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3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L432" s="42"/>
      <c r="DM432" s="42"/>
    </row>
    <row r="433" spans="3:117" ht="14">
      <c r="C433" s="4"/>
      <c r="D433" s="4"/>
      <c r="E433" s="4"/>
      <c r="F433" s="4"/>
      <c r="L433" s="4"/>
      <c r="M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3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L433" s="42"/>
      <c r="DM433" s="42"/>
    </row>
    <row r="434" spans="3:117" ht="14">
      <c r="C434" s="4"/>
      <c r="D434" s="4"/>
      <c r="E434" s="4"/>
      <c r="F434" s="4"/>
      <c r="L434" s="4"/>
      <c r="M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3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L434" s="42"/>
      <c r="DM434" s="42"/>
    </row>
    <row r="435" spans="3:117" ht="14">
      <c r="C435" s="4"/>
      <c r="D435" s="4"/>
      <c r="E435" s="4"/>
      <c r="F435" s="4"/>
      <c r="L435" s="4"/>
      <c r="M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3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L435" s="42"/>
      <c r="DM435" s="42"/>
    </row>
    <row r="436" spans="3:117" ht="14">
      <c r="C436" s="4"/>
      <c r="D436" s="4"/>
      <c r="E436" s="4"/>
      <c r="F436" s="4"/>
      <c r="L436" s="4"/>
      <c r="M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3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L436" s="42"/>
      <c r="DM436" s="42"/>
    </row>
    <row r="437" spans="3:117" ht="14">
      <c r="C437" s="4"/>
      <c r="D437" s="4"/>
      <c r="E437" s="4"/>
      <c r="F437" s="4"/>
      <c r="L437" s="4"/>
      <c r="M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3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L437" s="42"/>
      <c r="DM437" s="42"/>
    </row>
    <row r="438" spans="3:117" ht="14">
      <c r="C438" s="4"/>
      <c r="D438" s="4"/>
      <c r="E438" s="4"/>
      <c r="F438" s="4"/>
      <c r="L438" s="4"/>
      <c r="M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3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L438" s="42"/>
      <c r="DM438" s="42"/>
    </row>
    <row r="439" spans="3:117" ht="14">
      <c r="C439" s="4"/>
      <c r="D439" s="4"/>
      <c r="E439" s="4"/>
      <c r="F439" s="4"/>
      <c r="L439" s="4"/>
      <c r="M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3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L439" s="42"/>
      <c r="DM439" s="42"/>
    </row>
    <row r="440" spans="3:117" ht="14">
      <c r="C440" s="4"/>
      <c r="D440" s="4"/>
      <c r="E440" s="4"/>
      <c r="F440" s="4"/>
      <c r="L440" s="4"/>
      <c r="M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3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L440" s="42"/>
      <c r="DM440" s="42"/>
    </row>
    <row r="441" spans="3:117" ht="14">
      <c r="C441" s="4"/>
      <c r="D441" s="4"/>
      <c r="E441" s="4"/>
      <c r="F441" s="4"/>
      <c r="L441" s="4"/>
      <c r="M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3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L441" s="42"/>
      <c r="DM441" s="42"/>
    </row>
    <row r="442" spans="3:117" ht="14">
      <c r="C442" s="4"/>
      <c r="D442" s="4"/>
      <c r="E442" s="4"/>
      <c r="F442" s="4"/>
      <c r="L442" s="4"/>
      <c r="M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3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L442" s="42"/>
      <c r="DM442" s="42"/>
    </row>
    <row r="443" spans="3:117" ht="14">
      <c r="C443" s="4"/>
      <c r="D443" s="4"/>
      <c r="E443" s="4"/>
      <c r="F443" s="4"/>
      <c r="L443" s="4"/>
      <c r="M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3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L443" s="42"/>
      <c r="DM443" s="42"/>
    </row>
    <row r="444" spans="3:117" ht="14">
      <c r="C444" s="4"/>
      <c r="D444" s="4"/>
      <c r="E444" s="4"/>
      <c r="F444" s="4"/>
      <c r="L444" s="4"/>
      <c r="M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3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L444" s="42"/>
      <c r="DM444" s="42"/>
    </row>
    <row r="445" spans="3:117" ht="14">
      <c r="C445" s="4"/>
      <c r="D445" s="4"/>
      <c r="E445" s="4"/>
      <c r="F445" s="4"/>
      <c r="L445" s="4"/>
      <c r="M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3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L445" s="42"/>
      <c r="DM445" s="42"/>
    </row>
    <row r="446" spans="3:117" ht="14">
      <c r="C446" s="4"/>
      <c r="D446" s="4"/>
      <c r="E446" s="4"/>
      <c r="F446" s="4"/>
      <c r="L446" s="4"/>
      <c r="M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3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L446" s="42"/>
      <c r="DM446" s="42"/>
    </row>
    <row r="447" spans="3:117" ht="14">
      <c r="C447" s="4"/>
      <c r="D447" s="4"/>
      <c r="E447" s="4"/>
      <c r="F447" s="4"/>
      <c r="L447" s="4"/>
      <c r="M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3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L447" s="42"/>
      <c r="DM447" s="42"/>
    </row>
    <row r="448" spans="3:117" ht="14">
      <c r="C448" s="4"/>
      <c r="D448" s="4"/>
      <c r="E448" s="4"/>
      <c r="F448" s="4"/>
      <c r="L448" s="4"/>
      <c r="M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3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L448" s="42"/>
      <c r="DM448" s="42"/>
    </row>
    <row r="449" spans="3:117" ht="14">
      <c r="C449" s="4"/>
      <c r="D449" s="4"/>
      <c r="E449" s="4"/>
      <c r="F449" s="4"/>
      <c r="L449" s="4"/>
      <c r="M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3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L449" s="42"/>
      <c r="DM449" s="42"/>
    </row>
    <row r="450" spans="3:117" ht="14">
      <c r="C450" s="4"/>
      <c r="D450" s="4"/>
      <c r="E450" s="4"/>
      <c r="F450" s="4"/>
      <c r="L450" s="4"/>
      <c r="M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3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L450" s="42"/>
      <c r="DM450" s="42"/>
    </row>
    <row r="451" spans="3:117" ht="14">
      <c r="C451" s="4"/>
      <c r="D451" s="4"/>
      <c r="E451" s="4"/>
      <c r="F451" s="4"/>
      <c r="L451" s="4"/>
      <c r="M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3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L451" s="42"/>
      <c r="DM451" s="42"/>
    </row>
    <row r="452" spans="3:117" ht="14">
      <c r="C452" s="4"/>
      <c r="D452" s="4"/>
      <c r="E452" s="4"/>
      <c r="F452" s="4"/>
      <c r="L452" s="4"/>
      <c r="M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3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L452" s="42"/>
      <c r="DM452" s="42"/>
    </row>
    <row r="453" spans="3:117" ht="14">
      <c r="C453" s="4"/>
      <c r="D453" s="4"/>
      <c r="E453" s="4"/>
      <c r="F453" s="4"/>
      <c r="L453" s="4"/>
      <c r="M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3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L453" s="42"/>
      <c r="DM453" s="42"/>
    </row>
    <row r="454" spans="3:117" ht="14">
      <c r="C454" s="4"/>
      <c r="D454" s="4"/>
      <c r="E454" s="4"/>
      <c r="F454" s="4"/>
      <c r="L454" s="4"/>
      <c r="M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3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L454" s="42"/>
      <c r="DM454" s="42"/>
    </row>
    <row r="455" spans="3:117" ht="14">
      <c r="C455" s="4"/>
      <c r="D455" s="4"/>
      <c r="E455" s="4"/>
      <c r="F455" s="4"/>
      <c r="L455" s="4"/>
      <c r="M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3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L455" s="42"/>
      <c r="DM455" s="42"/>
    </row>
    <row r="456" spans="3:117" ht="14">
      <c r="C456" s="4"/>
      <c r="D456" s="4"/>
      <c r="E456" s="4"/>
      <c r="F456" s="4"/>
      <c r="L456" s="4"/>
      <c r="M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3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L456" s="42"/>
      <c r="DM456" s="42"/>
    </row>
    <row r="457" spans="3:117" ht="14">
      <c r="C457" s="4"/>
      <c r="D457" s="4"/>
      <c r="E457" s="4"/>
      <c r="F457" s="4"/>
      <c r="L457" s="4"/>
      <c r="M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3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L457" s="42"/>
      <c r="DM457" s="42"/>
    </row>
    <row r="458" spans="3:117" ht="14">
      <c r="C458" s="4"/>
      <c r="D458" s="4"/>
      <c r="E458" s="4"/>
      <c r="F458" s="4"/>
      <c r="L458" s="4"/>
      <c r="M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3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L458" s="42"/>
      <c r="DM458" s="42"/>
    </row>
    <row r="459" spans="3:117" ht="14">
      <c r="C459" s="4"/>
      <c r="D459" s="4"/>
      <c r="E459" s="4"/>
      <c r="F459" s="4"/>
      <c r="L459" s="4"/>
      <c r="M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3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L459" s="42"/>
      <c r="DM459" s="42"/>
    </row>
    <row r="460" spans="3:117" ht="14">
      <c r="C460" s="4"/>
      <c r="D460" s="4"/>
      <c r="E460" s="4"/>
      <c r="F460" s="4"/>
      <c r="L460" s="4"/>
      <c r="M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3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L460" s="42"/>
      <c r="DM460" s="42"/>
    </row>
    <row r="461" spans="3:117" ht="14">
      <c r="C461" s="4"/>
      <c r="D461" s="4"/>
      <c r="E461" s="4"/>
      <c r="F461" s="4"/>
      <c r="L461" s="4"/>
      <c r="M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3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L461" s="42"/>
      <c r="DM461" s="42"/>
    </row>
    <row r="462" spans="3:117" ht="14">
      <c r="C462" s="4"/>
      <c r="D462" s="4"/>
      <c r="E462" s="4"/>
      <c r="F462" s="4"/>
      <c r="L462" s="4"/>
      <c r="M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3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L462" s="42"/>
      <c r="DM462" s="42"/>
    </row>
    <row r="463" spans="3:117" ht="14">
      <c r="C463" s="4"/>
      <c r="D463" s="4"/>
      <c r="E463" s="4"/>
      <c r="F463" s="4"/>
      <c r="L463" s="4"/>
      <c r="M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3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L463" s="42"/>
      <c r="DM463" s="42"/>
    </row>
    <row r="464" spans="3:117" ht="14">
      <c r="C464" s="4"/>
      <c r="D464" s="4"/>
      <c r="E464" s="4"/>
      <c r="F464" s="4"/>
      <c r="L464" s="4"/>
      <c r="M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3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L464" s="42"/>
      <c r="DM464" s="42"/>
    </row>
    <row r="465" spans="3:117" ht="14">
      <c r="C465" s="4"/>
      <c r="D465" s="4"/>
      <c r="E465" s="4"/>
      <c r="F465" s="4"/>
      <c r="L465" s="4"/>
      <c r="M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3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L465" s="42"/>
      <c r="DM465" s="42"/>
    </row>
    <row r="466" spans="3:117" ht="14">
      <c r="C466" s="4"/>
      <c r="D466" s="4"/>
      <c r="E466" s="4"/>
      <c r="F466" s="4"/>
      <c r="L466" s="4"/>
      <c r="M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3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L466" s="42"/>
      <c r="DM466" s="42"/>
    </row>
    <row r="467" spans="3:117" ht="14">
      <c r="C467" s="4"/>
      <c r="D467" s="4"/>
      <c r="E467" s="4"/>
      <c r="F467" s="4"/>
      <c r="L467" s="4"/>
      <c r="M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3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L467" s="42"/>
      <c r="DM467" s="42"/>
    </row>
    <row r="468" spans="3:117" ht="14">
      <c r="C468" s="4"/>
      <c r="D468" s="4"/>
      <c r="E468" s="4"/>
      <c r="F468" s="4"/>
      <c r="L468" s="4"/>
      <c r="M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3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L468" s="42"/>
      <c r="DM468" s="42"/>
    </row>
    <row r="469" spans="3:117" ht="14">
      <c r="C469" s="4"/>
      <c r="D469" s="4"/>
      <c r="E469" s="4"/>
      <c r="F469" s="4"/>
      <c r="L469" s="4"/>
      <c r="M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3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L469" s="42"/>
      <c r="DM469" s="42"/>
    </row>
    <row r="470" spans="3:117" ht="14">
      <c r="C470" s="4"/>
      <c r="D470" s="4"/>
      <c r="E470" s="4"/>
      <c r="F470" s="4"/>
      <c r="L470" s="4"/>
      <c r="M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3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L470" s="42"/>
      <c r="DM470" s="42"/>
    </row>
    <row r="471" spans="3:117" ht="14">
      <c r="C471" s="4"/>
      <c r="D471" s="4"/>
      <c r="E471" s="4"/>
      <c r="F471" s="4"/>
      <c r="L471" s="4"/>
      <c r="M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3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L471" s="42"/>
      <c r="DM471" s="42"/>
    </row>
    <row r="472" spans="3:117" ht="14">
      <c r="C472" s="4"/>
      <c r="D472" s="4"/>
      <c r="E472" s="4"/>
      <c r="F472" s="4"/>
      <c r="L472" s="4"/>
      <c r="M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3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L472" s="42"/>
      <c r="DM472" s="42"/>
    </row>
    <row r="473" spans="3:117" ht="14">
      <c r="C473" s="4"/>
      <c r="D473" s="4"/>
      <c r="E473" s="4"/>
      <c r="F473" s="4"/>
      <c r="L473" s="4"/>
      <c r="M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3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L473" s="42"/>
      <c r="DM473" s="42"/>
    </row>
    <row r="474" spans="3:117" ht="14">
      <c r="C474" s="4"/>
      <c r="D474" s="4"/>
      <c r="E474" s="4"/>
      <c r="F474" s="4"/>
      <c r="L474" s="4"/>
      <c r="M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3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L474" s="42"/>
      <c r="DM474" s="42"/>
    </row>
    <row r="475" spans="3:117" ht="14">
      <c r="C475" s="4"/>
      <c r="D475" s="4"/>
      <c r="E475" s="4"/>
      <c r="F475" s="4"/>
      <c r="L475" s="4"/>
      <c r="M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3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L475" s="42"/>
      <c r="DM475" s="42"/>
    </row>
    <row r="476" spans="3:117" ht="14">
      <c r="C476" s="4"/>
      <c r="D476" s="4"/>
      <c r="E476" s="4"/>
      <c r="F476" s="4"/>
      <c r="L476" s="4"/>
      <c r="M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3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L476" s="42"/>
      <c r="DM476" s="42"/>
    </row>
    <row r="477" spans="3:117" ht="14">
      <c r="C477" s="4"/>
      <c r="D477" s="4"/>
      <c r="E477" s="4"/>
      <c r="F477" s="4"/>
      <c r="L477" s="4"/>
      <c r="M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3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L477" s="42"/>
      <c r="DM477" s="42"/>
    </row>
    <row r="478" spans="3:117" ht="14">
      <c r="C478" s="4"/>
      <c r="D478" s="4"/>
      <c r="E478" s="4"/>
      <c r="F478" s="4"/>
      <c r="L478" s="4"/>
      <c r="M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3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L478" s="42"/>
      <c r="DM478" s="42"/>
    </row>
    <row r="479" spans="3:117" ht="14">
      <c r="C479" s="4"/>
      <c r="D479" s="4"/>
      <c r="E479" s="4"/>
      <c r="F479" s="4"/>
      <c r="L479" s="4"/>
      <c r="M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3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L479" s="42"/>
      <c r="DM479" s="42"/>
    </row>
    <row r="480" spans="3:117" ht="14">
      <c r="C480" s="4"/>
      <c r="D480" s="4"/>
      <c r="E480" s="4"/>
      <c r="F480" s="4"/>
      <c r="L480" s="4"/>
      <c r="M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3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L480" s="42"/>
      <c r="DM480" s="42"/>
    </row>
    <row r="481" spans="3:117" ht="14">
      <c r="C481" s="4"/>
      <c r="D481" s="4"/>
      <c r="E481" s="4"/>
      <c r="F481" s="4"/>
      <c r="L481" s="4"/>
      <c r="M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3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L481" s="42"/>
      <c r="DM481" s="42"/>
    </row>
    <row r="482" spans="3:117" ht="14">
      <c r="C482" s="4"/>
      <c r="D482" s="4"/>
      <c r="E482" s="4"/>
      <c r="F482" s="4"/>
      <c r="L482" s="4"/>
      <c r="M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3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L482" s="42"/>
      <c r="DM482" s="42"/>
    </row>
    <row r="483" spans="3:117" ht="14">
      <c r="C483" s="4"/>
      <c r="D483" s="4"/>
      <c r="E483" s="4"/>
      <c r="F483" s="4"/>
      <c r="L483" s="4"/>
      <c r="M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3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L483" s="42"/>
      <c r="DM483" s="42"/>
    </row>
    <row r="484" spans="3:117" ht="14">
      <c r="C484" s="4"/>
      <c r="D484" s="4"/>
      <c r="E484" s="4"/>
      <c r="F484" s="4"/>
      <c r="L484" s="4"/>
      <c r="M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3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L484" s="42"/>
      <c r="DM484" s="42"/>
    </row>
    <row r="485" spans="3:117" ht="14">
      <c r="C485" s="4"/>
      <c r="D485" s="4"/>
      <c r="E485" s="4"/>
      <c r="F485" s="4"/>
      <c r="L485" s="4"/>
      <c r="M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3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L485" s="42"/>
      <c r="DM485" s="42"/>
    </row>
    <row r="486" spans="3:117" ht="14">
      <c r="C486" s="4"/>
      <c r="D486" s="4"/>
      <c r="E486" s="4"/>
      <c r="F486" s="4"/>
      <c r="L486" s="4"/>
      <c r="M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3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L486" s="42"/>
      <c r="DM486" s="42"/>
    </row>
    <row r="487" spans="3:117" ht="14">
      <c r="C487" s="4"/>
      <c r="D487" s="4"/>
      <c r="E487" s="4"/>
      <c r="F487" s="4"/>
      <c r="L487" s="4"/>
      <c r="M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3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L487" s="42"/>
      <c r="DM487" s="42"/>
    </row>
    <row r="488" spans="3:117" ht="14">
      <c r="C488" s="4"/>
      <c r="D488" s="4"/>
      <c r="E488" s="4"/>
      <c r="F488" s="4"/>
      <c r="L488" s="4"/>
      <c r="M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3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L488" s="42"/>
      <c r="DM488" s="42"/>
    </row>
    <row r="489" spans="3:117" ht="14">
      <c r="C489" s="4"/>
      <c r="D489" s="4"/>
      <c r="E489" s="4"/>
      <c r="F489" s="4"/>
      <c r="L489" s="4"/>
      <c r="M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3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L489" s="42"/>
      <c r="DM489" s="42"/>
    </row>
    <row r="490" spans="3:117" ht="14">
      <c r="C490" s="4"/>
      <c r="D490" s="4"/>
      <c r="E490" s="4"/>
      <c r="F490" s="4"/>
      <c r="L490" s="4"/>
      <c r="M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3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L490" s="42"/>
      <c r="DM490" s="42"/>
    </row>
    <row r="491" spans="3:117" ht="14">
      <c r="C491" s="4"/>
      <c r="D491" s="4"/>
      <c r="E491" s="4"/>
      <c r="F491" s="4"/>
      <c r="L491" s="4"/>
      <c r="M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3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L491" s="42"/>
      <c r="DM491" s="42"/>
    </row>
    <row r="492" spans="3:117" ht="14">
      <c r="C492" s="4"/>
      <c r="D492" s="4"/>
      <c r="E492" s="4"/>
      <c r="F492" s="4"/>
      <c r="L492" s="4"/>
      <c r="M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3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L492" s="42"/>
      <c r="DM492" s="42"/>
    </row>
    <row r="493" spans="3:117" ht="14">
      <c r="C493" s="4"/>
      <c r="D493" s="4"/>
      <c r="E493" s="4"/>
      <c r="F493" s="4"/>
      <c r="L493" s="4"/>
      <c r="M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3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L493" s="42"/>
      <c r="DM493" s="42"/>
    </row>
    <row r="494" spans="3:117" ht="14">
      <c r="C494" s="4"/>
      <c r="D494" s="4"/>
      <c r="E494" s="4"/>
      <c r="F494" s="4"/>
      <c r="L494" s="4"/>
      <c r="M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3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L494" s="42"/>
      <c r="DM494" s="42"/>
    </row>
    <row r="495" spans="3:117" ht="14">
      <c r="C495" s="4"/>
      <c r="D495" s="4"/>
      <c r="E495" s="4"/>
      <c r="F495" s="4"/>
      <c r="L495" s="4"/>
      <c r="M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3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L495" s="42"/>
      <c r="DM495" s="42"/>
    </row>
    <row r="496" spans="3:117" ht="14">
      <c r="C496" s="4"/>
      <c r="D496" s="4"/>
      <c r="E496" s="4"/>
      <c r="F496" s="4"/>
      <c r="L496" s="4"/>
      <c r="M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3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L496" s="42"/>
      <c r="DM496" s="42"/>
    </row>
    <row r="497" spans="3:117" ht="14">
      <c r="C497" s="4"/>
      <c r="D497" s="4"/>
      <c r="E497" s="4"/>
      <c r="F497" s="4"/>
      <c r="L497" s="4"/>
      <c r="M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3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L497" s="42"/>
      <c r="DM497" s="42"/>
    </row>
    <row r="498" spans="3:117" ht="14">
      <c r="C498" s="4"/>
      <c r="D498" s="4"/>
      <c r="E498" s="4"/>
      <c r="F498" s="4"/>
      <c r="L498" s="4"/>
      <c r="M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3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L498" s="42"/>
      <c r="DM498" s="42"/>
    </row>
    <row r="499" spans="3:117" ht="14">
      <c r="C499" s="4"/>
      <c r="D499" s="4"/>
      <c r="E499" s="4"/>
      <c r="F499" s="4"/>
      <c r="L499" s="4"/>
      <c r="M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3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L499" s="42"/>
      <c r="DM499" s="42"/>
    </row>
    <row r="500" spans="3:117" ht="14">
      <c r="C500" s="4"/>
      <c r="D500" s="4"/>
      <c r="E500" s="4"/>
      <c r="F500" s="4"/>
      <c r="L500" s="4"/>
      <c r="M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3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L500" s="42"/>
      <c r="DM500" s="42"/>
    </row>
    <row r="501" spans="3:117" ht="14">
      <c r="C501" s="4"/>
      <c r="D501" s="4"/>
      <c r="E501" s="4"/>
      <c r="F501" s="4"/>
      <c r="L501" s="4"/>
      <c r="M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3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L501" s="42"/>
      <c r="DM501" s="42"/>
    </row>
    <row r="502" spans="3:117" ht="14">
      <c r="C502" s="4"/>
      <c r="D502" s="4"/>
      <c r="E502" s="4"/>
      <c r="F502" s="4"/>
      <c r="L502" s="4"/>
      <c r="M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3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L502" s="42"/>
      <c r="DM502" s="42"/>
    </row>
    <row r="503" spans="3:117" ht="14">
      <c r="C503" s="4"/>
      <c r="D503" s="4"/>
      <c r="E503" s="4"/>
      <c r="F503" s="4"/>
      <c r="L503" s="4"/>
      <c r="M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3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L503" s="42"/>
      <c r="DM503" s="42"/>
    </row>
    <row r="504" spans="3:117" ht="14">
      <c r="C504" s="4"/>
      <c r="D504" s="4"/>
      <c r="E504" s="4"/>
      <c r="F504" s="4"/>
      <c r="L504" s="4"/>
      <c r="M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3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L504" s="42"/>
      <c r="DM504" s="42"/>
    </row>
    <row r="505" spans="3:117" ht="14">
      <c r="C505" s="4"/>
      <c r="D505" s="4"/>
      <c r="E505" s="4"/>
      <c r="F505" s="4"/>
      <c r="L505" s="4"/>
      <c r="M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3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L505" s="42"/>
      <c r="DM505" s="42"/>
    </row>
    <row r="506" spans="3:117" ht="14">
      <c r="C506" s="4"/>
      <c r="D506" s="4"/>
      <c r="E506" s="4"/>
      <c r="F506" s="4"/>
      <c r="L506" s="4"/>
      <c r="M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3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L506" s="42"/>
      <c r="DM506" s="42"/>
    </row>
    <row r="507" spans="3:117" ht="14">
      <c r="C507" s="4"/>
      <c r="D507" s="4"/>
      <c r="E507" s="4"/>
      <c r="F507" s="4"/>
      <c r="L507" s="4"/>
      <c r="M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3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L507" s="42"/>
      <c r="DM507" s="42"/>
    </row>
    <row r="508" spans="3:117" ht="14">
      <c r="C508" s="4"/>
      <c r="D508" s="4"/>
      <c r="E508" s="4"/>
      <c r="F508" s="4"/>
      <c r="L508" s="4"/>
      <c r="M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3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L508" s="42"/>
      <c r="DM508" s="42"/>
    </row>
    <row r="509" spans="3:117" ht="14">
      <c r="C509" s="4"/>
      <c r="D509" s="4"/>
      <c r="E509" s="4"/>
      <c r="F509" s="4"/>
      <c r="L509" s="4"/>
      <c r="M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3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L509" s="42"/>
      <c r="DM509" s="42"/>
    </row>
    <row r="510" spans="3:117" ht="14">
      <c r="C510" s="4"/>
      <c r="D510" s="4"/>
      <c r="E510" s="4"/>
      <c r="F510" s="4"/>
      <c r="L510" s="4"/>
      <c r="M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3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L510" s="42"/>
      <c r="DM510" s="42"/>
    </row>
    <row r="511" spans="3:117" ht="14">
      <c r="C511" s="4"/>
      <c r="D511" s="4"/>
      <c r="E511" s="4"/>
      <c r="F511" s="4"/>
      <c r="L511" s="4"/>
      <c r="M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3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L511" s="42"/>
      <c r="DM511" s="42"/>
    </row>
    <row r="512" spans="3:117" ht="14">
      <c r="C512" s="4"/>
      <c r="D512" s="4"/>
      <c r="E512" s="4"/>
      <c r="F512" s="4"/>
      <c r="L512" s="4"/>
      <c r="M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3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L512" s="42"/>
      <c r="DM512" s="42"/>
    </row>
    <row r="513" spans="3:117" ht="14">
      <c r="C513" s="4"/>
      <c r="D513" s="4"/>
      <c r="E513" s="4"/>
      <c r="F513" s="4"/>
      <c r="L513" s="4"/>
      <c r="M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3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L513" s="42"/>
      <c r="DM513" s="42"/>
    </row>
    <row r="514" spans="3:117" ht="14">
      <c r="C514" s="4"/>
      <c r="D514" s="4"/>
      <c r="E514" s="4"/>
      <c r="F514" s="4"/>
      <c r="L514" s="4"/>
      <c r="M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3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L514" s="42"/>
      <c r="DM514" s="42"/>
    </row>
    <row r="515" spans="3:117" ht="14">
      <c r="C515" s="4"/>
      <c r="D515" s="4"/>
      <c r="E515" s="4"/>
      <c r="F515" s="4"/>
      <c r="L515" s="4"/>
      <c r="M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3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L515" s="42"/>
      <c r="DM515" s="42"/>
    </row>
    <row r="516" spans="3:117" ht="14">
      <c r="C516" s="4"/>
      <c r="D516" s="4"/>
      <c r="E516" s="4"/>
      <c r="F516" s="4"/>
      <c r="L516" s="4"/>
      <c r="M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3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L516" s="42"/>
      <c r="DM516" s="42"/>
    </row>
    <row r="517" spans="3:117" ht="14">
      <c r="C517" s="4"/>
      <c r="D517" s="4"/>
      <c r="E517" s="4"/>
      <c r="F517" s="4"/>
      <c r="L517" s="4"/>
      <c r="M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3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L517" s="42"/>
      <c r="DM517" s="42"/>
    </row>
    <row r="518" spans="3:117" ht="14">
      <c r="C518" s="4"/>
      <c r="D518" s="4"/>
      <c r="E518" s="4"/>
      <c r="F518" s="4"/>
      <c r="L518" s="4"/>
      <c r="M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3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L518" s="42"/>
      <c r="DM518" s="42"/>
    </row>
    <row r="519" spans="3:117" ht="14">
      <c r="C519" s="4"/>
      <c r="D519" s="4"/>
      <c r="E519" s="4"/>
      <c r="F519" s="4"/>
      <c r="L519" s="4"/>
      <c r="M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3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L519" s="42"/>
      <c r="DM519" s="42"/>
    </row>
    <row r="520" spans="3:117" ht="14">
      <c r="C520" s="4"/>
      <c r="D520" s="4"/>
      <c r="E520" s="4"/>
      <c r="F520" s="4"/>
      <c r="L520" s="4"/>
      <c r="M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3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L520" s="42"/>
      <c r="DM520" s="42"/>
    </row>
    <row r="521" spans="3:117" ht="14">
      <c r="C521" s="4"/>
      <c r="D521" s="4"/>
      <c r="E521" s="4"/>
      <c r="F521" s="4"/>
      <c r="L521" s="4"/>
      <c r="M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3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L521" s="42"/>
      <c r="DM521" s="42"/>
    </row>
    <row r="522" spans="3:117" ht="14">
      <c r="C522" s="4"/>
      <c r="D522" s="4"/>
      <c r="E522" s="4"/>
      <c r="F522" s="4"/>
      <c r="L522" s="4"/>
      <c r="M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3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L522" s="42"/>
      <c r="DM522" s="42"/>
    </row>
    <row r="523" spans="3:117" ht="14">
      <c r="C523" s="4"/>
      <c r="D523" s="4"/>
      <c r="E523" s="4"/>
      <c r="F523" s="4"/>
      <c r="L523" s="4"/>
      <c r="M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3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L523" s="42"/>
      <c r="DM523" s="42"/>
    </row>
    <row r="524" spans="3:117" ht="14">
      <c r="C524" s="4"/>
      <c r="D524" s="4"/>
      <c r="E524" s="4"/>
      <c r="F524" s="4"/>
      <c r="L524" s="4"/>
      <c r="M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3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L524" s="42"/>
      <c r="DM524" s="42"/>
    </row>
    <row r="525" spans="3:117" ht="14">
      <c r="C525" s="4"/>
      <c r="D525" s="4"/>
      <c r="E525" s="4"/>
      <c r="F525" s="4"/>
      <c r="L525" s="4"/>
      <c r="M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3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L525" s="42"/>
      <c r="DM525" s="42"/>
    </row>
    <row r="526" spans="3:117" ht="14">
      <c r="C526" s="4"/>
      <c r="D526" s="4"/>
      <c r="E526" s="4"/>
      <c r="F526" s="4"/>
      <c r="L526" s="4"/>
      <c r="M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3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L526" s="42"/>
      <c r="DM526" s="42"/>
    </row>
    <row r="527" spans="3:117" ht="14">
      <c r="C527" s="4"/>
      <c r="D527" s="4"/>
      <c r="E527" s="4"/>
      <c r="F527" s="4"/>
      <c r="L527" s="4"/>
      <c r="M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3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L527" s="42"/>
      <c r="DM527" s="42"/>
    </row>
    <row r="528" spans="3:117" ht="14">
      <c r="C528" s="4"/>
      <c r="D528" s="4"/>
      <c r="E528" s="4"/>
      <c r="F528" s="4"/>
      <c r="L528" s="4"/>
      <c r="M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3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L528" s="42"/>
      <c r="DM528" s="42"/>
    </row>
    <row r="529" spans="3:117" ht="14">
      <c r="C529" s="4"/>
      <c r="D529" s="4"/>
      <c r="E529" s="4"/>
      <c r="F529" s="4"/>
      <c r="L529" s="4"/>
      <c r="M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3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L529" s="42"/>
      <c r="DM529" s="42"/>
    </row>
    <row r="530" spans="3:117" ht="14">
      <c r="C530" s="4"/>
      <c r="D530" s="4"/>
      <c r="E530" s="4"/>
      <c r="F530" s="4"/>
      <c r="L530" s="4"/>
      <c r="M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3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L530" s="42"/>
      <c r="DM530" s="42"/>
    </row>
    <row r="531" spans="3:117" ht="14">
      <c r="C531" s="4"/>
      <c r="D531" s="4"/>
      <c r="E531" s="4"/>
      <c r="F531" s="4"/>
      <c r="L531" s="4"/>
      <c r="M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3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L531" s="42"/>
      <c r="DM531" s="42"/>
    </row>
    <row r="532" spans="3:117" ht="14">
      <c r="C532" s="4"/>
      <c r="D532" s="4"/>
      <c r="E532" s="4"/>
      <c r="F532" s="4"/>
      <c r="L532" s="4"/>
      <c r="M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3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L532" s="42"/>
      <c r="DM532" s="42"/>
    </row>
    <row r="533" spans="3:117" ht="14">
      <c r="C533" s="4"/>
      <c r="D533" s="4"/>
      <c r="E533" s="4"/>
      <c r="F533" s="4"/>
      <c r="L533" s="4"/>
      <c r="M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3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L533" s="42"/>
      <c r="DM533" s="42"/>
    </row>
    <row r="534" spans="3:117" ht="14">
      <c r="C534" s="4"/>
      <c r="D534" s="4"/>
      <c r="E534" s="4"/>
      <c r="F534" s="4"/>
      <c r="L534" s="4"/>
      <c r="M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3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L534" s="42"/>
      <c r="DM534" s="42"/>
    </row>
    <row r="535" spans="3:117" ht="14">
      <c r="C535" s="4"/>
      <c r="D535" s="4"/>
      <c r="E535" s="4"/>
      <c r="F535" s="4"/>
      <c r="L535" s="4"/>
      <c r="M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3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L535" s="42"/>
      <c r="DM535" s="42"/>
    </row>
    <row r="536" spans="3:117" ht="14">
      <c r="C536" s="4"/>
      <c r="D536" s="4"/>
      <c r="E536" s="4"/>
      <c r="F536" s="4"/>
      <c r="L536" s="4"/>
      <c r="M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3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L536" s="42"/>
      <c r="DM536" s="42"/>
    </row>
    <row r="537" spans="3:117" ht="14">
      <c r="C537" s="4"/>
      <c r="D537" s="4"/>
      <c r="E537" s="4"/>
      <c r="F537" s="4"/>
      <c r="L537" s="4"/>
      <c r="M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3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L537" s="42"/>
      <c r="DM537" s="42"/>
    </row>
    <row r="538" spans="3:117" ht="14">
      <c r="C538" s="4"/>
      <c r="D538" s="4"/>
      <c r="E538" s="4"/>
      <c r="F538" s="4"/>
      <c r="L538" s="4"/>
      <c r="M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3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L538" s="42"/>
      <c r="DM538" s="42"/>
    </row>
    <row r="539" spans="3:117" ht="14">
      <c r="C539" s="4"/>
      <c r="D539" s="4"/>
      <c r="E539" s="4"/>
      <c r="F539" s="4"/>
      <c r="L539" s="4"/>
      <c r="M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3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L539" s="42"/>
      <c r="DM539" s="42"/>
    </row>
    <row r="540" spans="3:117" ht="14">
      <c r="C540" s="4"/>
      <c r="D540" s="4"/>
      <c r="E540" s="4"/>
      <c r="F540" s="4"/>
      <c r="L540" s="4"/>
      <c r="M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3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L540" s="42"/>
      <c r="DM540" s="42"/>
    </row>
    <row r="541" spans="3:117" ht="14">
      <c r="C541" s="4"/>
      <c r="D541" s="4"/>
      <c r="E541" s="4"/>
      <c r="F541" s="4"/>
      <c r="L541" s="4"/>
      <c r="M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3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L541" s="42"/>
      <c r="DM541" s="42"/>
    </row>
    <row r="542" spans="3:117" ht="14">
      <c r="C542" s="4"/>
      <c r="D542" s="4"/>
      <c r="E542" s="4"/>
      <c r="F542" s="4"/>
      <c r="L542" s="4"/>
      <c r="M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3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L542" s="42"/>
      <c r="DM542" s="42"/>
    </row>
    <row r="543" spans="3:117" ht="14">
      <c r="C543" s="4"/>
      <c r="D543" s="4"/>
      <c r="E543" s="4"/>
      <c r="F543" s="4"/>
      <c r="L543" s="4"/>
      <c r="M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3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L543" s="42"/>
      <c r="DM543" s="42"/>
    </row>
    <row r="544" spans="3:117" ht="14">
      <c r="C544" s="4"/>
      <c r="D544" s="4"/>
      <c r="E544" s="4"/>
      <c r="F544" s="4"/>
      <c r="L544" s="4"/>
      <c r="M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3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L544" s="42"/>
      <c r="DM544" s="42"/>
    </row>
    <row r="545" spans="3:117" ht="14">
      <c r="C545" s="4"/>
      <c r="D545" s="4"/>
      <c r="E545" s="4"/>
      <c r="F545" s="4"/>
      <c r="L545" s="4"/>
      <c r="M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3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L545" s="42"/>
      <c r="DM545" s="42"/>
    </row>
    <row r="546" spans="3:117" ht="14">
      <c r="C546" s="4"/>
      <c r="D546" s="4"/>
      <c r="E546" s="4"/>
      <c r="F546" s="4"/>
      <c r="L546" s="4"/>
      <c r="M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3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L546" s="42"/>
      <c r="DM546" s="42"/>
    </row>
    <row r="547" spans="3:117" ht="14">
      <c r="C547" s="4"/>
      <c r="D547" s="4"/>
      <c r="E547" s="4"/>
      <c r="F547" s="4"/>
      <c r="L547" s="4"/>
      <c r="M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3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L547" s="42"/>
      <c r="DM547" s="42"/>
    </row>
    <row r="548" spans="3:117" ht="14">
      <c r="C548" s="4"/>
      <c r="D548" s="4"/>
      <c r="E548" s="4"/>
      <c r="F548" s="4"/>
      <c r="L548" s="4"/>
      <c r="M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3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L548" s="42"/>
      <c r="DM548" s="42"/>
    </row>
    <row r="549" spans="3:117" ht="14">
      <c r="C549" s="4"/>
      <c r="D549" s="4"/>
      <c r="E549" s="4"/>
      <c r="F549" s="4"/>
      <c r="L549" s="4"/>
      <c r="M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3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L549" s="42"/>
      <c r="DM549" s="42"/>
    </row>
    <row r="550" spans="3:117" ht="14">
      <c r="C550" s="4"/>
      <c r="D550" s="4"/>
      <c r="E550" s="4"/>
      <c r="F550" s="4"/>
      <c r="L550" s="4"/>
      <c r="M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3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L550" s="42"/>
      <c r="DM550" s="42"/>
    </row>
    <row r="551" spans="3:117" ht="14">
      <c r="C551" s="4"/>
      <c r="D551" s="4"/>
      <c r="E551" s="4"/>
      <c r="F551" s="4"/>
      <c r="L551" s="4"/>
      <c r="M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3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L551" s="42"/>
      <c r="DM551" s="42"/>
    </row>
    <row r="552" spans="3:117" ht="14">
      <c r="C552" s="4"/>
      <c r="D552" s="4"/>
      <c r="E552" s="4"/>
      <c r="F552" s="4"/>
      <c r="L552" s="4"/>
      <c r="M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3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L552" s="42"/>
      <c r="DM552" s="42"/>
    </row>
    <row r="553" spans="3:117" ht="14">
      <c r="C553" s="4"/>
      <c r="D553" s="4"/>
      <c r="E553" s="4"/>
      <c r="F553" s="4"/>
      <c r="L553" s="4"/>
      <c r="M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3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L553" s="42"/>
      <c r="DM553" s="42"/>
    </row>
    <row r="554" spans="3:117" ht="14">
      <c r="C554" s="4"/>
      <c r="D554" s="4"/>
      <c r="E554" s="4"/>
      <c r="F554" s="4"/>
      <c r="L554" s="4"/>
      <c r="M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3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L554" s="42"/>
      <c r="DM554" s="42"/>
    </row>
    <row r="555" spans="3:117" ht="14">
      <c r="C555" s="4"/>
      <c r="D555" s="4"/>
      <c r="E555" s="4"/>
      <c r="F555" s="4"/>
      <c r="L555" s="4"/>
      <c r="M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3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L555" s="42"/>
      <c r="DM555" s="42"/>
    </row>
    <row r="556" spans="3:117" ht="14">
      <c r="C556" s="4"/>
      <c r="D556" s="4"/>
      <c r="E556" s="4"/>
      <c r="F556" s="4"/>
      <c r="L556" s="4"/>
      <c r="M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3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L556" s="42"/>
      <c r="DM556" s="42"/>
    </row>
    <row r="557" spans="3:117" ht="14">
      <c r="C557" s="4"/>
      <c r="D557" s="4"/>
      <c r="E557" s="4"/>
      <c r="F557" s="4"/>
      <c r="L557" s="4"/>
      <c r="M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3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L557" s="42"/>
      <c r="DM557" s="42"/>
    </row>
    <row r="558" spans="3:117" ht="14">
      <c r="C558" s="4"/>
      <c r="D558" s="4"/>
      <c r="E558" s="4"/>
      <c r="F558" s="4"/>
      <c r="L558" s="4"/>
      <c r="M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3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L558" s="42"/>
      <c r="DM558" s="42"/>
    </row>
    <row r="559" spans="3:117" ht="14">
      <c r="C559" s="4"/>
      <c r="D559" s="4"/>
      <c r="E559" s="4"/>
      <c r="F559" s="4"/>
      <c r="L559" s="4"/>
      <c r="M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3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L559" s="42"/>
      <c r="DM559" s="42"/>
    </row>
    <row r="560" spans="3:117" ht="14">
      <c r="C560" s="4"/>
      <c r="D560" s="4"/>
      <c r="E560" s="4"/>
      <c r="F560" s="4"/>
      <c r="L560" s="4"/>
      <c r="M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3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L560" s="42"/>
      <c r="DM560" s="42"/>
    </row>
    <row r="561" spans="3:117" ht="14">
      <c r="C561" s="4"/>
      <c r="D561" s="4"/>
      <c r="E561" s="4"/>
      <c r="F561" s="4"/>
      <c r="L561" s="4"/>
      <c r="M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3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L561" s="42"/>
      <c r="DM561" s="42"/>
    </row>
    <row r="562" spans="3:117" ht="14">
      <c r="C562" s="4"/>
      <c r="D562" s="4"/>
      <c r="E562" s="4"/>
      <c r="F562" s="4"/>
      <c r="L562" s="4"/>
      <c r="M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3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L562" s="42"/>
      <c r="DM562" s="42"/>
    </row>
    <row r="563" spans="3:117" ht="14">
      <c r="C563" s="4"/>
      <c r="D563" s="4"/>
      <c r="E563" s="4"/>
      <c r="F563" s="4"/>
      <c r="L563" s="4"/>
      <c r="M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3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L563" s="42"/>
      <c r="DM563" s="42"/>
    </row>
    <row r="564" spans="3:117" ht="14">
      <c r="C564" s="4"/>
      <c r="D564" s="4"/>
      <c r="E564" s="4"/>
      <c r="F564" s="4"/>
      <c r="L564" s="4"/>
      <c r="M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3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L564" s="42"/>
      <c r="DM564" s="42"/>
    </row>
    <row r="565" spans="3:117" ht="14">
      <c r="C565" s="4"/>
      <c r="D565" s="4"/>
      <c r="E565" s="4"/>
      <c r="F565" s="4"/>
      <c r="L565" s="4"/>
      <c r="M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3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L565" s="42"/>
      <c r="DM565" s="42"/>
    </row>
    <row r="566" spans="3:117" ht="14">
      <c r="C566" s="4"/>
      <c r="D566" s="4"/>
      <c r="E566" s="4"/>
      <c r="F566" s="4"/>
      <c r="L566" s="4"/>
      <c r="M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3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L566" s="42"/>
      <c r="DM566" s="42"/>
    </row>
    <row r="567" spans="3:117" ht="14">
      <c r="C567" s="4"/>
      <c r="D567" s="4"/>
      <c r="E567" s="4"/>
      <c r="F567" s="4"/>
      <c r="L567" s="4"/>
      <c r="M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3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L567" s="42"/>
      <c r="DM567" s="42"/>
    </row>
    <row r="568" spans="3:117" ht="14">
      <c r="C568" s="4"/>
      <c r="D568" s="4"/>
      <c r="E568" s="4"/>
      <c r="F568" s="4"/>
      <c r="L568" s="4"/>
      <c r="M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3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L568" s="42"/>
      <c r="DM568" s="42"/>
    </row>
    <row r="569" spans="3:117" ht="14">
      <c r="C569" s="4"/>
      <c r="D569" s="4"/>
      <c r="E569" s="4"/>
      <c r="F569" s="4"/>
      <c r="L569" s="4"/>
      <c r="M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3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L569" s="42"/>
      <c r="DM569" s="42"/>
    </row>
    <row r="570" spans="3:117" ht="14">
      <c r="C570" s="4"/>
      <c r="D570" s="4"/>
      <c r="E570" s="4"/>
      <c r="F570" s="4"/>
      <c r="L570" s="4"/>
      <c r="M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3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L570" s="42"/>
      <c r="DM570" s="42"/>
    </row>
    <row r="571" spans="3:117" ht="14">
      <c r="C571" s="4"/>
      <c r="D571" s="4"/>
      <c r="E571" s="4"/>
      <c r="F571" s="4"/>
      <c r="L571" s="4"/>
      <c r="M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3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L571" s="42"/>
      <c r="DM571" s="42"/>
    </row>
    <row r="572" spans="3:117" ht="14">
      <c r="C572" s="4"/>
      <c r="D572" s="4"/>
      <c r="E572" s="4"/>
      <c r="F572" s="4"/>
      <c r="L572" s="4"/>
      <c r="M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3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L572" s="42"/>
      <c r="DM572" s="42"/>
    </row>
    <row r="573" spans="3:117" ht="14">
      <c r="C573" s="4"/>
      <c r="D573" s="4"/>
      <c r="E573" s="4"/>
      <c r="F573" s="4"/>
      <c r="L573" s="4"/>
      <c r="M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3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L573" s="42"/>
      <c r="DM573" s="42"/>
    </row>
    <row r="574" spans="3:117" ht="14">
      <c r="C574" s="4"/>
      <c r="D574" s="4"/>
      <c r="E574" s="4"/>
      <c r="F574" s="4"/>
      <c r="L574" s="4"/>
      <c r="M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3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L574" s="42"/>
      <c r="DM574" s="42"/>
    </row>
    <row r="575" spans="3:117" ht="14">
      <c r="C575" s="4"/>
      <c r="D575" s="4"/>
      <c r="E575" s="4"/>
      <c r="F575" s="4"/>
      <c r="L575" s="4"/>
      <c r="M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3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L575" s="42"/>
      <c r="DM575" s="42"/>
    </row>
    <row r="576" spans="3:117" ht="14">
      <c r="C576" s="4"/>
      <c r="D576" s="4"/>
      <c r="E576" s="4"/>
      <c r="F576" s="4"/>
      <c r="L576" s="4"/>
      <c r="M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3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L576" s="42"/>
      <c r="DM576" s="42"/>
    </row>
    <row r="577" spans="3:117" ht="14">
      <c r="C577" s="4"/>
      <c r="D577" s="4"/>
      <c r="E577" s="4"/>
      <c r="F577" s="4"/>
      <c r="L577" s="4"/>
      <c r="M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3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L577" s="42"/>
      <c r="DM577" s="42"/>
    </row>
    <row r="578" spans="3:117" ht="14">
      <c r="C578" s="4"/>
      <c r="D578" s="4"/>
      <c r="E578" s="4"/>
      <c r="F578" s="4"/>
      <c r="L578" s="4"/>
      <c r="M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3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L578" s="42"/>
      <c r="DM578" s="42"/>
    </row>
    <row r="579" spans="3:117" ht="14">
      <c r="C579" s="4"/>
      <c r="D579" s="4"/>
      <c r="E579" s="4"/>
      <c r="F579" s="4"/>
      <c r="L579" s="4"/>
      <c r="M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3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L579" s="42"/>
      <c r="DM579" s="42"/>
    </row>
    <row r="580" spans="3:117" ht="14">
      <c r="C580" s="4"/>
      <c r="D580" s="4"/>
      <c r="E580" s="4"/>
      <c r="F580" s="4"/>
      <c r="L580" s="4"/>
      <c r="M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3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L580" s="42"/>
      <c r="DM580" s="42"/>
    </row>
    <row r="581" spans="3:117" ht="14">
      <c r="C581" s="4"/>
      <c r="D581" s="4"/>
      <c r="E581" s="4"/>
      <c r="F581" s="4"/>
      <c r="L581" s="4"/>
      <c r="M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3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L581" s="42"/>
      <c r="DM581" s="42"/>
    </row>
    <row r="582" spans="3:117" ht="14">
      <c r="C582" s="4"/>
      <c r="D582" s="4"/>
      <c r="E582" s="4"/>
      <c r="F582" s="4"/>
      <c r="L582" s="4"/>
      <c r="M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3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L582" s="42"/>
      <c r="DM582" s="42"/>
    </row>
    <row r="583" spans="3:117" ht="14">
      <c r="C583" s="4"/>
      <c r="D583" s="4"/>
      <c r="E583" s="4"/>
      <c r="F583" s="4"/>
      <c r="L583" s="4"/>
      <c r="M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3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L583" s="42"/>
      <c r="DM583" s="42"/>
    </row>
    <row r="584" spans="3:117" ht="14">
      <c r="C584" s="4"/>
      <c r="D584" s="4"/>
      <c r="E584" s="4"/>
      <c r="F584" s="4"/>
      <c r="L584" s="4"/>
      <c r="M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3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L584" s="42"/>
      <c r="DM584" s="42"/>
    </row>
    <row r="585" spans="3:117" ht="14">
      <c r="C585" s="4"/>
      <c r="D585" s="4"/>
      <c r="E585" s="4"/>
      <c r="F585" s="4"/>
      <c r="L585" s="4"/>
      <c r="M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3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L585" s="42"/>
      <c r="DM585" s="42"/>
    </row>
    <row r="586" spans="3:117" ht="14">
      <c r="C586" s="4"/>
      <c r="D586" s="4"/>
      <c r="E586" s="4"/>
      <c r="F586" s="4"/>
      <c r="L586" s="4"/>
      <c r="M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3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L586" s="42"/>
      <c r="DM586" s="42"/>
    </row>
    <row r="587" spans="3:117" ht="14">
      <c r="C587" s="4"/>
      <c r="D587" s="4"/>
      <c r="E587" s="4"/>
      <c r="F587" s="4"/>
      <c r="L587" s="4"/>
      <c r="M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3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L587" s="42"/>
      <c r="DM587" s="42"/>
    </row>
    <row r="588" spans="3:117" ht="14">
      <c r="C588" s="4"/>
      <c r="D588" s="4"/>
      <c r="E588" s="4"/>
      <c r="F588" s="4"/>
      <c r="L588" s="4"/>
      <c r="M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3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L588" s="42"/>
      <c r="DM588" s="42"/>
    </row>
    <row r="589" spans="3:117" ht="14">
      <c r="C589" s="4"/>
      <c r="D589" s="4"/>
      <c r="E589" s="4"/>
      <c r="F589" s="4"/>
      <c r="L589" s="4"/>
      <c r="M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3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L589" s="42"/>
      <c r="DM589" s="42"/>
    </row>
    <row r="590" spans="3:117" ht="14">
      <c r="C590" s="4"/>
      <c r="D590" s="4"/>
      <c r="E590" s="4"/>
      <c r="F590" s="4"/>
      <c r="L590" s="4"/>
      <c r="M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3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L590" s="42"/>
      <c r="DM590" s="42"/>
    </row>
    <row r="591" spans="3:117" ht="14">
      <c r="C591" s="4"/>
      <c r="D591" s="4"/>
      <c r="E591" s="4"/>
      <c r="F591" s="4"/>
      <c r="L591" s="4"/>
      <c r="M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3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L591" s="42"/>
      <c r="DM591" s="42"/>
    </row>
    <row r="592" spans="3:117" ht="14">
      <c r="C592" s="4"/>
      <c r="D592" s="4"/>
      <c r="E592" s="4"/>
      <c r="F592" s="4"/>
      <c r="L592" s="4"/>
      <c r="M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3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L592" s="42"/>
      <c r="DM592" s="42"/>
    </row>
    <row r="593" spans="3:117" ht="14">
      <c r="C593" s="4"/>
      <c r="D593" s="4"/>
      <c r="E593" s="4"/>
      <c r="F593" s="4"/>
      <c r="L593" s="4"/>
      <c r="M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3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L593" s="42"/>
      <c r="DM593" s="42"/>
    </row>
    <row r="594" spans="3:117" ht="14">
      <c r="C594" s="4"/>
      <c r="D594" s="4"/>
      <c r="E594" s="4"/>
      <c r="F594" s="4"/>
      <c r="L594" s="4"/>
      <c r="M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3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L594" s="42"/>
      <c r="DM594" s="42"/>
    </row>
    <row r="595" spans="3:117" ht="14">
      <c r="C595" s="4"/>
      <c r="D595" s="4"/>
      <c r="E595" s="4"/>
      <c r="F595" s="4"/>
      <c r="L595" s="4"/>
      <c r="M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3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L595" s="42"/>
      <c r="DM595" s="42"/>
    </row>
    <row r="596" spans="3:117" ht="14">
      <c r="C596" s="4"/>
      <c r="D596" s="4"/>
      <c r="E596" s="4"/>
      <c r="F596" s="4"/>
      <c r="L596" s="4"/>
      <c r="M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3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L596" s="42"/>
      <c r="DM596" s="42"/>
    </row>
    <row r="597" spans="3:117" ht="14">
      <c r="C597" s="4"/>
      <c r="D597" s="4"/>
      <c r="E597" s="4"/>
      <c r="F597" s="4"/>
      <c r="L597" s="4"/>
      <c r="M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3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L597" s="42"/>
      <c r="DM597" s="42"/>
    </row>
    <row r="598" spans="3:117" ht="14">
      <c r="C598" s="4"/>
      <c r="D598" s="4"/>
      <c r="E598" s="4"/>
      <c r="F598" s="4"/>
      <c r="L598" s="4"/>
      <c r="M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3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L598" s="42"/>
      <c r="DM598" s="42"/>
    </row>
    <row r="599" spans="3:117" ht="14">
      <c r="C599" s="4"/>
      <c r="D599" s="4"/>
      <c r="E599" s="4"/>
      <c r="F599" s="4"/>
      <c r="L599" s="4"/>
      <c r="M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3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L599" s="42"/>
      <c r="DM599" s="42"/>
    </row>
    <row r="600" spans="3:117" ht="14">
      <c r="C600" s="4"/>
      <c r="D600" s="4"/>
      <c r="E600" s="4"/>
      <c r="F600" s="4"/>
      <c r="L600" s="4"/>
      <c r="M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3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L600" s="42"/>
      <c r="DM600" s="42"/>
    </row>
    <row r="601" spans="3:117" ht="14">
      <c r="C601" s="4"/>
      <c r="D601" s="4"/>
      <c r="E601" s="4"/>
      <c r="F601" s="4"/>
      <c r="L601" s="4"/>
      <c r="M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3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L601" s="42"/>
      <c r="DM601" s="42"/>
    </row>
    <row r="602" spans="3:117" ht="14">
      <c r="C602" s="4"/>
      <c r="D602" s="4"/>
      <c r="E602" s="4"/>
      <c r="F602" s="4"/>
      <c r="L602" s="4"/>
      <c r="M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3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L602" s="42"/>
      <c r="DM602" s="42"/>
    </row>
    <row r="603" spans="3:117" ht="14">
      <c r="C603" s="4"/>
      <c r="D603" s="4"/>
      <c r="E603" s="4"/>
      <c r="F603" s="4"/>
      <c r="L603" s="4"/>
      <c r="M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3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L603" s="42"/>
      <c r="DM603" s="42"/>
    </row>
    <row r="604" spans="3:117" ht="14">
      <c r="C604" s="4"/>
      <c r="D604" s="4"/>
      <c r="E604" s="4"/>
      <c r="F604" s="4"/>
      <c r="L604" s="4"/>
      <c r="M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3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L604" s="42"/>
      <c r="DM604" s="42"/>
    </row>
    <row r="605" spans="3:117" ht="14">
      <c r="C605" s="4"/>
      <c r="D605" s="4"/>
      <c r="E605" s="4"/>
      <c r="F605" s="4"/>
      <c r="L605" s="4"/>
      <c r="M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3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L605" s="42"/>
      <c r="DM605" s="42"/>
    </row>
    <row r="606" spans="3:117" ht="14">
      <c r="C606" s="4"/>
      <c r="D606" s="4"/>
      <c r="E606" s="4"/>
      <c r="F606" s="4"/>
      <c r="L606" s="4"/>
      <c r="M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3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L606" s="42"/>
      <c r="DM606" s="42"/>
    </row>
    <row r="607" spans="3:117" ht="14">
      <c r="C607" s="4"/>
      <c r="D607" s="4"/>
      <c r="E607" s="4"/>
      <c r="F607" s="4"/>
      <c r="L607" s="4"/>
      <c r="M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3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L607" s="42"/>
      <c r="DM607" s="42"/>
    </row>
    <row r="608" spans="3:117" ht="14">
      <c r="C608" s="4"/>
      <c r="D608" s="4"/>
      <c r="E608" s="4"/>
      <c r="F608" s="4"/>
      <c r="L608" s="4"/>
      <c r="M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3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L608" s="42"/>
      <c r="DM608" s="42"/>
    </row>
    <row r="609" spans="3:117" ht="14">
      <c r="C609" s="4"/>
      <c r="D609" s="4"/>
      <c r="E609" s="4"/>
      <c r="F609" s="4"/>
      <c r="L609" s="4"/>
      <c r="M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3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L609" s="42"/>
      <c r="DM609" s="42"/>
    </row>
    <row r="610" spans="3:117" ht="14">
      <c r="C610" s="4"/>
      <c r="D610" s="4"/>
      <c r="E610" s="4"/>
      <c r="F610" s="4"/>
      <c r="L610" s="4"/>
      <c r="M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3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L610" s="42"/>
      <c r="DM610" s="42"/>
    </row>
    <row r="611" spans="3:117" ht="14">
      <c r="C611" s="4"/>
      <c r="D611" s="4"/>
      <c r="E611" s="4"/>
      <c r="F611" s="4"/>
      <c r="L611" s="4"/>
      <c r="M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3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L611" s="42"/>
      <c r="DM611" s="42"/>
    </row>
    <row r="612" spans="3:117" ht="14">
      <c r="C612" s="4"/>
      <c r="D612" s="4"/>
      <c r="E612" s="4"/>
      <c r="F612" s="4"/>
      <c r="L612" s="4"/>
      <c r="M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3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L612" s="42"/>
      <c r="DM612" s="42"/>
    </row>
    <row r="613" spans="3:117" ht="14">
      <c r="C613" s="4"/>
      <c r="D613" s="4"/>
      <c r="E613" s="4"/>
      <c r="F613" s="4"/>
      <c r="L613" s="4"/>
      <c r="M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3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L613" s="42"/>
      <c r="DM613" s="42"/>
    </row>
    <row r="614" spans="3:117" ht="14">
      <c r="C614" s="4"/>
      <c r="D614" s="4"/>
      <c r="E614" s="4"/>
      <c r="F614" s="4"/>
      <c r="L614" s="4"/>
      <c r="M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3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L614" s="42"/>
      <c r="DM614" s="42"/>
    </row>
    <row r="615" spans="3:117" ht="14">
      <c r="C615" s="4"/>
      <c r="D615" s="4"/>
      <c r="E615" s="4"/>
      <c r="F615" s="4"/>
      <c r="L615" s="4"/>
      <c r="M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3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L615" s="42"/>
      <c r="DM615" s="42"/>
    </row>
    <row r="616" spans="3:117" ht="14">
      <c r="C616" s="4"/>
      <c r="D616" s="4"/>
      <c r="E616" s="4"/>
      <c r="F616" s="4"/>
      <c r="L616" s="4"/>
      <c r="M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3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L616" s="42"/>
      <c r="DM616" s="42"/>
    </row>
    <row r="617" spans="3:117" ht="14">
      <c r="C617" s="4"/>
      <c r="D617" s="4"/>
      <c r="E617" s="4"/>
      <c r="F617" s="4"/>
      <c r="L617" s="4"/>
      <c r="M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3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L617" s="42"/>
      <c r="DM617" s="42"/>
    </row>
    <row r="618" spans="3:117" ht="14">
      <c r="C618" s="4"/>
      <c r="D618" s="4"/>
      <c r="E618" s="4"/>
      <c r="F618" s="4"/>
      <c r="L618" s="4"/>
      <c r="M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3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L618" s="42"/>
      <c r="DM618" s="42"/>
    </row>
    <row r="619" spans="3:117" ht="14">
      <c r="C619" s="4"/>
      <c r="D619" s="4"/>
      <c r="E619" s="4"/>
      <c r="F619" s="4"/>
      <c r="L619" s="4"/>
      <c r="M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3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L619" s="42"/>
      <c r="DM619" s="42"/>
    </row>
    <row r="620" spans="3:117" ht="14">
      <c r="C620" s="4"/>
      <c r="D620" s="4"/>
      <c r="E620" s="4"/>
      <c r="F620" s="4"/>
      <c r="L620" s="4"/>
      <c r="M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3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L620" s="42"/>
      <c r="DM620" s="42"/>
    </row>
    <row r="621" spans="3:117" ht="14">
      <c r="C621" s="4"/>
      <c r="D621" s="4"/>
      <c r="E621" s="4"/>
      <c r="F621" s="4"/>
      <c r="L621" s="4"/>
      <c r="M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3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L621" s="42"/>
      <c r="DM621" s="42"/>
    </row>
    <row r="622" spans="3:117" ht="14">
      <c r="C622" s="4"/>
      <c r="D622" s="4"/>
      <c r="E622" s="4"/>
      <c r="F622" s="4"/>
      <c r="L622" s="4"/>
      <c r="M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3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L622" s="42"/>
      <c r="DM622" s="42"/>
    </row>
    <row r="623" spans="3:117" ht="14">
      <c r="C623" s="4"/>
      <c r="D623" s="4"/>
      <c r="E623" s="4"/>
      <c r="F623" s="4"/>
      <c r="L623" s="4"/>
      <c r="M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3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L623" s="42"/>
      <c r="DM623" s="42"/>
    </row>
    <row r="624" spans="3:117" ht="14">
      <c r="C624" s="4"/>
      <c r="D624" s="4"/>
      <c r="E624" s="4"/>
      <c r="F624" s="4"/>
      <c r="L624" s="4"/>
      <c r="M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3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L624" s="42"/>
      <c r="DM624" s="42"/>
    </row>
    <row r="625" spans="3:117" ht="14">
      <c r="C625" s="4"/>
      <c r="D625" s="4"/>
      <c r="E625" s="4"/>
      <c r="F625" s="4"/>
      <c r="L625" s="4"/>
      <c r="M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3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L625" s="42"/>
      <c r="DM625" s="42"/>
    </row>
    <row r="626" spans="3:117" ht="14">
      <c r="C626" s="4"/>
      <c r="D626" s="4"/>
      <c r="E626" s="4"/>
      <c r="F626" s="4"/>
      <c r="L626" s="4"/>
      <c r="M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3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L626" s="42"/>
      <c r="DM626" s="42"/>
    </row>
    <row r="627" spans="3:117" ht="14">
      <c r="C627" s="4"/>
      <c r="D627" s="4"/>
      <c r="E627" s="4"/>
      <c r="F627" s="4"/>
      <c r="L627" s="4"/>
      <c r="M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3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L627" s="42"/>
      <c r="DM627" s="42"/>
    </row>
    <row r="628" spans="3:117" ht="14">
      <c r="C628" s="4"/>
      <c r="D628" s="4"/>
      <c r="E628" s="4"/>
      <c r="F628" s="4"/>
      <c r="L628" s="4"/>
      <c r="M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3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L628" s="42"/>
      <c r="DM628" s="42"/>
    </row>
    <row r="629" spans="3:117" ht="14">
      <c r="C629" s="4"/>
      <c r="D629" s="4"/>
      <c r="E629" s="4"/>
      <c r="F629" s="4"/>
      <c r="L629" s="4"/>
      <c r="M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3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L629" s="42"/>
      <c r="DM629" s="42"/>
    </row>
    <row r="630" spans="3:117" ht="14">
      <c r="C630" s="4"/>
      <c r="D630" s="4"/>
      <c r="E630" s="4"/>
      <c r="F630" s="4"/>
      <c r="L630" s="4"/>
      <c r="M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3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L630" s="42"/>
      <c r="DM630" s="42"/>
    </row>
    <row r="631" spans="3:117" ht="14">
      <c r="C631" s="4"/>
      <c r="D631" s="4"/>
      <c r="E631" s="4"/>
      <c r="F631" s="4"/>
      <c r="L631" s="4"/>
      <c r="M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3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L631" s="42"/>
      <c r="DM631" s="42"/>
    </row>
    <row r="632" spans="3:117" ht="14">
      <c r="C632" s="4"/>
      <c r="D632" s="4"/>
      <c r="E632" s="4"/>
      <c r="F632" s="4"/>
      <c r="L632" s="4"/>
      <c r="M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3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L632" s="42"/>
      <c r="DM632" s="42"/>
    </row>
    <row r="633" spans="3:117" ht="14">
      <c r="C633" s="4"/>
      <c r="D633" s="4"/>
      <c r="E633" s="4"/>
      <c r="F633" s="4"/>
      <c r="L633" s="4"/>
      <c r="M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3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L633" s="42"/>
      <c r="DM633" s="42"/>
    </row>
    <row r="634" spans="3:117" ht="14">
      <c r="C634" s="4"/>
      <c r="D634" s="4"/>
      <c r="E634" s="4"/>
      <c r="F634" s="4"/>
      <c r="L634" s="4"/>
      <c r="M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3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L634" s="42"/>
      <c r="DM634" s="42"/>
    </row>
    <row r="635" spans="3:117" ht="14">
      <c r="C635" s="4"/>
      <c r="D635" s="4"/>
      <c r="E635" s="4"/>
      <c r="F635" s="4"/>
      <c r="L635" s="4"/>
      <c r="M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3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L635" s="42"/>
      <c r="DM635" s="42"/>
    </row>
    <row r="636" spans="3:117" ht="14">
      <c r="C636" s="4"/>
      <c r="D636" s="4"/>
      <c r="E636" s="4"/>
      <c r="F636" s="4"/>
      <c r="L636" s="4"/>
      <c r="M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3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L636" s="42"/>
      <c r="DM636" s="42"/>
    </row>
    <row r="637" spans="3:117" ht="14">
      <c r="C637" s="4"/>
      <c r="D637" s="4"/>
      <c r="E637" s="4"/>
      <c r="F637" s="4"/>
      <c r="L637" s="4"/>
      <c r="M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3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L637" s="42"/>
      <c r="DM637" s="42"/>
    </row>
    <row r="638" spans="3:117" ht="14">
      <c r="C638" s="4"/>
      <c r="D638" s="4"/>
      <c r="E638" s="4"/>
      <c r="F638" s="4"/>
      <c r="L638" s="4"/>
      <c r="M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3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L638" s="42"/>
      <c r="DM638" s="42"/>
    </row>
    <row r="639" spans="3:117" ht="14">
      <c r="C639" s="4"/>
      <c r="D639" s="4"/>
      <c r="E639" s="4"/>
      <c r="F639" s="4"/>
      <c r="L639" s="4"/>
      <c r="M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3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L639" s="42"/>
      <c r="DM639" s="42"/>
    </row>
    <row r="640" spans="3:117" ht="14">
      <c r="C640" s="4"/>
      <c r="D640" s="4"/>
      <c r="E640" s="4"/>
      <c r="F640" s="4"/>
      <c r="L640" s="4"/>
      <c r="M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3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L640" s="42"/>
      <c r="DM640" s="42"/>
    </row>
    <row r="641" spans="3:117" ht="14">
      <c r="C641" s="4"/>
      <c r="D641" s="4"/>
      <c r="E641" s="4"/>
      <c r="F641" s="4"/>
      <c r="L641" s="4"/>
      <c r="M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3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L641" s="42"/>
      <c r="DM641" s="42"/>
    </row>
    <row r="642" spans="3:117" ht="14">
      <c r="C642" s="4"/>
      <c r="D642" s="4"/>
      <c r="E642" s="4"/>
      <c r="F642" s="4"/>
      <c r="L642" s="4"/>
      <c r="M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3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L642" s="42"/>
      <c r="DM642" s="42"/>
    </row>
    <row r="643" spans="3:117" ht="14">
      <c r="C643" s="4"/>
      <c r="D643" s="4"/>
      <c r="E643" s="4"/>
      <c r="F643" s="4"/>
      <c r="L643" s="4"/>
      <c r="M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3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L643" s="42"/>
      <c r="DM643" s="42"/>
    </row>
    <row r="644" spans="3:117" ht="14">
      <c r="C644" s="4"/>
      <c r="D644" s="4"/>
      <c r="E644" s="4"/>
      <c r="F644" s="4"/>
      <c r="L644" s="4"/>
      <c r="M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3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L644" s="42"/>
      <c r="DM644" s="42"/>
    </row>
    <row r="645" spans="3:117" ht="14">
      <c r="C645" s="4"/>
      <c r="D645" s="4"/>
      <c r="E645" s="4"/>
      <c r="F645" s="4"/>
      <c r="L645" s="4"/>
      <c r="M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3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L645" s="42"/>
      <c r="DM645" s="42"/>
    </row>
    <row r="646" spans="3:117" ht="14">
      <c r="C646" s="4"/>
      <c r="D646" s="4"/>
      <c r="E646" s="4"/>
      <c r="F646" s="4"/>
      <c r="L646" s="4"/>
      <c r="M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3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L646" s="42"/>
      <c r="DM646" s="42"/>
    </row>
    <row r="647" spans="3:117" ht="14">
      <c r="C647" s="4"/>
      <c r="D647" s="4"/>
      <c r="E647" s="4"/>
      <c r="F647" s="4"/>
      <c r="L647" s="4"/>
      <c r="M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3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L647" s="42"/>
      <c r="DM647" s="42"/>
    </row>
    <row r="648" spans="3:117" ht="14">
      <c r="C648" s="4"/>
      <c r="D648" s="4"/>
      <c r="E648" s="4"/>
      <c r="F648" s="4"/>
      <c r="L648" s="4"/>
      <c r="M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3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L648" s="42"/>
      <c r="DM648" s="42"/>
    </row>
    <row r="649" spans="3:117" ht="14">
      <c r="C649" s="4"/>
      <c r="D649" s="4"/>
      <c r="E649" s="4"/>
      <c r="F649" s="4"/>
      <c r="L649" s="4"/>
      <c r="M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3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L649" s="42"/>
      <c r="DM649" s="42"/>
    </row>
    <row r="650" spans="3:117" ht="14">
      <c r="C650" s="4"/>
      <c r="D650" s="4"/>
      <c r="E650" s="4"/>
      <c r="F650" s="4"/>
      <c r="L650" s="4"/>
      <c r="M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3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L650" s="42"/>
      <c r="DM650" s="42"/>
    </row>
    <row r="651" spans="3:117" ht="14">
      <c r="C651" s="4"/>
      <c r="D651" s="4"/>
      <c r="E651" s="4"/>
      <c r="F651" s="4"/>
      <c r="L651" s="4"/>
      <c r="M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3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L651" s="42"/>
      <c r="DM651" s="42"/>
    </row>
    <row r="652" spans="3:117" ht="14">
      <c r="C652" s="4"/>
      <c r="D652" s="4"/>
      <c r="E652" s="4"/>
      <c r="F652" s="4"/>
      <c r="L652" s="4"/>
      <c r="M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3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L652" s="42"/>
      <c r="DM652" s="42"/>
    </row>
    <row r="653" spans="3:117" ht="14">
      <c r="C653" s="4"/>
      <c r="D653" s="4"/>
      <c r="E653" s="4"/>
      <c r="F653" s="4"/>
      <c r="L653" s="4"/>
      <c r="M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3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L653" s="42"/>
      <c r="DM653" s="42"/>
    </row>
    <row r="654" spans="3:117" ht="14">
      <c r="C654" s="4"/>
      <c r="D654" s="4"/>
      <c r="E654" s="4"/>
      <c r="F654" s="4"/>
      <c r="L654" s="4"/>
      <c r="M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3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L654" s="42"/>
      <c r="DM654" s="42"/>
    </row>
    <row r="655" spans="3:117" ht="14">
      <c r="C655" s="4"/>
      <c r="D655" s="4"/>
      <c r="E655" s="4"/>
      <c r="F655" s="4"/>
      <c r="L655" s="4"/>
      <c r="M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3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L655" s="42"/>
      <c r="DM655" s="42"/>
    </row>
    <row r="656" spans="3:117" ht="14">
      <c r="C656" s="4"/>
      <c r="D656" s="4"/>
      <c r="E656" s="4"/>
      <c r="F656" s="4"/>
      <c r="L656" s="4"/>
      <c r="M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3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L656" s="42"/>
      <c r="DM656" s="42"/>
    </row>
    <row r="657" spans="3:117" ht="14">
      <c r="C657" s="4"/>
      <c r="D657" s="4"/>
      <c r="E657" s="4"/>
      <c r="F657" s="4"/>
      <c r="L657" s="4"/>
      <c r="M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3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L657" s="42"/>
      <c r="DM657" s="42"/>
    </row>
    <row r="658" spans="3:117" ht="14">
      <c r="C658" s="4"/>
      <c r="D658" s="4"/>
      <c r="E658" s="4"/>
      <c r="F658" s="4"/>
      <c r="L658" s="4"/>
      <c r="M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3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L658" s="42"/>
      <c r="DM658" s="42"/>
    </row>
    <row r="659" spans="3:117" ht="14">
      <c r="C659" s="4"/>
      <c r="D659" s="4"/>
      <c r="E659" s="4"/>
      <c r="F659" s="4"/>
      <c r="L659" s="4"/>
      <c r="M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3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L659" s="42"/>
      <c r="DM659" s="42"/>
    </row>
    <row r="660" spans="3:117" ht="14">
      <c r="C660" s="4"/>
      <c r="D660" s="4"/>
      <c r="E660" s="4"/>
      <c r="F660" s="4"/>
      <c r="L660" s="4"/>
      <c r="M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3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L660" s="42"/>
      <c r="DM660" s="42"/>
    </row>
    <row r="661" spans="3:117" ht="14">
      <c r="C661" s="4"/>
      <c r="D661" s="4"/>
      <c r="E661" s="4"/>
      <c r="F661" s="4"/>
      <c r="L661" s="4"/>
      <c r="M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3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L661" s="42"/>
      <c r="DM661" s="42"/>
    </row>
    <row r="662" spans="3:117" ht="14">
      <c r="C662" s="4"/>
      <c r="D662" s="4"/>
      <c r="E662" s="4"/>
      <c r="F662" s="4"/>
      <c r="L662" s="4"/>
      <c r="M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3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L662" s="42"/>
      <c r="DM662" s="42"/>
    </row>
    <row r="663" spans="3:117" ht="14">
      <c r="C663" s="4"/>
      <c r="D663" s="4"/>
      <c r="E663" s="4"/>
      <c r="F663" s="4"/>
      <c r="L663" s="4"/>
      <c r="M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3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L663" s="42"/>
      <c r="DM663" s="42"/>
    </row>
    <row r="664" spans="3:117" ht="14">
      <c r="C664" s="4"/>
      <c r="D664" s="4"/>
      <c r="E664" s="4"/>
      <c r="F664" s="4"/>
      <c r="L664" s="4"/>
      <c r="M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3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L664" s="42"/>
      <c r="DM664" s="42"/>
    </row>
    <row r="665" spans="3:117" ht="14">
      <c r="C665" s="4"/>
      <c r="D665" s="4"/>
      <c r="E665" s="4"/>
      <c r="F665" s="4"/>
      <c r="L665" s="4"/>
      <c r="M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3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L665" s="42"/>
      <c r="DM665" s="42"/>
    </row>
    <row r="666" spans="3:117" ht="14">
      <c r="C666" s="4"/>
      <c r="D666" s="4"/>
      <c r="E666" s="4"/>
      <c r="F666" s="4"/>
      <c r="L666" s="4"/>
      <c r="M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3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L666" s="42"/>
      <c r="DM666" s="42"/>
    </row>
    <row r="667" spans="3:117" ht="14">
      <c r="C667" s="4"/>
      <c r="D667" s="4"/>
      <c r="E667" s="4"/>
      <c r="F667" s="4"/>
      <c r="L667" s="4"/>
      <c r="M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3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L667" s="42"/>
      <c r="DM667" s="42"/>
    </row>
    <row r="668" spans="3:117" ht="14">
      <c r="C668" s="4"/>
      <c r="D668" s="4"/>
      <c r="E668" s="4"/>
      <c r="F668" s="4"/>
      <c r="L668" s="4"/>
      <c r="M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3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L668" s="42"/>
      <c r="DM668" s="42"/>
    </row>
    <row r="669" spans="3:117" ht="14">
      <c r="C669" s="4"/>
      <c r="D669" s="4"/>
      <c r="E669" s="4"/>
      <c r="F669" s="4"/>
      <c r="L669" s="4"/>
      <c r="M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3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L669" s="42"/>
      <c r="DM669" s="42"/>
    </row>
    <row r="670" spans="3:117" ht="14">
      <c r="C670" s="4"/>
      <c r="D670" s="4"/>
      <c r="E670" s="4"/>
      <c r="F670" s="4"/>
      <c r="L670" s="4"/>
      <c r="M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3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L670" s="42"/>
      <c r="DM670" s="42"/>
    </row>
    <row r="671" spans="3:117" ht="14">
      <c r="C671" s="4"/>
      <c r="D671" s="4"/>
      <c r="E671" s="4"/>
      <c r="F671" s="4"/>
      <c r="L671" s="4"/>
      <c r="M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3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L671" s="42"/>
      <c r="DM671" s="42"/>
    </row>
    <row r="672" spans="3:117" ht="14">
      <c r="C672" s="4"/>
      <c r="D672" s="4"/>
      <c r="E672" s="4"/>
      <c r="F672" s="4"/>
      <c r="L672" s="4"/>
      <c r="M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3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L672" s="42"/>
      <c r="DM672" s="42"/>
    </row>
    <row r="673" spans="3:117" ht="14">
      <c r="C673" s="4"/>
      <c r="D673" s="4"/>
      <c r="E673" s="4"/>
      <c r="F673" s="4"/>
      <c r="L673" s="4"/>
      <c r="M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3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L673" s="42"/>
      <c r="DM673" s="42"/>
    </row>
    <row r="674" spans="3:117" ht="14">
      <c r="C674" s="4"/>
      <c r="D674" s="4"/>
      <c r="E674" s="4"/>
      <c r="F674" s="4"/>
      <c r="L674" s="4"/>
      <c r="M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3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L674" s="42"/>
      <c r="DM674" s="42"/>
    </row>
    <row r="675" spans="3:117" ht="14">
      <c r="C675" s="4"/>
      <c r="D675" s="4"/>
      <c r="E675" s="4"/>
      <c r="F675" s="4"/>
      <c r="L675" s="4"/>
      <c r="M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3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L675" s="42"/>
      <c r="DM675" s="42"/>
    </row>
    <row r="676" spans="3:117" ht="14">
      <c r="C676" s="4"/>
      <c r="D676" s="4"/>
      <c r="E676" s="4"/>
      <c r="F676" s="4"/>
      <c r="L676" s="4"/>
      <c r="M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3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L676" s="42"/>
      <c r="DM676" s="42"/>
    </row>
    <row r="677" spans="3:117" ht="14">
      <c r="C677" s="4"/>
      <c r="D677" s="4"/>
      <c r="E677" s="4"/>
      <c r="F677" s="4"/>
      <c r="L677" s="4"/>
      <c r="M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3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L677" s="42"/>
      <c r="DM677" s="42"/>
    </row>
    <row r="678" spans="3:117" ht="14">
      <c r="C678" s="4"/>
      <c r="D678" s="4"/>
      <c r="E678" s="4"/>
      <c r="F678" s="4"/>
      <c r="L678" s="4"/>
      <c r="M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3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L678" s="42"/>
      <c r="DM678" s="42"/>
    </row>
    <row r="679" spans="3:117" ht="14">
      <c r="C679" s="4"/>
      <c r="D679" s="4"/>
      <c r="E679" s="4"/>
      <c r="F679" s="4"/>
      <c r="L679" s="4"/>
      <c r="M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3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L679" s="42"/>
      <c r="DM679" s="42"/>
    </row>
    <row r="680" spans="3:117" ht="14">
      <c r="C680" s="4"/>
      <c r="D680" s="4"/>
      <c r="E680" s="4"/>
      <c r="F680" s="4"/>
      <c r="L680" s="4"/>
      <c r="M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3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L680" s="42"/>
      <c r="DM680" s="42"/>
    </row>
    <row r="681" spans="3:117" ht="14">
      <c r="C681" s="4"/>
      <c r="D681" s="4"/>
      <c r="E681" s="4"/>
      <c r="F681" s="4"/>
      <c r="L681" s="4"/>
      <c r="M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3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L681" s="42"/>
      <c r="DM681" s="42"/>
    </row>
    <row r="682" spans="3:117" ht="14">
      <c r="C682" s="4"/>
      <c r="D682" s="4"/>
      <c r="E682" s="4"/>
      <c r="F682" s="4"/>
      <c r="L682" s="4"/>
      <c r="M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3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L682" s="42"/>
      <c r="DM682" s="42"/>
    </row>
    <row r="683" spans="3:117" ht="14">
      <c r="C683" s="4"/>
      <c r="D683" s="4"/>
      <c r="E683" s="4"/>
      <c r="F683" s="4"/>
      <c r="L683" s="4"/>
      <c r="M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3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L683" s="42"/>
      <c r="DM683" s="42"/>
    </row>
    <row r="684" spans="3:117" ht="14">
      <c r="C684" s="4"/>
      <c r="D684" s="4"/>
      <c r="E684" s="4"/>
      <c r="F684" s="4"/>
      <c r="L684" s="4"/>
      <c r="M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3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L684" s="42"/>
      <c r="DM684" s="42"/>
    </row>
    <row r="685" spans="3:117" ht="14">
      <c r="C685" s="4"/>
      <c r="D685" s="4"/>
      <c r="E685" s="4"/>
      <c r="F685" s="4"/>
      <c r="L685" s="4"/>
      <c r="M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3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L685" s="42"/>
      <c r="DM685" s="42"/>
    </row>
    <row r="686" spans="3:117" ht="14">
      <c r="C686" s="4"/>
      <c r="D686" s="4"/>
      <c r="E686" s="4"/>
      <c r="F686" s="4"/>
      <c r="L686" s="4"/>
      <c r="M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3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L686" s="42"/>
      <c r="DM686" s="42"/>
    </row>
    <row r="687" spans="3:117" ht="14">
      <c r="C687" s="4"/>
      <c r="D687" s="4"/>
      <c r="E687" s="4"/>
      <c r="F687" s="4"/>
      <c r="L687" s="4"/>
      <c r="M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3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L687" s="42"/>
      <c r="DM687" s="42"/>
    </row>
    <row r="688" spans="3:117" ht="14">
      <c r="C688" s="4"/>
      <c r="D688" s="4"/>
      <c r="E688" s="4"/>
      <c r="F688" s="4"/>
      <c r="L688" s="4"/>
      <c r="M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3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L688" s="42"/>
      <c r="DM688" s="42"/>
    </row>
    <row r="689" spans="3:117" ht="14">
      <c r="C689" s="4"/>
      <c r="D689" s="4"/>
      <c r="E689" s="4"/>
      <c r="F689" s="4"/>
      <c r="L689" s="4"/>
      <c r="M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3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L689" s="42"/>
      <c r="DM689" s="42"/>
    </row>
    <row r="690" spans="3:117" ht="14">
      <c r="C690" s="4"/>
      <c r="D690" s="4"/>
      <c r="E690" s="4"/>
      <c r="F690" s="4"/>
      <c r="L690" s="4"/>
      <c r="M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3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L690" s="42"/>
      <c r="DM690" s="42"/>
    </row>
    <row r="691" spans="3:117" ht="14">
      <c r="C691" s="4"/>
      <c r="D691" s="4"/>
      <c r="E691" s="4"/>
      <c r="F691" s="4"/>
      <c r="L691" s="4"/>
      <c r="M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3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L691" s="42"/>
      <c r="DM691" s="42"/>
    </row>
    <row r="692" spans="3:117" ht="14">
      <c r="C692" s="4"/>
      <c r="D692" s="4"/>
      <c r="E692" s="4"/>
      <c r="F692" s="4"/>
      <c r="L692" s="4"/>
      <c r="M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3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L692" s="42"/>
      <c r="DM692" s="42"/>
    </row>
    <row r="693" spans="3:117" ht="14">
      <c r="C693" s="4"/>
      <c r="D693" s="4"/>
      <c r="E693" s="4"/>
      <c r="F693" s="4"/>
      <c r="L693" s="4"/>
      <c r="M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3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L693" s="42"/>
      <c r="DM693" s="42"/>
    </row>
    <row r="694" spans="3:117" ht="14">
      <c r="C694" s="4"/>
      <c r="D694" s="4"/>
      <c r="E694" s="4"/>
      <c r="F694" s="4"/>
      <c r="L694" s="4"/>
      <c r="M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3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L694" s="42"/>
      <c r="DM694" s="42"/>
    </row>
    <row r="695" spans="3:117" ht="14">
      <c r="C695" s="4"/>
      <c r="D695" s="4"/>
      <c r="E695" s="4"/>
      <c r="F695" s="4"/>
      <c r="L695" s="4"/>
      <c r="M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3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L695" s="42"/>
      <c r="DM695" s="42"/>
    </row>
    <row r="696" spans="3:117" ht="14">
      <c r="C696" s="4"/>
      <c r="D696" s="4"/>
      <c r="E696" s="4"/>
      <c r="F696" s="4"/>
      <c r="L696" s="4"/>
      <c r="M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3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L696" s="42"/>
      <c r="DM696" s="42"/>
    </row>
    <row r="697" spans="3:117" ht="14">
      <c r="C697" s="4"/>
      <c r="D697" s="4"/>
      <c r="E697" s="4"/>
      <c r="F697" s="4"/>
      <c r="L697" s="4"/>
      <c r="M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3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L697" s="42"/>
      <c r="DM697" s="42"/>
    </row>
    <row r="698" spans="3:117" ht="14">
      <c r="C698" s="4"/>
      <c r="D698" s="4"/>
      <c r="E698" s="4"/>
      <c r="F698" s="4"/>
      <c r="L698" s="4"/>
      <c r="M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3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L698" s="42"/>
      <c r="DM698" s="42"/>
    </row>
    <row r="699" spans="3:117" ht="14">
      <c r="C699" s="4"/>
      <c r="D699" s="4"/>
      <c r="E699" s="4"/>
      <c r="F699" s="4"/>
      <c r="L699" s="4"/>
      <c r="M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3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L699" s="42"/>
      <c r="DM699" s="42"/>
    </row>
    <row r="700" spans="3:117" ht="14">
      <c r="C700" s="4"/>
      <c r="D700" s="4"/>
      <c r="E700" s="4"/>
      <c r="F700" s="4"/>
      <c r="L700" s="4"/>
      <c r="M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3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L700" s="42"/>
      <c r="DM700" s="42"/>
    </row>
    <row r="701" spans="3:117" ht="14">
      <c r="C701" s="4"/>
      <c r="D701" s="4"/>
      <c r="E701" s="4"/>
      <c r="F701" s="4"/>
      <c r="L701" s="4"/>
      <c r="M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3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L701" s="42"/>
      <c r="DM701" s="42"/>
    </row>
    <row r="702" spans="3:117" ht="14">
      <c r="C702" s="4"/>
      <c r="D702" s="4"/>
      <c r="E702" s="4"/>
      <c r="F702" s="4"/>
      <c r="L702" s="4"/>
      <c r="M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3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L702" s="42"/>
      <c r="DM702" s="42"/>
    </row>
    <row r="703" spans="3:117" ht="14">
      <c r="C703" s="4"/>
      <c r="D703" s="4"/>
      <c r="E703" s="4"/>
      <c r="F703" s="4"/>
      <c r="L703" s="4"/>
      <c r="M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3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L703" s="42"/>
      <c r="DM703" s="42"/>
    </row>
    <row r="704" spans="3:117" ht="14">
      <c r="C704" s="4"/>
      <c r="D704" s="4"/>
      <c r="E704" s="4"/>
      <c r="F704" s="4"/>
      <c r="L704" s="4"/>
      <c r="M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3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L704" s="42"/>
      <c r="DM704" s="42"/>
    </row>
    <row r="705" spans="3:117" ht="14">
      <c r="C705" s="4"/>
      <c r="D705" s="4"/>
      <c r="E705" s="4"/>
      <c r="F705" s="4"/>
      <c r="L705" s="4"/>
      <c r="M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3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L705" s="42"/>
      <c r="DM705" s="42"/>
    </row>
    <row r="706" spans="3:117" ht="14">
      <c r="C706" s="4"/>
      <c r="D706" s="4"/>
      <c r="E706" s="4"/>
      <c r="F706" s="4"/>
      <c r="L706" s="4"/>
      <c r="M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3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L706" s="42"/>
      <c r="DM706" s="42"/>
    </row>
    <row r="707" spans="3:117" ht="14">
      <c r="C707" s="4"/>
      <c r="D707" s="4"/>
      <c r="E707" s="4"/>
      <c r="F707" s="4"/>
      <c r="L707" s="4"/>
      <c r="M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3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L707" s="42"/>
      <c r="DM707" s="42"/>
    </row>
    <row r="708" spans="3:117" ht="14">
      <c r="C708" s="4"/>
      <c r="D708" s="4"/>
      <c r="E708" s="4"/>
      <c r="F708" s="4"/>
      <c r="L708" s="4"/>
      <c r="M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3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L708" s="42"/>
      <c r="DM708" s="42"/>
    </row>
    <row r="709" spans="3:117" ht="14">
      <c r="C709" s="4"/>
      <c r="D709" s="4"/>
      <c r="E709" s="4"/>
      <c r="F709" s="4"/>
      <c r="L709" s="4"/>
      <c r="M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3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L709" s="42"/>
      <c r="DM709" s="42"/>
    </row>
    <row r="710" spans="3:117" ht="14">
      <c r="C710" s="4"/>
      <c r="D710" s="4"/>
      <c r="E710" s="4"/>
      <c r="F710" s="4"/>
      <c r="L710" s="4"/>
      <c r="M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3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L710" s="42"/>
      <c r="DM710" s="42"/>
    </row>
    <row r="711" spans="3:117" ht="14">
      <c r="C711" s="4"/>
      <c r="D711" s="4"/>
      <c r="E711" s="4"/>
      <c r="F711" s="4"/>
      <c r="L711" s="4"/>
      <c r="M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3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L711" s="42"/>
      <c r="DM711" s="42"/>
    </row>
    <row r="712" spans="3:117" ht="14">
      <c r="C712" s="4"/>
      <c r="D712" s="4"/>
      <c r="E712" s="4"/>
      <c r="F712" s="4"/>
      <c r="L712" s="4"/>
      <c r="M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3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L712" s="42"/>
      <c r="DM712" s="42"/>
    </row>
    <row r="713" spans="3:117" ht="14">
      <c r="C713" s="4"/>
      <c r="D713" s="4"/>
      <c r="E713" s="4"/>
      <c r="F713" s="4"/>
      <c r="L713" s="4"/>
      <c r="M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3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L713" s="42"/>
      <c r="DM713" s="42"/>
    </row>
    <row r="714" spans="3:117" ht="14">
      <c r="C714" s="4"/>
      <c r="D714" s="4"/>
      <c r="E714" s="4"/>
      <c r="F714" s="4"/>
      <c r="L714" s="4"/>
      <c r="M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3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L714" s="42"/>
      <c r="DM714" s="42"/>
    </row>
    <row r="715" spans="3:117" ht="14">
      <c r="C715" s="4"/>
      <c r="D715" s="4"/>
      <c r="E715" s="4"/>
      <c r="F715" s="4"/>
      <c r="L715" s="4"/>
      <c r="M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3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L715" s="42"/>
      <c r="DM715" s="42"/>
    </row>
    <row r="716" spans="3:117" ht="14">
      <c r="C716" s="4"/>
      <c r="D716" s="4"/>
      <c r="E716" s="4"/>
      <c r="F716" s="4"/>
      <c r="L716" s="4"/>
      <c r="M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3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L716" s="42"/>
      <c r="DM716" s="42"/>
    </row>
    <row r="717" spans="3:117" ht="14">
      <c r="C717" s="4"/>
      <c r="D717" s="4"/>
      <c r="E717" s="4"/>
      <c r="F717" s="4"/>
      <c r="L717" s="4"/>
      <c r="M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3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L717" s="42"/>
      <c r="DM717" s="42"/>
    </row>
    <row r="718" spans="3:117" ht="14">
      <c r="C718" s="4"/>
      <c r="D718" s="4"/>
      <c r="E718" s="4"/>
      <c r="F718" s="4"/>
      <c r="L718" s="4"/>
      <c r="M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3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L718" s="42"/>
      <c r="DM718" s="42"/>
    </row>
    <row r="719" spans="3:117" ht="14">
      <c r="C719" s="4"/>
      <c r="D719" s="4"/>
      <c r="E719" s="4"/>
      <c r="F719" s="4"/>
      <c r="L719" s="4"/>
      <c r="M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3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L719" s="42"/>
      <c r="DM719" s="42"/>
    </row>
    <row r="720" spans="3:117" ht="14">
      <c r="C720" s="4"/>
      <c r="D720" s="4"/>
      <c r="E720" s="4"/>
      <c r="F720" s="4"/>
      <c r="L720" s="4"/>
      <c r="M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3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L720" s="42"/>
      <c r="DM720" s="42"/>
    </row>
    <row r="721" spans="3:117" ht="14">
      <c r="C721" s="4"/>
      <c r="D721" s="4"/>
      <c r="E721" s="4"/>
      <c r="F721" s="4"/>
      <c r="L721" s="4"/>
      <c r="M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3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L721" s="42"/>
      <c r="DM721" s="42"/>
    </row>
    <row r="722" spans="3:117" ht="14">
      <c r="C722" s="4"/>
      <c r="D722" s="4"/>
      <c r="E722" s="4"/>
      <c r="F722" s="4"/>
      <c r="L722" s="4"/>
      <c r="M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3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L722" s="42"/>
      <c r="DM722" s="42"/>
    </row>
    <row r="723" spans="3:117" ht="14">
      <c r="C723" s="4"/>
      <c r="D723" s="4"/>
      <c r="E723" s="4"/>
      <c r="F723" s="4"/>
      <c r="L723" s="4"/>
      <c r="M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3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L723" s="42"/>
      <c r="DM723" s="42"/>
    </row>
    <row r="724" spans="3:117" ht="14">
      <c r="C724" s="4"/>
      <c r="D724" s="4"/>
      <c r="E724" s="4"/>
      <c r="F724" s="4"/>
      <c r="L724" s="4"/>
      <c r="M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3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L724" s="42"/>
      <c r="DM724" s="42"/>
    </row>
    <row r="725" spans="3:117" ht="14">
      <c r="C725" s="4"/>
      <c r="D725" s="4"/>
      <c r="E725" s="4"/>
      <c r="F725" s="4"/>
      <c r="L725" s="4"/>
      <c r="M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3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L725" s="42"/>
      <c r="DM725" s="42"/>
    </row>
    <row r="726" spans="3:117" ht="14">
      <c r="C726" s="4"/>
      <c r="D726" s="4"/>
      <c r="E726" s="4"/>
      <c r="F726" s="4"/>
      <c r="L726" s="4"/>
      <c r="M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3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L726" s="42"/>
      <c r="DM726" s="42"/>
    </row>
    <row r="727" spans="3:117" ht="14">
      <c r="C727" s="4"/>
      <c r="D727" s="4"/>
      <c r="E727" s="4"/>
      <c r="F727" s="4"/>
      <c r="L727" s="4"/>
      <c r="M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3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L727" s="42"/>
      <c r="DM727" s="42"/>
    </row>
    <row r="728" spans="3:117" ht="14">
      <c r="C728" s="4"/>
      <c r="D728" s="4"/>
      <c r="E728" s="4"/>
      <c r="F728" s="4"/>
      <c r="L728" s="4"/>
      <c r="M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3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L728" s="42"/>
      <c r="DM728" s="42"/>
    </row>
    <row r="729" spans="3:117" ht="14">
      <c r="C729" s="4"/>
      <c r="D729" s="4"/>
      <c r="E729" s="4"/>
      <c r="F729" s="4"/>
      <c r="L729" s="4"/>
      <c r="M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3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L729" s="42"/>
      <c r="DM729" s="42"/>
    </row>
    <row r="730" spans="3:117" ht="14">
      <c r="C730" s="4"/>
      <c r="D730" s="4"/>
      <c r="E730" s="4"/>
      <c r="F730" s="4"/>
      <c r="L730" s="4"/>
      <c r="M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3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L730" s="42"/>
      <c r="DM730" s="42"/>
    </row>
    <row r="731" spans="3:117" ht="14">
      <c r="C731" s="4"/>
      <c r="D731" s="4"/>
      <c r="E731" s="4"/>
      <c r="F731" s="4"/>
      <c r="L731" s="4"/>
      <c r="M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3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L731" s="42"/>
      <c r="DM731" s="42"/>
    </row>
    <row r="732" spans="3:117" ht="14">
      <c r="C732" s="4"/>
      <c r="D732" s="4"/>
      <c r="E732" s="4"/>
      <c r="F732" s="4"/>
      <c r="L732" s="4"/>
      <c r="M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3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L732" s="42"/>
      <c r="DM732" s="42"/>
    </row>
    <row r="733" spans="3:117" ht="14">
      <c r="C733" s="4"/>
      <c r="D733" s="4"/>
      <c r="E733" s="4"/>
      <c r="F733" s="4"/>
      <c r="L733" s="4"/>
      <c r="M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3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L733" s="42"/>
      <c r="DM733" s="42"/>
    </row>
    <row r="734" spans="3:117" ht="14">
      <c r="C734" s="4"/>
      <c r="D734" s="4"/>
      <c r="E734" s="4"/>
      <c r="F734" s="4"/>
      <c r="L734" s="4"/>
      <c r="M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3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L734" s="42"/>
      <c r="DM734" s="42"/>
    </row>
    <row r="735" spans="3:117" ht="14">
      <c r="C735" s="4"/>
      <c r="D735" s="4"/>
      <c r="E735" s="4"/>
      <c r="F735" s="4"/>
      <c r="L735" s="4"/>
      <c r="M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3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L735" s="42"/>
      <c r="DM735" s="42"/>
    </row>
    <row r="736" spans="3:117" ht="14">
      <c r="C736" s="4"/>
      <c r="D736" s="4"/>
      <c r="E736" s="4"/>
      <c r="F736" s="4"/>
      <c r="L736" s="4"/>
      <c r="M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3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L736" s="42"/>
      <c r="DM736" s="42"/>
    </row>
    <row r="737" spans="3:117" ht="14">
      <c r="C737" s="4"/>
      <c r="D737" s="4"/>
      <c r="E737" s="4"/>
      <c r="F737" s="4"/>
      <c r="L737" s="4"/>
      <c r="M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3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L737" s="42"/>
      <c r="DM737" s="42"/>
    </row>
    <row r="738" spans="3:117" ht="14">
      <c r="C738" s="4"/>
      <c r="D738" s="4"/>
      <c r="E738" s="4"/>
      <c r="F738" s="4"/>
      <c r="L738" s="4"/>
      <c r="M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3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L738" s="42"/>
      <c r="DM738" s="42"/>
    </row>
    <row r="739" spans="3:117" ht="14">
      <c r="C739" s="4"/>
      <c r="D739" s="4"/>
      <c r="E739" s="4"/>
      <c r="F739" s="4"/>
      <c r="L739" s="4"/>
      <c r="M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3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L739" s="42"/>
      <c r="DM739" s="42"/>
    </row>
    <row r="740" spans="3:117" ht="14">
      <c r="C740" s="4"/>
      <c r="D740" s="4"/>
      <c r="E740" s="4"/>
      <c r="F740" s="4"/>
      <c r="L740" s="4"/>
      <c r="M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3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L740" s="42"/>
      <c r="DM740" s="42"/>
    </row>
    <row r="741" spans="3:117" ht="14">
      <c r="C741" s="4"/>
      <c r="D741" s="4"/>
      <c r="E741" s="4"/>
      <c r="F741" s="4"/>
      <c r="L741" s="4"/>
      <c r="M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3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L741" s="42"/>
      <c r="DM741" s="42"/>
    </row>
    <row r="742" spans="3:117" ht="14">
      <c r="C742" s="4"/>
      <c r="D742" s="4"/>
      <c r="E742" s="4"/>
      <c r="F742" s="4"/>
      <c r="L742" s="4"/>
      <c r="M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3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L742" s="42"/>
      <c r="DM742" s="42"/>
    </row>
    <row r="743" spans="3:117" ht="14">
      <c r="C743" s="4"/>
      <c r="D743" s="4"/>
      <c r="E743" s="4"/>
      <c r="F743" s="4"/>
      <c r="L743" s="4"/>
      <c r="M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3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L743" s="42"/>
      <c r="DM743" s="42"/>
    </row>
    <row r="744" spans="3:117" ht="14">
      <c r="C744" s="4"/>
      <c r="D744" s="4"/>
      <c r="E744" s="4"/>
      <c r="F744" s="4"/>
      <c r="L744" s="4"/>
      <c r="M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3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L744" s="42"/>
      <c r="DM744" s="42"/>
    </row>
    <row r="745" spans="3:117" ht="14">
      <c r="C745" s="4"/>
      <c r="D745" s="4"/>
      <c r="E745" s="4"/>
      <c r="F745" s="4"/>
      <c r="L745" s="4"/>
      <c r="M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3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L745" s="42"/>
      <c r="DM745" s="42"/>
    </row>
    <row r="746" spans="3:117" ht="14">
      <c r="C746" s="4"/>
      <c r="D746" s="4"/>
      <c r="E746" s="4"/>
      <c r="F746" s="4"/>
      <c r="L746" s="4"/>
      <c r="M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3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L746" s="42"/>
      <c r="DM746" s="42"/>
    </row>
    <row r="747" spans="3:117" ht="14">
      <c r="C747" s="4"/>
      <c r="D747" s="4"/>
      <c r="E747" s="4"/>
      <c r="F747" s="4"/>
      <c r="L747" s="4"/>
      <c r="M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3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L747" s="42"/>
      <c r="DM747" s="42"/>
    </row>
    <row r="748" spans="3:117" ht="14">
      <c r="C748" s="4"/>
      <c r="D748" s="4"/>
      <c r="E748" s="4"/>
      <c r="F748" s="4"/>
      <c r="L748" s="4"/>
      <c r="M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3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L748" s="42"/>
      <c r="DM748" s="42"/>
    </row>
    <row r="749" spans="3:117" ht="14">
      <c r="C749" s="4"/>
      <c r="D749" s="4"/>
      <c r="E749" s="4"/>
      <c r="F749" s="4"/>
      <c r="L749" s="4"/>
      <c r="M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3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L749" s="42"/>
      <c r="DM749" s="42"/>
    </row>
    <row r="750" spans="3:117" ht="14">
      <c r="C750" s="4"/>
      <c r="D750" s="4"/>
      <c r="E750" s="4"/>
      <c r="F750" s="4"/>
      <c r="L750" s="4"/>
      <c r="M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3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L750" s="42"/>
      <c r="DM750" s="42"/>
    </row>
    <row r="751" spans="3:117" ht="14">
      <c r="C751" s="4"/>
      <c r="D751" s="4"/>
      <c r="E751" s="4"/>
      <c r="F751" s="4"/>
      <c r="L751" s="4"/>
      <c r="M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3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L751" s="42"/>
      <c r="DM751" s="42"/>
    </row>
    <row r="752" spans="3:117" ht="14">
      <c r="C752" s="4"/>
      <c r="D752" s="4"/>
      <c r="E752" s="4"/>
      <c r="F752" s="4"/>
      <c r="L752" s="4"/>
      <c r="M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3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L752" s="42"/>
      <c r="DM752" s="42"/>
    </row>
    <row r="753" spans="3:117" ht="14">
      <c r="C753" s="4"/>
      <c r="D753" s="4"/>
      <c r="E753" s="4"/>
      <c r="F753" s="4"/>
      <c r="L753" s="4"/>
      <c r="M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3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L753" s="42"/>
      <c r="DM753" s="42"/>
    </row>
    <row r="754" spans="3:117" ht="14">
      <c r="C754" s="4"/>
      <c r="D754" s="4"/>
      <c r="E754" s="4"/>
      <c r="F754" s="4"/>
      <c r="L754" s="4"/>
      <c r="M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3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L754" s="42"/>
      <c r="DM754" s="42"/>
    </row>
    <row r="755" spans="3:117" ht="14">
      <c r="C755" s="4"/>
      <c r="D755" s="4"/>
      <c r="E755" s="4"/>
      <c r="F755" s="4"/>
      <c r="L755" s="4"/>
      <c r="M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3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L755" s="42"/>
      <c r="DM755" s="42"/>
    </row>
    <row r="756" spans="3:117" ht="14">
      <c r="C756" s="4"/>
      <c r="D756" s="4"/>
      <c r="E756" s="4"/>
      <c r="F756" s="4"/>
      <c r="L756" s="4"/>
      <c r="M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3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L756" s="42"/>
      <c r="DM756" s="42"/>
    </row>
    <row r="757" spans="3:117" ht="14">
      <c r="C757" s="4"/>
      <c r="D757" s="4"/>
      <c r="E757" s="4"/>
      <c r="F757" s="4"/>
      <c r="L757" s="4"/>
      <c r="M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3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L757" s="42"/>
      <c r="DM757" s="42"/>
    </row>
    <row r="758" spans="3:117" ht="14">
      <c r="C758" s="4"/>
      <c r="D758" s="4"/>
      <c r="E758" s="4"/>
      <c r="F758" s="4"/>
      <c r="L758" s="4"/>
      <c r="M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3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L758" s="42"/>
      <c r="DM758" s="42"/>
    </row>
    <row r="759" spans="3:117" ht="14">
      <c r="C759" s="4"/>
      <c r="D759" s="4"/>
      <c r="E759" s="4"/>
      <c r="F759" s="4"/>
      <c r="L759" s="4"/>
      <c r="M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3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L759" s="42"/>
      <c r="DM759" s="42"/>
    </row>
    <row r="760" spans="3:117" ht="14">
      <c r="C760" s="4"/>
      <c r="D760" s="4"/>
      <c r="E760" s="4"/>
      <c r="F760" s="4"/>
      <c r="L760" s="4"/>
      <c r="M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3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L760" s="42"/>
      <c r="DM760" s="42"/>
    </row>
    <row r="761" spans="3:117" ht="14">
      <c r="C761" s="4"/>
      <c r="D761" s="4"/>
      <c r="E761" s="4"/>
      <c r="F761" s="4"/>
      <c r="L761" s="4"/>
      <c r="M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3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L761" s="42"/>
      <c r="DM761" s="42"/>
    </row>
    <row r="762" spans="3:117" ht="14">
      <c r="C762" s="4"/>
      <c r="D762" s="4"/>
      <c r="E762" s="4"/>
      <c r="F762" s="4"/>
      <c r="L762" s="4"/>
      <c r="M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3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L762" s="42"/>
      <c r="DM762" s="42"/>
    </row>
    <row r="763" spans="3:117" ht="14">
      <c r="C763" s="4"/>
      <c r="D763" s="4"/>
      <c r="E763" s="4"/>
      <c r="F763" s="4"/>
      <c r="L763" s="4"/>
      <c r="M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3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L763" s="42"/>
      <c r="DM763" s="42"/>
    </row>
    <row r="764" spans="3:117" ht="14">
      <c r="C764" s="4"/>
      <c r="D764" s="4"/>
      <c r="E764" s="4"/>
      <c r="F764" s="4"/>
      <c r="L764" s="4"/>
      <c r="M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3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L764" s="42"/>
      <c r="DM764" s="42"/>
    </row>
    <row r="765" spans="3:117" ht="14">
      <c r="C765" s="4"/>
      <c r="D765" s="4"/>
      <c r="E765" s="4"/>
      <c r="F765" s="4"/>
      <c r="L765" s="4"/>
      <c r="M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3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L765" s="42"/>
      <c r="DM765" s="42"/>
    </row>
    <row r="766" spans="3:117" ht="14">
      <c r="C766" s="4"/>
      <c r="D766" s="4"/>
      <c r="E766" s="4"/>
      <c r="F766" s="4"/>
      <c r="L766" s="4"/>
      <c r="M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3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L766" s="42"/>
      <c r="DM766" s="42"/>
    </row>
    <row r="767" spans="3:117" ht="14">
      <c r="C767" s="4"/>
      <c r="D767" s="4"/>
      <c r="E767" s="4"/>
      <c r="F767" s="4"/>
      <c r="L767" s="4"/>
      <c r="M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3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L767" s="42"/>
      <c r="DM767" s="42"/>
    </row>
    <row r="768" spans="3:117" ht="14">
      <c r="C768" s="4"/>
      <c r="D768" s="4"/>
      <c r="E768" s="4"/>
      <c r="F768" s="4"/>
      <c r="L768" s="4"/>
      <c r="M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3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L768" s="42"/>
      <c r="DM768" s="42"/>
    </row>
    <row r="769" spans="3:117" ht="14">
      <c r="C769" s="4"/>
      <c r="D769" s="4"/>
      <c r="E769" s="4"/>
      <c r="F769" s="4"/>
      <c r="L769" s="4"/>
      <c r="M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3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L769" s="42"/>
      <c r="DM769" s="42"/>
    </row>
    <row r="770" spans="3:117" ht="14">
      <c r="C770" s="4"/>
      <c r="D770" s="4"/>
      <c r="E770" s="4"/>
      <c r="F770" s="4"/>
      <c r="L770" s="4"/>
      <c r="M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3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L770" s="42"/>
      <c r="DM770" s="42"/>
    </row>
    <row r="771" spans="3:117" ht="14">
      <c r="C771" s="4"/>
      <c r="D771" s="4"/>
      <c r="E771" s="4"/>
      <c r="F771" s="4"/>
      <c r="L771" s="4"/>
      <c r="M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3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L771" s="42"/>
      <c r="DM771" s="42"/>
    </row>
    <row r="772" spans="3:117" ht="14">
      <c r="C772" s="4"/>
      <c r="D772" s="4"/>
      <c r="E772" s="4"/>
      <c r="F772" s="4"/>
      <c r="L772" s="4"/>
      <c r="M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3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L772" s="42"/>
      <c r="DM772" s="42"/>
    </row>
    <row r="773" spans="3:117" ht="14">
      <c r="C773" s="4"/>
      <c r="D773" s="4"/>
      <c r="E773" s="4"/>
      <c r="F773" s="4"/>
      <c r="L773" s="4"/>
      <c r="M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3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L773" s="42"/>
      <c r="DM773" s="42"/>
    </row>
    <row r="774" spans="3:117" ht="14">
      <c r="C774" s="4"/>
      <c r="D774" s="4"/>
      <c r="E774" s="4"/>
      <c r="F774" s="4"/>
      <c r="L774" s="4"/>
      <c r="M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3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L774" s="42"/>
      <c r="DM774" s="42"/>
    </row>
    <row r="775" spans="3:117" ht="14">
      <c r="C775" s="4"/>
      <c r="D775" s="4"/>
      <c r="E775" s="4"/>
      <c r="F775" s="4"/>
      <c r="L775" s="4"/>
      <c r="M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3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L775" s="42"/>
      <c r="DM775" s="42"/>
    </row>
    <row r="776" spans="3:117" ht="14">
      <c r="C776" s="4"/>
      <c r="D776" s="4"/>
      <c r="E776" s="4"/>
      <c r="F776" s="4"/>
      <c r="L776" s="4"/>
      <c r="M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3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L776" s="42"/>
      <c r="DM776" s="42"/>
    </row>
    <row r="777" spans="3:117" ht="14">
      <c r="C777" s="4"/>
      <c r="D777" s="4"/>
      <c r="E777" s="4"/>
      <c r="F777" s="4"/>
      <c r="L777" s="4"/>
      <c r="M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3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L777" s="42"/>
      <c r="DM777" s="42"/>
    </row>
    <row r="778" spans="3:117" ht="14">
      <c r="C778" s="4"/>
      <c r="D778" s="4"/>
      <c r="E778" s="4"/>
      <c r="F778" s="4"/>
      <c r="L778" s="4"/>
      <c r="M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3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L778" s="42"/>
      <c r="DM778" s="42"/>
    </row>
    <row r="779" spans="3:117" ht="14">
      <c r="C779" s="4"/>
      <c r="D779" s="4"/>
      <c r="E779" s="4"/>
      <c r="F779" s="4"/>
      <c r="L779" s="4"/>
      <c r="M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3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L779" s="42"/>
      <c r="DM779" s="42"/>
    </row>
    <row r="780" spans="3:117" ht="14">
      <c r="C780" s="4"/>
      <c r="D780" s="4"/>
      <c r="E780" s="4"/>
      <c r="F780" s="4"/>
      <c r="L780" s="4"/>
      <c r="M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3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L780" s="42"/>
      <c r="DM780" s="42"/>
    </row>
    <row r="781" spans="3:117" ht="14">
      <c r="C781" s="4"/>
      <c r="D781" s="4"/>
      <c r="E781" s="4"/>
      <c r="F781" s="4"/>
      <c r="L781" s="4"/>
      <c r="M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3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L781" s="42"/>
      <c r="DM781" s="42"/>
    </row>
    <row r="782" spans="3:117" ht="14">
      <c r="C782" s="4"/>
      <c r="D782" s="4"/>
      <c r="E782" s="4"/>
      <c r="F782" s="4"/>
      <c r="L782" s="4"/>
      <c r="M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3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L782" s="42"/>
      <c r="DM782" s="42"/>
    </row>
    <row r="783" spans="3:117" ht="14">
      <c r="C783" s="4"/>
      <c r="D783" s="4"/>
      <c r="E783" s="4"/>
      <c r="F783" s="4"/>
      <c r="L783" s="4"/>
      <c r="M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3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L783" s="42"/>
      <c r="DM783" s="42"/>
    </row>
    <row r="784" spans="3:117" ht="14">
      <c r="C784" s="4"/>
      <c r="D784" s="4"/>
      <c r="E784" s="4"/>
      <c r="F784" s="4"/>
      <c r="L784" s="4"/>
      <c r="M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3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L784" s="42"/>
      <c r="DM784" s="42"/>
    </row>
    <row r="785" spans="3:117" ht="14">
      <c r="C785" s="4"/>
      <c r="D785" s="4"/>
      <c r="E785" s="4"/>
      <c r="F785" s="4"/>
      <c r="L785" s="4"/>
      <c r="M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3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L785" s="42"/>
      <c r="DM785" s="42"/>
    </row>
    <row r="786" spans="3:117" ht="14">
      <c r="C786" s="4"/>
      <c r="D786" s="4"/>
      <c r="E786" s="4"/>
      <c r="F786" s="4"/>
      <c r="L786" s="4"/>
      <c r="M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3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L786" s="42"/>
      <c r="DM786" s="42"/>
    </row>
    <row r="787" spans="3:117" ht="14">
      <c r="C787" s="4"/>
      <c r="D787" s="4"/>
      <c r="E787" s="4"/>
      <c r="F787" s="4"/>
      <c r="L787" s="4"/>
      <c r="M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3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L787" s="42"/>
      <c r="DM787" s="42"/>
    </row>
    <row r="788" spans="3:117" ht="14">
      <c r="C788" s="4"/>
      <c r="D788" s="4"/>
      <c r="E788" s="4"/>
      <c r="F788" s="4"/>
      <c r="L788" s="4"/>
      <c r="M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3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L788" s="42"/>
      <c r="DM788" s="42"/>
    </row>
    <row r="789" spans="3:117" ht="14">
      <c r="C789" s="4"/>
      <c r="D789" s="4"/>
      <c r="E789" s="4"/>
      <c r="F789" s="4"/>
      <c r="L789" s="4"/>
      <c r="M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3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L789" s="42"/>
      <c r="DM789" s="42"/>
    </row>
    <row r="790" spans="3:117" ht="14">
      <c r="C790" s="4"/>
      <c r="D790" s="4"/>
      <c r="E790" s="4"/>
      <c r="F790" s="4"/>
      <c r="L790" s="4"/>
      <c r="M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3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L790" s="42"/>
      <c r="DM790" s="42"/>
    </row>
    <row r="791" spans="3:117" ht="14">
      <c r="C791" s="4"/>
      <c r="D791" s="4"/>
      <c r="E791" s="4"/>
      <c r="F791" s="4"/>
      <c r="L791" s="4"/>
      <c r="M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3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L791" s="42"/>
      <c r="DM791" s="42"/>
    </row>
    <row r="792" spans="3:117" ht="14">
      <c r="C792" s="4"/>
      <c r="D792" s="4"/>
      <c r="E792" s="4"/>
      <c r="F792" s="4"/>
      <c r="L792" s="4"/>
      <c r="M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3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L792" s="42"/>
      <c r="DM792" s="42"/>
    </row>
    <row r="793" spans="3:117" ht="14">
      <c r="C793" s="4"/>
      <c r="D793" s="4"/>
      <c r="E793" s="4"/>
      <c r="F793" s="4"/>
      <c r="L793" s="4"/>
      <c r="M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3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L793" s="42"/>
      <c r="DM793" s="42"/>
    </row>
    <row r="794" spans="3:117" ht="14">
      <c r="C794" s="4"/>
      <c r="D794" s="4"/>
      <c r="E794" s="4"/>
      <c r="F794" s="4"/>
      <c r="L794" s="4"/>
      <c r="M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3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L794" s="42"/>
      <c r="DM794" s="42"/>
    </row>
    <row r="795" spans="3:117" ht="14">
      <c r="C795" s="4"/>
      <c r="D795" s="4"/>
      <c r="E795" s="4"/>
      <c r="F795" s="4"/>
      <c r="L795" s="4"/>
      <c r="M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3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L795" s="42"/>
      <c r="DM795" s="42"/>
    </row>
    <row r="796" spans="3:117" ht="14">
      <c r="C796" s="4"/>
      <c r="D796" s="4"/>
      <c r="E796" s="4"/>
      <c r="F796" s="4"/>
      <c r="L796" s="4"/>
      <c r="M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3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L796" s="42"/>
      <c r="DM796" s="42"/>
    </row>
    <row r="797" spans="3:117" ht="14">
      <c r="C797" s="4"/>
      <c r="D797" s="4"/>
      <c r="E797" s="4"/>
      <c r="F797" s="4"/>
      <c r="L797" s="4"/>
      <c r="M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3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L797" s="42"/>
      <c r="DM797" s="42"/>
    </row>
    <row r="798" spans="3:117" ht="14">
      <c r="C798" s="4"/>
      <c r="D798" s="4"/>
      <c r="E798" s="4"/>
      <c r="F798" s="4"/>
      <c r="L798" s="4"/>
      <c r="M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3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L798" s="42"/>
      <c r="DM798" s="42"/>
    </row>
    <row r="799" spans="3:117" ht="14">
      <c r="C799" s="4"/>
      <c r="D799" s="4"/>
      <c r="E799" s="4"/>
      <c r="F799" s="4"/>
      <c r="L799" s="4"/>
      <c r="M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3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L799" s="42"/>
      <c r="DM799" s="42"/>
    </row>
    <row r="800" spans="3:117" ht="14">
      <c r="C800" s="4"/>
      <c r="D800" s="4"/>
      <c r="E800" s="4"/>
      <c r="F800" s="4"/>
      <c r="L800" s="4"/>
      <c r="M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3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L800" s="42"/>
      <c r="DM800" s="42"/>
    </row>
    <row r="801" spans="3:117" ht="14">
      <c r="C801" s="4"/>
      <c r="D801" s="4"/>
      <c r="E801" s="4"/>
      <c r="F801" s="4"/>
      <c r="L801" s="4"/>
      <c r="M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3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L801" s="42"/>
      <c r="DM801" s="42"/>
    </row>
    <row r="802" spans="3:117" ht="14">
      <c r="C802" s="4"/>
      <c r="D802" s="4"/>
      <c r="E802" s="4"/>
      <c r="F802" s="4"/>
      <c r="L802" s="4"/>
      <c r="M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3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L802" s="42"/>
      <c r="DM802" s="42"/>
    </row>
    <row r="803" spans="3:117" ht="14">
      <c r="C803" s="4"/>
      <c r="D803" s="4"/>
      <c r="E803" s="4"/>
      <c r="F803" s="4"/>
      <c r="L803" s="4"/>
      <c r="M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3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L803" s="42"/>
      <c r="DM803" s="42"/>
    </row>
    <row r="804" spans="3:117" ht="14">
      <c r="C804" s="4"/>
      <c r="D804" s="4"/>
      <c r="E804" s="4"/>
      <c r="F804" s="4"/>
      <c r="L804" s="4"/>
      <c r="M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3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L804" s="42"/>
      <c r="DM804" s="42"/>
    </row>
    <row r="805" spans="3:117" ht="14">
      <c r="C805" s="4"/>
      <c r="D805" s="4"/>
      <c r="E805" s="4"/>
      <c r="F805" s="4"/>
      <c r="L805" s="4"/>
      <c r="M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3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L805" s="42"/>
      <c r="DM805" s="42"/>
    </row>
    <row r="806" spans="3:117" ht="14">
      <c r="C806" s="4"/>
      <c r="D806" s="4"/>
      <c r="E806" s="4"/>
      <c r="F806" s="4"/>
      <c r="L806" s="4"/>
      <c r="M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3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L806" s="42"/>
      <c r="DM806" s="42"/>
    </row>
    <row r="807" spans="3:117" ht="14">
      <c r="C807" s="4"/>
      <c r="D807" s="4"/>
      <c r="E807" s="4"/>
      <c r="F807" s="4"/>
      <c r="L807" s="4"/>
      <c r="M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3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L807" s="42"/>
      <c r="DM807" s="42"/>
    </row>
    <row r="808" spans="3:117" ht="14">
      <c r="C808" s="4"/>
      <c r="D808" s="4"/>
      <c r="E808" s="4"/>
      <c r="F808" s="4"/>
      <c r="L808" s="4"/>
      <c r="M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3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L808" s="42"/>
      <c r="DM808" s="42"/>
    </row>
    <row r="809" spans="3:117" ht="14">
      <c r="C809" s="4"/>
      <c r="D809" s="4"/>
      <c r="E809" s="4"/>
      <c r="F809" s="4"/>
      <c r="L809" s="4"/>
      <c r="M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3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L809" s="42"/>
      <c r="DM809" s="42"/>
    </row>
    <row r="810" spans="3:117" ht="14">
      <c r="C810" s="4"/>
      <c r="D810" s="4"/>
      <c r="E810" s="4"/>
      <c r="F810" s="4"/>
      <c r="L810" s="4"/>
      <c r="M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3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L810" s="42"/>
      <c r="DM810" s="42"/>
    </row>
    <row r="811" spans="3:117" ht="14">
      <c r="C811" s="4"/>
      <c r="D811" s="4"/>
      <c r="E811" s="4"/>
      <c r="F811" s="4"/>
      <c r="L811" s="4"/>
      <c r="M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3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L811" s="42"/>
      <c r="DM811" s="42"/>
    </row>
    <row r="812" spans="3:117" ht="14">
      <c r="C812" s="4"/>
      <c r="D812" s="4"/>
      <c r="E812" s="4"/>
      <c r="F812" s="4"/>
      <c r="L812" s="4"/>
      <c r="M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3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L812" s="42"/>
      <c r="DM812" s="42"/>
    </row>
    <row r="813" spans="3:117" ht="14">
      <c r="C813" s="4"/>
      <c r="D813" s="4"/>
      <c r="E813" s="4"/>
      <c r="F813" s="4"/>
      <c r="L813" s="4"/>
      <c r="M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3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L813" s="42"/>
      <c r="DM813" s="42"/>
    </row>
    <row r="814" spans="3:117" ht="14">
      <c r="C814" s="4"/>
      <c r="D814" s="4"/>
      <c r="E814" s="4"/>
      <c r="F814" s="4"/>
      <c r="L814" s="4"/>
      <c r="M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3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L814" s="42"/>
      <c r="DM814" s="42"/>
    </row>
    <row r="815" spans="3:117" ht="14">
      <c r="C815" s="4"/>
      <c r="D815" s="4"/>
      <c r="E815" s="4"/>
      <c r="F815" s="4"/>
      <c r="L815" s="4"/>
      <c r="M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3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L815" s="42"/>
      <c r="DM815" s="42"/>
    </row>
    <row r="816" spans="3:117" ht="14">
      <c r="C816" s="4"/>
      <c r="D816" s="4"/>
      <c r="E816" s="4"/>
      <c r="F816" s="4"/>
      <c r="L816" s="4"/>
      <c r="M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3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L816" s="42"/>
      <c r="DM816" s="42"/>
    </row>
    <row r="817" spans="3:117" ht="14">
      <c r="C817" s="4"/>
      <c r="D817" s="4"/>
      <c r="E817" s="4"/>
      <c r="F817" s="4"/>
      <c r="L817" s="4"/>
      <c r="M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3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L817" s="42"/>
      <c r="DM817" s="42"/>
    </row>
    <row r="818" spans="3:117" ht="14">
      <c r="C818" s="4"/>
      <c r="D818" s="4"/>
      <c r="E818" s="4"/>
      <c r="F818" s="4"/>
      <c r="L818" s="4"/>
      <c r="M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3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L818" s="42"/>
      <c r="DM818" s="42"/>
    </row>
    <row r="819" spans="3:117" ht="14">
      <c r="C819" s="4"/>
      <c r="D819" s="4"/>
      <c r="E819" s="4"/>
      <c r="F819" s="4"/>
      <c r="L819" s="4"/>
      <c r="M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3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L819" s="42"/>
      <c r="DM819" s="42"/>
    </row>
    <row r="820" spans="3:117" ht="14">
      <c r="C820" s="4"/>
      <c r="D820" s="4"/>
      <c r="E820" s="4"/>
      <c r="F820" s="4"/>
      <c r="L820" s="4"/>
      <c r="M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3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L820" s="42"/>
      <c r="DM820" s="42"/>
    </row>
    <row r="821" spans="3:117" ht="14">
      <c r="C821" s="4"/>
      <c r="D821" s="4"/>
      <c r="E821" s="4"/>
      <c r="F821" s="4"/>
      <c r="L821" s="4"/>
      <c r="M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3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L821" s="42"/>
      <c r="DM821" s="42"/>
    </row>
    <row r="822" spans="3:117" ht="14">
      <c r="C822" s="4"/>
      <c r="D822" s="4"/>
      <c r="E822" s="4"/>
      <c r="F822" s="4"/>
      <c r="L822" s="4"/>
      <c r="M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3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L822" s="42"/>
      <c r="DM822" s="42"/>
    </row>
    <row r="823" spans="3:117" ht="14">
      <c r="C823" s="4"/>
      <c r="D823" s="4"/>
      <c r="E823" s="4"/>
      <c r="F823" s="4"/>
      <c r="L823" s="4"/>
      <c r="M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3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L823" s="42"/>
      <c r="DM823" s="42"/>
    </row>
    <row r="824" spans="3:117" ht="14">
      <c r="C824" s="4"/>
      <c r="D824" s="4"/>
      <c r="E824" s="4"/>
      <c r="F824" s="4"/>
      <c r="L824" s="4"/>
      <c r="M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3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L824" s="42"/>
      <c r="DM824" s="42"/>
    </row>
    <row r="825" spans="3:117" ht="14">
      <c r="C825" s="4"/>
      <c r="D825" s="4"/>
      <c r="E825" s="4"/>
      <c r="F825" s="4"/>
      <c r="L825" s="4"/>
      <c r="M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3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L825" s="42"/>
      <c r="DM825" s="42"/>
    </row>
    <row r="826" spans="3:117" ht="14">
      <c r="C826" s="4"/>
      <c r="D826" s="4"/>
      <c r="E826" s="4"/>
      <c r="F826" s="4"/>
      <c r="L826" s="4"/>
      <c r="M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3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L826" s="42"/>
      <c r="DM826" s="42"/>
    </row>
    <row r="827" spans="3:117" ht="14">
      <c r="C827" s="4"/>
      <c r="D827" s="4"/>
      <c r="E827" s="4"/>
      <c r="F827" s="4"/>
      <c r="L827" s="4"/>
      <c r="M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3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L827" s="42"/>
      <c r="DM827" s="42"/>
    </row>
    <row r="828" spans="3:117" ht="14">
      <c r="C828" s="4"/>
      <c r="D828" s="4"/>
      <c r="E828" s="4"/>
      <c r="F828" s="4"/>
      <c r="L828" s="4"/>
      <c r="M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3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L828" s="42"/>
      <c r="DM828" s="42"/>
    </row>
    <row r="829" spans="3:117" ht="14">
      <c r="C829" s="4"/>
      <c r="D829" s="4"/>
      <c r="E829" s="4"/>
      <c r="F829" s="4"/>
      <c r="L829" s="4"/>
      <c r="M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3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L829" s="42"/>
      <c r="DM829" s="42"/>
    </row>
    <row r="830" spans="3:117" ht="14">
      <c r="C830" s="4"/>
      <c r="D830" s="4"/>
      <c r="E830" s="4"/>
      <c r="F830" s="4"/>
      <c r="L830" s="4"/>
      <c r="M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3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L830" s="42"/>
      <c r="DM830" s="42"/>
    </row>
    <row r="831" spans="3:117" ht="14">
      <c r="C831" s="4"/>
      <c r="D831" s="4"/>
      <c r="E831" s="4"/>
      <c r="F831" s="4"/>
      <c r="L831" s="4"/>
      <c r="M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3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L831" s="42"/>
      <c r="DM831" s="42"/>
    </row>
    <row r="832" spans="3:117" ht="14">
      <c r="C832" s="4"/>
      <c r="D832" s="4"/>
      <c r="E832" s="4"/>
      <c r="F832" s="4"/>
      <c r="L832" s="4"/>
      <c r="M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3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L832" s="42"/>
      <c r="DM832" s="42"/>
    </row>
    <row r="833" spans="3:117" ht="14">
      <c r="C833" s="4"/>
      <c r="D833" s="4"/>
      <c r="E833" s="4"/>
      <c r="F833" s="4"/>
      <c r="L833" s="4"/>
      <c r="M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3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L833" s="42"/>
      <c r="DM833" s="42"/>
    </row>
    <row r="834" spans="3:117" ht="14">
      <c r="C834" s="4"/>
      <c r="D834" s="4"/>
      <c r="E834" s="4"/>
      <c r="F834" s="4"/>
      <c r="L834" s="4"/>
      <c r="M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3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L834" s="42"/>
      <c r="DM834" s="42"/>
    </row>
    <row r="835" spans="3:117" ht="14">
      <c r="C835" s="4"/>
      <c r="D835" s="4"/>
      <c r="E835" s="4"/>
      <c r="F835" s="4"/>
      <c r="L835" s="4"/>
      <c r="M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3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L835" s="42"/>
      <c r="DM835" s="42"/>
    </row>
    <row r="836" spans="3:117" ht="14">
      <c r="C836" s="4"/>
      <c r="D836" s="4"/>
      <c r="E836" s="4"/>
      <c r="F836" s="4"/>
      <c r="L836" s="4"/>
      <c r="M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3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L836" s="42"/>
      <c r="DM836" s="42"/>
    </row>
    <row r="837" spans="3:117" ht="14">
      <c r="C837" s="4"/>
      <c r="D837" s="4"/>
      <c r="E837" s="4"/>
      <c r="F837" s="4"/>
      <c r="L837" s="4"/>
      <c r="M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3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L837" s="42"/>
      <c r="DM837" s="42"/>
    </row>
    <row r="838" spans="3:117" ht="14">
      <c r="C838" s="4"/>
      <c r="D838" s="4"/>
      <c r="E838" s="4"/>
      <c r="F838" s="4"/>
      <c r="L838" s="4"/>
      <c r="M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3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L838" s="42"/>
      <c r="DM838" s="42"/>
    </row>
    <row r="839" spans="3:117" ht="14">
      <c r="C839" s="4"/>
      <c r="D839" s="4"/>
      <c r="E839" s="4"/>
      <c r="F839" s="4"/>
      <c r="L839" s="4"/>
      <c r="M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3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L839" s="42"/>
      <c r="DM839" s="42"/>
    </row>
    <row r="840" spans="3:117" ht="14">
      <c r="C840" s="4"/>
      <c r="D840" s="4"/>
      <c r="E840" s="4"/>
      <c r="F840" s="4"/>
      <c r="L840" s="4"/>
      <c r="M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3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L840" s="42"/>
      <c r="DM840" s="42"/>
    </row>
    <row r="841" spans="3:117" ht="14">
      <c r="C841" s="4"/>
      <c r="D841" s="4"/>
      <c r="E841" s="4"/>
      <c r="F841" s="4"/>
      <c r="L841" s="4"/>
      <c r="M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3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L841" s="42"/>
      <c r="DM841" s="42"/>
    </row>
    <row r="842" spans="3:117" ht="14">
      <c r="C842" s="4"/>
      <c r="D842" s="4"/>
      <c r="E842" s="4"/>
      <c r="F842" s="4"/>
      <c r="L842" s="4"/>
      <c r="M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3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L842" s="42"/>
      <c r="DM842" s="42"/>
    </row>
    <row r="843" spans="3:117" ht="14">
      <c r="C843" s="4"/>
      <c r="D843" s="4"/>
      <c r="E843" s="4"/>
      <c r="F843" s="4"/>
      <c r="L843" s="4"/>
      <c r="M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3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L843" s="42"/>
      <c r="DM843" s="42"/>
    </row>
    <row r="844" spans="3:117" ht="14">
      <c r="C844" s="4"/>
      <c r="D844" s="4"/>
      <c r="E844" s="4"/>
      <c r="F844" s="4"/>
      <c r="L844" s="4"/>
      <c r="M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3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L844" s="42"/>
      <c r="DM844" s="42"/>
    </row>
    <row r="845" spans="3:117" ht="14">
      <c r="C845" s="4"/>
      <c r="D845" s="4"/>
      <c r="E845" s="4"/>
      <c r="F845" s="4"/>
      <c r="L845" s="4"/>
      <c r="M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3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L845" s="42"/>
      <c r="DM845" s="42"/>
    </row>
    <row r="846" spans="3:117" ht="14">
      <c r="C846" s="4"/>
      <c r="D846" s="4"/>
      <c r="E846" s="4"/>
      <c r="F846" s="4"/>
      <c r="L846" s="4"/>
      <c r="M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3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L846" s="42"/>
      <c r="DM846" s="42"/>
    </row>
    <row r="847" spans="3:117" ht="14">
      <c r="C847" s="4"/>
      <c r="D847" s="4"/>
      <c r="E847" s="4"/>
      <c r="F847" s="4"/>
      <c r="L847" s="4"/>
      <c r="M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3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L847" s="42"/>
      <c r="DM847" s="42"/>
    </row>
    <row r="848" spans="3:117" ht="14">
      <c r="C848" s="4"/>
      <c r="D848" s="4"/>
      <c r="E848" s="4"/>
      <c r="F848" s="4"/>
      <c r="L848" s="4"/>
      <c r="M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3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L848" s="42"/>
      <c r="DM848" s="42"/>
    </row>
    <row r="849" spans="3:117" ht="14">
      <c r="C849" s="4"/>
      <c r="D849" s="4"/>
      <c r="E849" s="4"/>
      <c r="F849" s="4"/>
      <c r="L849" s="4"/>
      <c r="M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3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L849" s="42"/>
      <c r="DM849" s="42"/>
    </row>
    <row r="850" spans="3:117" ht="14">
      <c r="C850" s="4"/>
      <c r="D850" s="4"/>
      <c r="E850" s="4"/>
      <c r="F850" s="4"/>
      <c r="L850" s="4"/>
      <c r="M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3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L850" s="42"/>
      <c r="DM850" s="42"/>
    </row>
    <row r="851" spans="3:117" ht="14">
      <c r="C851" s="4"/>
      <c r="D851" s="4"/>
      <c r="E851" s="4"/>
      <c r="F851" s="4"/>
      <c r="L851" s="4"/>
      <c r="M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3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L851" s="42"/>
      <c r="DM851" s="42"/>
    </row>
    <row r="852" spans="3:117" ht="14">
      <c r="C852" s="4"/>
      <c r="D852" s="4"/>
      <c r="E852" s="4"/>
      <c r="F852" s="4"/>
      <c r="L852" s="4"/>
      <c r="M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3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L852" s="42"/>
      <c r="DM852" s="42"/>
    </row>
    <row r="853" spans="3:117" ht="14">
      <c r="C853" s="4"/>
      <c r="D853" s="4"/>
      <c r="E853" s="4"/>
      <c r="F853" s="4"/>
      <c r="L853" s="4"/>
      <c r="M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3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L853" s="42"/>
      <c r="DM853" s="42"/>
    </row>
    <row r="854" spans="3:117" ht="14">
      <c r="C854" s="4"/>
      <c r="D854" s="4"/>
      <c r="E854" s="4"/>
      <c r="F854" s="4"/>
      <c r="L854" s="4"/>
      <c r="M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3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L854" s="42"/>
      <c r="DM854" s="42"/>
    </row>
    <row r="855" spans="3:117" ht="14">
      <c r="C855" s="4"/>
      <c r="D855" s="4"/>
      <c r="E855" s="4"/>
      <c r="F855" s="4"/>
      <c r="L855" s="4"/>
      <c r="M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3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L855" s="42"/>
      <c r="DM855" s="42"/>
    </row>
    <row r="856" spans="3:117" ht="14">
      <c r="C856" s="4"/>
      <c r="D856" s="4"/>
      <c r="E856" s="4"/>
      <c r="F856" s="4"/>
      <c r="L856" s="4"/>
      <c r="M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3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L856" s="42"/>
      <c r="DM856" s="42"/>
    </row>
    <row r="857" spans="3:117" ht="14">
      <c r="C857" s="4"/>
      <c r="D857" s="4"/>
      <c r="E857" s="4"/>
      <c r="F857" s="4"/>
      <c r="L857" s="4"/>
      <c r="M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3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L857" s="42"/>
      <c r="DM857" s="42"/>
    </row>
    <row r="858" spans="3:117" ht="14">
      <c r="C858" s="4"/>
      <c r="D858" s="4"/>
      <c r="E858" s="4"/>
      <c r="F858" s="4"/>
      <c r="L858" s="4"/>
      <c r="M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3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L858" s="42"/>
      <c r="DM858" s="42"/>
    </row>
    <row r="859" spans="3:117" ht="14">
      <c r="C859" s="4"/>
      <c r="D859" s="4"/>
      <c r="E859" s="4"/>
      <c r="F859" s="4"/>
      <c r="L859" s="4"/>
      <c r="M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3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L859" s="42"/>
      <c r="DM859" s="42"/>
    </row>
    <row r="860" spans="3:117" ht="14">
      <c r="C860" s="4"/>
      <c r="D860" s="4"/>
      <c r="E860" s="4"/>
      <c r="F860" s="4"/>
      <c r="L860" s="4"/>
      <c r="M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3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L860" s="42"/>
      <c r="DM860" s="42"/>
    </row>
    <row r="861" spans="3:117" ht="14">
      <c r="C861" s="4"/>
      <c r="D861" s="4"/>
      <c r="E861" s="4"/>
      <c r="F861" s="4"/>
      <c r="L861" s="4"/>
      <c r="M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3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L861" s="42"/>
      <c r="DM861" s="42"/>
    </row>
    <row r="862" spans="3:117" ht="14">
      <c r="C862" s="4"/>
      <c r="D862" s="4"/>
      <c r="E862" s="4"/>
      <c r="F862" s="4"/>
      <c r="L862" s="4"/>
      <c r="M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3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L862" s="42"/>
      <c r="DM862" s="42"/>
    </row>
    <row r="863" spans="3:117" ht="14">
      <c r="C863" s="4"/>
      <c r="D863" s="4"/>
      <c r="E863" s="4"/>
      <c r="F863" s="4"/>
      <c r="L863" s="4"/>
      <c r="M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3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L863" s="42"/>
      <c r="DM863" s="42"/>
    </row>
    <row r="864" spans="3:117" ht="14">
      <c r="C864" s="4"/>
      <c r="D864" s="4"/>
      <c r="E864" s="4"/>
      <c r="F864" s="4"/>
      <c r="L864" s="4"/>
      <c r="M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3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L864" s="42"/>
      <c r="DM864" s="42"/>
    </row>
    <row r="865" spans="3:117" ht="14">
      <c r="C865" s="4"/>
      <c r="D865" s="4"/>
      <c r="E865" s="4"/>
      <c r="F865" s="4"/>
      <c r="L865" s="4"/>
      <c r="M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3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L865" s="42"/>
      <c r="DM865" s="42"/>
    </row>
    <row r="866" spans="3:117" ht="14">
      <c r="C866" s="4"/>
      <c r="D866" s="4"/>
      <c r="E866" s="4"/>
      <c r="F866" s="4"/>
      <c r="L866" s="4"/>
      <c r="M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3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L866" s="42"/>
      <c r="DM866" s="42"/>
    </row>
    <row r="867" spans="3:117" ht="14">
      <c r="C867" s="4"/>
      <c r="D867" s="4"/>
      <c r="E867" s="4"/>
      <c r="F867" s="4"/>
      <c r="L867" s="4"/>
      <c r="M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3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L867" s="42"/>
      <c r="DM867" s="42"/>
    </row>
    <row r="868" spans="3:117" ht="14">
      <c r="C868" s="4"/>
      <c r="D868" s="4"/>
      <c r="E868" s="4"/>
      <c r="F868" s="4"/>
      <c r="L868" s="4"/>
      <c r="M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3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L868" s="42"/>
      <c r="DM868" s="42"/>
    </row>
    <row r="869" spans="3:117" ht="14">
      <c r="C869" s="4"/>
      <c r="D869" s="4"/>
      <c r="E869" s="4"/>
      <c r="F869" s="4"/>
      <c r="L869" s="4"/>
      <c r="M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3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L869" s="42"/>
      <c r="DM869" s="42"/>
    </row>
    <row r="870" spans="3:117" ht="14">
      <c r="C870" s="4"/>
      <c r="D870" s="4"/>
      <c r="E870" s="4"/>
      <c r="F870" s="4"/>
      <c r="L870" s="4"/>
      <c r="M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3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L870" s="42"/>
      <c r="DM870" s="42"/>
    </row>
    <row r="871" spans="3:117" ht="14">
      <c r="C871" s="4"/>
      <c r="D871" s="4"/>
      <c r="E871" s="4"/>
      <c r="F871" s="4"/>
      <c r="L871" s="4"/>
      <c r="M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3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L871" s="42"/>
      <c r="DM871" s="42"/>
    </row>
    <row r="872" spans="3:117" ht="14">
      <c r="C872" s="4"/>
      <c r="D872" s="4"/>
      <c r="E872" s="4"/>
      <c r="F872" s="4"/>
      <c r="L872" s="4"/>
      <c r="M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3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L872" s="42"/>
      <c r="DM872" s="42"/>
    </row>
    <row r="873" spans="3:117" ht="14">
      <c r="C873" s="4"/>
      <c r="D873" s="4"/>
      <c r="E873" s="4"/>
      <c r="F873" s="4"/>
      <c r="L873" s="4"/>
      <c r="M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3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L873" s="42"/>
      <c r="DM873" s="42"/>
    </row>
    <row r="874" spans="3:117" ht="14">
      <c r="C874" s="4"/>
      <c r="D874" s="4"/>
      <c r="E874" s="4"/>
      <c r="F874" s="4"/>
      <c r="L874" s="4"/>
      <c r="M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3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L874" s="42"/>
      <c r="DM874" s="42"/>
    </row>
    <row r="875" spans="3:117" ht="14">
      <c r="C875" s="4"/>
      <c r="D875" s="4"/>
      <c r="E875" s="4"/>
      <c r="F875" s="4"/>
      <c r="L875" s="4"/>
      <c r="M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3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L875" s="42"/>
      <c r="DM875" s="42"/>
    </row>
    <row r="876" spans="3:117" ht="14">
      <c r="C876" s="4"/>
      <c r="D876" s="4"/>
      <c r="E876" s="4"/>
      <c r="F876" s="4"/>
      <c r="L876" s="4"/>
      <c r="M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3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L876" s="42"/>
      <c r="DM876" s="42"/>
    </row>
    <row r="877" spans="3:117" ht="14">
      <c r="C877" s="4"/>
      <c r="D877" s="4"/>
      <c r="E877" s="4"/>
      <c r="F877" s="4"/>
      <c r="L877" s="4"/>
      <c r="M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3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L877" s="42"/>
      <c r="DM877" s="42"/>
    </row>
    <row r="878" spans="3:117" ht="14">
      <c r="C878" s="4"/>
      <c r="D878" s="4"/>
      <c r="E878" s="4"/>
      <c r="F878" s="4"/>
      <c r="L878" s="4"/>
      <c r="M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3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L878" s="42"/>
      <c r="DM878" s="42"/>
    </row>
    <row r="879" spans="3:117" ht="14">
      <c r="C879" s="4"/>
      <c r="D879" s="4"/>
      <c r="E879" s="4"/>
      <c r="F879" s="4"/>
      <c r="L879" s="4"/>
      <c r="M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3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L879" s="42"/>
      <c r="DM879" s="42"/>
    </row>
    <row r="880" spans="3:117" ht="14">
      <c r="C880" s="4"/>
      <c r="D880" s="4"/>
      <c r="E880" s="4"/>
      <c r="F880" s="4"/>
      <c r="L880" s="4"/>
      <c r="M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3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L880" s="42"/>
      <c r="DM880" s="42"/>
    </row>
    <row r="881" spans="3:117" ht="14">
      <c r="C881" s="4"/>
      <c r="D881" s="4"/>
      <c r="E881" s="4"/>
      <c r="F881" s="4"/>
      <c r="L881" s="4"/>
      <c r="M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3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L881" s="42"/>
      <c r="DM881" s="42"/>
    </row>
    <row r="882" spans="3:117" ht="14">
      <c r="C882" s="4"/>
      <c r="D882" s="4"/>
      <c r="E882" s="4"/>
      <c r="F882" s="4"/>
      <c r="L882" s="4"/>
      <c r="M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3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L882" s="42"/>
      <c r="DM882" s="42"/>
    </row>
    <row r="883" spans="3:117" ht="14">
      <c r="C883" s="4"/>
      <c r="D883" s="4"/>
      <c r="E883" s="4"/>
      <c r="F883" s="4"/>
      <c r="L883" s="4"/>
      <c r="M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3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L883" s="42"/>
      <c r="DM883" s="42"/>
    </row>
    <row r="884" spans="3:117" ht="14">
      <c r="C884" s="4"/>
      <c r="D884" s="4"/>
      <c r="E884" s="4"/>
      <c r="F884" s="4"/>
      <c r="L884" s="4"/>
      <c r="M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3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L884" s="42"/>
      <c r="DM884" s="42"/>
    </row>
    <row r="885" spans="3:117" ht="14">
      <c r="C885" s="4"/>
      <c r="D885" s="4"/>
      <c r="E885" s="4"/>
      <c r="F885" s="4"/>
      <c r="L885" s="4"/>
      <c r="M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3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L885" s="42"/>
      <c r="DM885" s="42"/>
    </row>
    <row r="886" spans="3:117" ht="14">
      <c r="C886" s="4"/>
      <c r="D886" s="4"/>
      <c r="E886" s="4"/>
      <c r="F886" s="4"/>
      <c r="L886" s="4"/>
      <c r="M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3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L886" s="42"/>
      <c r="DM886" s="42"/>
    </row>
    <row r="887" spans="3:117" ht="14">
      <c r="C887" s="4"/>
      <c r="D887" s="4"/>
      <c r="E887" s="4"/>
      <c r="F887" s="4"/>
      <c r="L887" s="4"/>
      <c r="M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3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L887" s="42"/>
      <c r="DM887" s="42"/>
    </row>
    <row r="888" spans="3:117" ht="14">
      <c r="C888" s="4"/>
      <c r="D888" s="4"/>
      <c r="E888" s="4"/>
      <c r="F888" s="4"/>
      <c r="L888" s="4"/>
      <c r="M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3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L888" s="42"/>
      <c r="DM888" s="42"/>
    </row>
    <row r="889" spans="3:117" ht="14">
      <c r="C889" s="4"/>
      <c r="D889" s="4"/>
      <c r="E889" s="4"/>
      <c r="F889" s="4"/>
      <c r="L889" s="4"/>
      <c r="M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3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L889" s="42"/>
      <c r="DM889" s="42"/>
    </row>
    <row r="890" spans="3:117" ht="14">
      <c r="C890" s="4"/>
      <c r="D890" s="4"/>
      <c r="E890" s="4"/>
      <c r="F890" s="4"/>
      <c r="L890" s="4"/>
      <c r="M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3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L890" s="42"/>
      <c r="DM890" s="42"/>
    </row>
    <row r="891" spans="3:117" ht="14">
      <c r="C891" s="4"/>
      <c r="D891" s="4"/>
      <c r="E891" s="4"/>
      <c r="F891" s="4"/>
      <c r="L891" s="4"/>
      <c r="M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3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L891" s="42"/>
      <c r="DM891" s="42"/>
    </row>
    <row r="892" spans="3:117" ht="14">
      <c r="C892" s="4"/>
      <c r="D892" s="4"/>
      <c r="E892" s="4"/>
      <c r="F892" s="4"/>
      <c r="L892" s="4"/>
      <c r="M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3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L892" s="42"/>
      <c r="DM892" s="42"/>
    </row>
    <row r="893" spans="3:117" ht="14">
      <c r="C893" s="4"/>
      <c r="D893" s="4"/>
      <c r="E893" s="4"/>
      <c r="F893" s="4"/>
      <c r="L893" s="4"/>
      <c r="M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3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L893" s="42"/>
      <c r="DM893" s="42"/>
    </row>
    <row r="894" spans="3:117" ht="14">
      <c r="C894" s="4"/>
      <c r="D894" s="4"/>
      <c r="E894" s="4"/>
      <c r="F894" s="4"/>
      <c r="L894" s="4"/>
      <c r="M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3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L894" s="42"/>
      <c r="DM894" s="42"/>
    </row>
    <row r="895" spans="3:117" ht="14">
      <c r="C895" s="4"/>
      <c r="D895" s="4"/>
      <c r="E895" s="4"/>
      <c r="F895" s="4"/>
      <c r="L895" s="4"/>
      <c r="M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3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L895" s="42"/>
      <c r="DM895" s="42"/>
    </row>
    <row r="896" spans="3:117" ht="14">
      <c r="C896" s="4"/>
      <c r="D896" s="4"/>
      <c r="E896" s="4"/>
      <c r="F896" s="4"/>
      <c r="L896" s="4"/>
      <c r="M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3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L896" s="42"/>
      <c r="DM896" s="42"/>
    </row>
    <row r="897" spans="3:117" ht="14">
      <c r="C897" s="4"/>
      <c r="D897" s="4"/>
      <c r="E897" s="4"/>
      <c r="F897" s="4"/>
      <c r="L897" s="4"/>
      <c r="M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3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L897" s="42"/>
      <c r="DM897" s="42"/>
    </row>
    <row r="898" spans="3:117" ht="14">
      <c r="C898" s="4"/>
      <c r="D898" s="4"/>
      <c r="E898" s="4"/>
      <c r="F898" s="4"/>
      <c r="L898" s="4"/>
      <c r="M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3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L898" s="42"/>
      <c r="DM898" s="42"/>
    </row>
    <row r="899" spans="3:117" ht="14">
      <c r="C899" s="4"/>
      <c r="D899" s="4"/>
      <c r="E899" s="4"/>
      <c r="F899" s="4"/>
      <c r="L899" s="4"/>
      <c r="M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3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L899" s="42"/>
      <c r="DM899" s="42"/>
    </row>
    <row r="900" spans="3:117" ht="14">
      <c r="C900" s="4"/>
      <c r="D900" s="4"/>
      <c r="E900" s="4"/>
      <c r="F900" s="4"/>
      <c r="L900" s="4"/>
      <c r="M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3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L900" s="42"/>
      <c r="DM900" s="42"/>
    </row>
    <row r="901" spans="3:117" ht="14">
      <c r="C901" s="4"/>
      <c r="D901" s="4"/>
      <c r="E901" s="4"/>
      <c r="F901" s="4"/>
      <c r="L901" s="4"/>
      <c r="M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3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L901" s="42"/>
      <c r="DM901" s="42"/>
    </row>
    <row r="902" spans="3:117" ht="14">
      <c r="C902" s="4"/>
      <c r="D902" s="4"/>
      <c r="E902" s="4"/>
      <c r="F902" s="4"/>
      <c r="L902" s="4"/>
      <c r="M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3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L902" s="42"/>
      <c r="DM902" s="42"/>
    </row>
    <row r="903" spans="3:117" ht="14">
      <c r="C903" s="4"/>
      <c r="D903" s="4"/>
      <c r="E903" s="4"/>
      <c r="F903" s="4"/>
      <c r="L903" s="4"/>
      <c r="M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3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L903" s="42"/>
      <c r="DM903" s="42"/>
    </row>
    <row r="904" spans="3:117" ht="14">
      <c r="C904" s="4"/>
      <c r="D904" s="4"/>
      <c r="E904" s="4"/>
      <c r="F904" s="4"/>
      <c r="L904" s="4"/>
      <c r="M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3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L904" s="42"/>
      <c r="DM904" s="42"/>
    </row>
    <row r="905" spans="3:117" ht="14">
      <c r="C905" s="4"/>
      <c r="D905" s="4"/>
      <c r="E905" s="4"/>
      <c r="F905" s="4"/>
      <c r="L905" s="4"/>
      <c r="M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3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L905" s="42"/>
      <c r="DM905" s="42"/>
    </row>
    <row r="906" spans="3:117" ht="14">
      <c r="C906" s="4"/>
      <c r="D906" s="4"/>
      <c r="E906" s="4"/>
      <c r="F906" s="4"/>
      <c r="L906" s="4"/>
      <c r="M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3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L906" s="42"/>
      <c r="DM906" s="42"/>
    </row>
    <row r="907" spans="3:117" ht="14">
      <c r="C907" s="4"/>
      <c r="D907" s="4"/>
      <c r="E907" s="4"/>
      <c r="F907" s="4"/>
      <c r="L907" s="4"/>
      <c r="M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3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L907" s="42"/>
      <c r="DM907" s="42"/>
    </row>
    <row r="908" spans="3:117" ht="14">
      <c r="C908" s="4"/>
      <c r="D908" s="4"/>
      <c r="E908" s="4"/>
      <c r="F908" s="4"/>
      <c r="L908" s="4"/>
      <c r="M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3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L908" s="42"/>
      <c r="DM908" s="42"/>
    </row>
    <row r="909" spans="3:117" ht="14">
      <c r="C909" s="4"/>
      <c r="D909" s="4"/>
      <c r="E909" s="4"/>
      <c r="F909" s="4"/>
      <c r="L909" s="4"/>
      <c r="M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3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L909" s="42"/>
      <c r="DM909" s="42"/>
    </row>
    <row r="910" spans="3:117" ht="14">
      <c r="C910" s="4"/>
      <c r="D910" s="4"/>
      <c r="E910" s="4"/>
      <c r="F910" s="4"/>
      <c r="L910" s="4"/>
      <c r="M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3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L910" s="42"/>
      <c r="DM910" s="42"/>
    </row>
    <row r="911" spans="3:117" ht="14">
      <c r="C911" s="4"/>
      <c r="D911" s="4"/>
      <c r="E911" s="4"/>
      <c r="F911" s="4"/>
      <c r="L911" s="4"/>
      <c r="M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3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L911" s="42"/>
      <c r="DM911" s="42"/>
    </row>
    <row r="912" spans="3:117" ht="14">
      <c r="C912" s="4"/>
      <c r="D912" s="4"/>
      <c r="E912" s="4"/>
      <c r="F912" s="4"/>
      <c r="L912" s="4"/>
      <c r="M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3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L912" s="42"/>
      <c r="DM912" s="42"/>
    </row>
    <row r="913" spans="3:117" ht="14">
      <c r="C913" s="4"/>
      <c r="D913" s="4"/>
      <c r="E913" s="4"/>
      <c r="F913" s="4"/>
      <c r="L913" s="4"/>
      <c r="M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3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L913" s="42"/>
      <c r="DM913" s="42"/>
    </row>
    <row r="914" spans="3:117" ht="14">
      <c r="C914" s="4"/>
      <c r="D914" s="4"/>
      <c r="E914" s="4"/>
      <c r="F914" s="4"/>
      <c r="L914" s="4"/>
      <c r="M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3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L914" s="42"/>
      <c r="DM914" s="42"/>
    </row>
    <row r="915" spans="3:117" ht="14">
      <c r="C915" s="4"/>
      <c r="D915" s="4"/>
      <c r="E915" s="4"/>
      <c r="F915" s="4"/>
      <c r="L915" s="4"/>
      <c r="M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3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L915" s="42"/>
      <c r="DM915" s="42"/>
    </row>
    <row r="916" spans="3:117" ht="14">
      <c r="C916" s="4"/>
      <c r="D916" s="4"/>
      <c r="E916" s="4"/>
      <c r="F916" s="4"/>
      <c r="L916" s="4"/>
      <c r="M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3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L916" s="42"/>
      <c r="DM916" s="42"/>
    </row>
    <row r="917" spans="3:117" ht="14">
      <c r="C917" s="4"/>
      <c r="D917" s="4"/>
      <c r="E917" s="4"/>
      <c r="F917" s="4"/>
      <c r="L917" s="4"/>
      <c r="M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3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L917" s="42"/>
      <c r="DM917" s="42"/>
    </row>
    <row r="918" spans="3:117" ht="14">
      <c r="C918" s="4"/>
      <c r="D918" s="4"/>
      <c r="E918" s="4"/>
      <c r="F918" s="4"/>
      <c r="L918" s="4"/>
      <c r="M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3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L918" s="42"/>
      <c r="DM918" s="42"/>
    </row>
    <row r="919" spans="3:117" ht="14">
      <c r="C919" s="4"/>
      <c r="D919" s="4"/>
      <c r="E919" s="4"/>
      <c r="F919" s="4"/>
      <c r="L919" s="4"/>
      <c r="M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3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L919" s="42"/>
      <c r="DM919" s="42"/>
    </row>
    <row r="920" spans="3:117" ht="14">
      <c r="C920" s="4"/>
      <c r="D920" s="4"/>
      <c r="E920" s="4"/>
      <c r="F920" s="4"/>
      <c r="L920" s="4"/>
      <c r="M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3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L920" s="42"/>
      <c r="DM920" s="42"/>
    </row>
    <row r="921" spans="3:117" ht="14">
      <c r="C921" s="4"/>
      <c r="D921" s="4"/>
      <c r="E921" s="4"/>
      <c r="F921" s="4"/>
      <c r="L921" s="4"/>
      <c r="M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3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L921" s="42"/>
      <c r="DM921" s="42"/>
    </row>
    <row r="922" spans="3:117" ht="14">
      <c r="C922" s="4"/>
      <c r="D922" s="4"/>
      <c r="E922" s="4"/>
      <c r="F922" s="4"/>
      <c r="L922" s="4"/>
      <c r="M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3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L922" s="42"/>
      <c r="DM922" s="42"/>
    </row>
    <row r="923" spans="3:117" ht="14">
      <c r="C923" s="4"/>
      <c r="D923" s="4"/>
      <c r="E923" s="4"/>
      <c r="F923" s="4"/>
      <c r="L923" s="4"/>
      <c r="M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3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L923" s="42"/>
      <c r="DM923" s="42"/>
    </row>
    <row r="924" spans="3:117" ht="14">
      <c r="C924" s="4"/>
      <c r="D924" s="4"/>
      <c r="E924" s="4"/>
      <c r="F924" s="4"/>
      <c r="L924" s="4"/>
      <c r="M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3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L924" s="42"/>
      <c r="DM924" s="42"/>
    </row>
    <row r="925" spans="3:117" ht="14">
      <c r="C925" s="4"/>
      <c r="D925" s="4"/>
      <c r="E925" s="4"/>
      <c r="F925" s="4"/>
      <c r="L925" s="4"/>
      <c r="M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3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L925" s="42"/>
      <c r="DM925" s="42"/>
    </row>
    <row r="926" spans="3:117" ht="14">
      <c r="C926" s="4"/>
      <c r="D926" s="4"/>
      <c r="E926" s="4"/>
      <c r="F926" s="4"/>
      <c r="L926" s="4"/>
      <c r="M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3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L926" s="42"/>
      <c r="DM926" s="42"/>
    </row>
    <row r="927" spans="3:117" ht="14">
      <c r="C927" s="4"/>
      <c r="D927" s="4"/>
      <c r="E927" s="4"/>
      <c r="F927" s="4"/>
      <c r="L927" s="4"/>
      <c r="M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3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L927" s="42"/>
      <c r="DM927" s="42"/>
    </row>
    <row r="928" spans="3:117" ht="14">
      <c r="C928" s="4"/>
      <c r="D928" s="4"/>
      <c r="E928" s="4"/>
      <c r="F928" s="4"/>
      <c r="L928" s="4"/>
      <c r="M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3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L928" s="42"/>
      <c r="DM928" s="42"/>
    </row>
    <row r="929" spans="3:117" ht="14">
      <c r="C929" s="4"/>
      <c r="D929" s="4"/>
      <c r="E929" s="4"/>
      <c r="F929" s="4"/>
      <c r="L929" s="4"/>
      <c r="M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3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L929" s="42"/>
      <c r="DM929" s="42"/>
    </row>
    <row r="930" spans="3:117" ht="14">
      <c r="C930" s="4"/>
      <c r="D930" s="4"/>
      <c r="E930" s="4"/>
      <c r="F930" s="4"/>
      <c r="L930" s="4"/>
      <c r="M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3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L930" s="42"/>
      <c r="DM930" s="42"/>
    </row>
    <row r="931" spans="3:117" ht="14">
      <c r="C931" s="4"/>
      <c r="D931" s="4"/>
      <c r="E931" s="4"/>
      <c r="F931" s="4"/>
      <c r="L931" s="4"/>
      <c r="M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3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L931" s="42"/>
      <c r="DM931" s="42"/>
    </row>
    <row r="932" spans="3:117" ht="14">
      <c r="C932" s="4"/>
      <c r="D932" s="4"/>
      <c r="E932" s="4"/>
      <c r="F932" s="4"/>
      <c r="L932" s="4"/>
      <c r="M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3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L932" s="42"/>
      <c r="DM932" s="42"/>
    </row>
    <row r="933" spans="3:117" ht="14">
      <c r="C933" s="4"/>
      <c r="D933" s="4"/>
      <c r="E933" s="4"/>
      <c r="F933" s="4"/>
      <c r="L933" s="4"/>
      <c r="M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3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L933" s="42"/>
      <c r="DM933" s="42"/>
    </row>
    <row r="934" spans="3:117" ht="14">
      <c r="C934" s="4"/>
      <c r="D934" s="4"/>
      <c r="E934" s="4"/>
      <c r="F934" s="4"/>
      <c r="L934" s="4"/>
      <c r="M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3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L934" s="42"/>
      <c r="DM934" s="42"/>
    </row>
    <row r="935" spans="3:117" ht="14">
      <c r="C935" s="4"/>
      <c r="D935" s="4"/>
      <c r="E935" s="4"/>
      <c r="F935" s="4"/>
      <c r="L935" s="4"/>
      <c r="M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3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L935" s="42"/>
      <c r="DM935" s="42"/>
    </row>
    <row r="936" spans="3:117" ht="14">
      <c r="C936" s="4"/>
      <c r="D936" s="4"/>
      <c r="E936" s="4"/>
      <c r="F936" s="4"/>
      <c r="L936" s="4"/>
      <c r="M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3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L936" s="42"/>
      <c r="DM936" s="42"/>
    </row>
    <row r="937" spans="3:117" ht="14">
      <c r="C937" s="4"/>
      <c r="D937" s="4"/>
      <c r="E937" s="4"/>
      <c r="F937" s="4"/>
      <c r="L937" s="4"/>
      <c r="M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3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L937" s="42"/>
      <c r="DM937" s="42"/>
    </row>
    <row r="938" spans="3:117" ht="14">
      <c r="C938" s="4"/>
      <c r="D938" s="4"/>
      <c r="E938" s="4"/>
      <c r="F938" s="4"/>
      <c r="L938" s="4"/>
      <c r="M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3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L938" s="42"/>
      <c r="DM938" s="42"/>
    </row>
    <row r="939" spans="3:117" ht="14">
      <c r="C939" s="4"/>
      <c r="D939" s="4"/>
      <c r="E939" s="4"/>
      <c r="F939" s="4"/>
      <c r="L939" s="4"/>
      <c r="M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3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L939" s="42"/>
      <c r="DM939" s="42"/>
    </row>
    <row r="940" spans="3:117" ht="14">
      <c r="C940" s="4"/>
      <c r="D940" s="4"/>
      <c r="E940" s="4"/>
      <c r="F940" s="4"/>
      <c r="L940" s="4"/>
      <c r="M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3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L940" s="42"/>
      <c r="DM940" s="42"/>
    </row>
    <row r="941" spans="3:117" ht="14">
      <c r="C941" s="4"/>
      <c r="D941" s="4"/>
      <c r="E941" s="4"/>
      <c r="F941" s="4"/>
      <c r="L941" s="4"/>
      <c r="M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3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L941" s="42"/>
      <c r="DM941" s="42"/>
    </row>
    <row r="942" spans="3:117" ht="14">
      <c r="C942" s="4"/>
      <c r="D942" s="4"/>
      <c r="E942" s="4"/>
      <c r="F942" s="4"/>
      <c r="L942" s="4"/>
      <c r="M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3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L942" s="42"/>
      <c r="DM942" s="42"/>
    </row>
    <row r="943" spans="3:117" ht="14">
      <c r="C943" s="4"/>
      <c r="D943" s="4"/>
      <c r="E943" s="4"/>
      <c r="F943" s="4"/>
      <c r="L943" s="4"/>
      <c r="M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3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L943" s="42"/>
      <c r="DM943" s="42"/>
    </row>
    <row r="944" spans="3:117" ht="14">
      <c r="C944" s="4"/>
      <c r="D944" s="4"/>
      <c r="E944" s="4"/>
      <c r="F944" s="4"/>
      <c r="L944" s="4"/>
      <c r="M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3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L944" s="42"/>
      <c r="DM944" s="42"/>
    </row>
    <row r="945" spans="3:117" ht="14">
      <c r="C945" s="4"/>
      <c r="D945" s="4"/>
      <c r="E945" s="4"/>
      <c r="F945" s="4"/>
      <c r="L945" s="4"/>
      <c r="M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3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L945" s="42"/>
      <c r="DM945" s="42"/>
    </row>
    <row r="946" spans="3:117" ht="14">
      <c r="C946" s="4"/>
      <c r="D946" s="4"/>
      <c r="E946" s="4"/>
      <c r="F946" s="4"/>
      <c r="L946" s="4"/>
      <c r="M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3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L946" s="42"/>
      <c r="DM946" s="42"/>
    </row>
    <row r="947" spans="3:117" ht="14">
      <c r="C947" s="4"/>
      <c r="D947" s="4"/>
      <c r="E947" s="4"/>
      <c r="F947" s="4"/>
      <c r="L947" s="4"/>
      <c r="M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3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L947" s="42"/>
      <c r="DM947" s="42"/>
    </row>
    <row r="948" spans="3:117" ht="14">
      <c r="C948" s="4"/>
      <c r="D948" s="4"/>
      <c r="E948" s="4"/>
      <c r="F948" s="4"/>
      <c r="L948" s="4"/>
      <c r="M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3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L948" s="42"/>
      <c r="DM948" s="42"/>
    </row>
    <row r="949" spans="3:117" ht="14">
      <c r="C949" s="4"/>
      <c r="D949" s="4"/>
      <c r="E949" s="4"/>
      <c r="F949" s="4"/>
      <c r="L949" s="4"/>
      <c r="M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3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L949" s="42"/>
      <c r="DM949" s="42"/>
    </row>
    <row r="950" spans="3:117" ht="14">
      <c r="C950" s="4"/>
      <c r="D950" s="4"/>
      <c r="E950" s="4"/>
      <c r="F950" s="4"/>
      <c r="L950" s="4"/>
      <c r="M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3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L950" s="42"/>
      <c r="DM950" s="42"/>
    </row>
    <row r="951" spans="3:117" ht="14">
      <c r="C951" s="4"/>
      <c r="D951" s="4"/>
      <c r="E951" s="4"/>
      <c r="F951" s="4"/>
      <c r="L951" s="4"/>
      <c r="M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3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L951" s="42"/>
      <c r="DM951" s="42"/>
    </row>
    <row r="952" spans="3:117" ht="14">
      <c r="C952" s="4"/>
      <c r="D952" s="4"/>
      <c r="E952" s="4"/>
      <c r="F952" s="4"/>
      <c r="L952" s="4"/>
      <c r="M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3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L952" s="42"/>
      <c r="DM952" s="42"/>
    </row>
    <row r="953" spans="3:117" ht="14">
      <c r="C953" s="4"/>
      <c r="D953" s="4"/>
      <c r="E953" s="4"/>
      <c r="F953" s="4"/>
      <c r="L953" s="4"/>
      <c r="M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3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L953" s="42"/>
      <c r="DM953" s="42"/>
    </row>
    <row r="954" spans="3:117" ht="14">
      <c r="C954" s="4"/>
      <c r="D954" s="4"/>
      <c r="E954" s="4"/>
      <c r="F954" s="4"/>
      <c r="L954" s="4"/>
      <c r="M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3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L954" s="42"/>
      <c r="DM954" s="42"/>
    </row>
    <row r="955" spans="3:117" ht="14">
      <c r="C955" s="4"/>
      <c r="D955" s="4"/>
      <c r="E955" s="4"/>
      <c r="F955" s="4"/>
      <c r="L955" s="4"/>
      <c r="M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3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L955" s="42"/>
      <c r="DM955" s="42"/>
    </row>
    <row r="956" spans="3:117" ht="14">
      <c r="C956" s="4"/>
      <c r="D956" s="4"/>
      <c r="E956" s="4"/>
      <c r="F956" s="4"/>
      <c r="L956" s="4"/>
      <c r="M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3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L956" s="42"/>
      <c r="DM956" s="42"/>
    </row>
    <row r="957" spans="3:117" ht="14">
      <c r="C957" s="4"/>
      <c r="D957" s="4"/>
      <c r="E957" s="4"/>
      <c r="F957" s="4"/>
      <c r="L957" s="4"/>
      <c r="M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3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L957" s="42"/>
      <c r="DM957" s="42"/>
    </row>
    <row r="958" spans="3:117" ht="14">
      <c r="C958" s="4"/>
      <c r="D958" s="4"/>
      <c r="E958" s="4"/>
      <c r="F958" s="4"/>
      <c r="L958" s="4"/>
      <c r="M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3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L958" s="42"/>
      <c r="DM958" s="42"/>
    </row>
    <row r="959" spans="3:117" ht="14">
      <c r="C959" s="4"/>
      <c r="D959" s="4"/>
      <c r="E959" s="4"/>
      <c r="F959" s="4"/>
      <c r="L959" s="4"/>
      <c r="M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3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L959" s="42"/>
      <c r="DM959" s="42"/>
    </row>
    <row r="960" spans="3:117" ht="14">
      <c r="C960" s="4"/>
      <c r="D960" s="4"/>
      <c r="E960" s="4"/>
      <c r="F960" s="4"/>
      <c r="L960" s="4"/>
      <c r="M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3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L960" s="42"/>
      <c r="DM960" s="42"/>
    </row>
    <row r="961" spans="3:117" ht="14">
      <c r="C961" s="4"/>
      <c r="D961" s="4"/>
      <c r="E961" s="4"/>
      <c r="F961" s="4"/>
      <c r="L961" s="4"/>
      <c r="M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3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L961" s="42"/>
      <c r="DM961" s="42"/>
    </row>
    <row r="962" spans="3:117" ht="14">
      <c r="C962" s="4"/>
      <c r="D962" s="4"/>
      <c r="E962" s="4"/>
      <c r="F962" s="4"/>
      <c r="L962" s="4"/>
      <c r="M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3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L962" s="42"/>
      <c r="DM962" s="42"/>
    </row>
    <row r="963" spans="3:117" ht="14">
      <c r="C963" s="4"/>
      <c r="D963" s="4"/>
      <c r="E963" s="4"/>
      <c r="F963" s="4"/>
      <c r="L963" s="4"/>
      <c r="M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3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L963" s="42"/>
      <c r="DM963" s="42"/>
    </row>
    <row r="964" spans="3:117" ht="14">
      <c r="C964" s="4"/>
      <c r="D964" s="4"/>
      <c r="E964" s="4"/>
      <c r="F964" s="4"/>
      <c r="L964" s="4"/>
      <c r="M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3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L964" s="42"/>
      <c r="DM964" s="42"/>
    </row>
    <row r="965" spans="3:117" ht="14">
      <c r="C965" s="4"/>
      <c r="D965" s="4"/>
      <c r="E965" s="4"/>
      <c r="F965" s="4"/>
      <c r="L965" s="4"/>
      <c r="M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3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L965" s="42"/>
      <c r="DM965" s="42"/>
    </row>
    <row r="966" spans="3:117" ht="14">
      <c r="C966" s="4"/>
      <c r="D966" s="4"/>
      <c r="E966" s="4"/>
      <c r="F966" s="4"/>
      <c r="L966" s="4"/>
      <c r="M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3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L966" s="42"/>
      <c r="DM966" s="42"/>
    </row>
    <row r="967" spans="3:117" ht="14">
      <c r="C967" s="4"/>
      <c r="D967" s="4"/>
      <c r="E967" s="4"/>
      <c r="F967" s="4"/>
      <c r="L967" s="4"/>
      <c r="M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3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L967" s="42"/>
      <c r="DM967" s="42"/>
    </row>
    <row r="968" spans="3:117" ht="14">
      <c r="C968" s="4"/>
      <c r="D968" s="4"/>
      <c r="E968" s="4"/>
      <c r="F968" s="4"/>
      <c r="L968" s="4"/>
      <c r="M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3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L968" s="42"/>
      <c r="DM968" s="42"/>
    </row>
    <row r="969" spans="3:117" ht="14">
      <c r="C969" s="4"/>
      <c r="D969" s="4"/>
      <c r="E969" s="4"/>
      <c r="F969" s="4"/>
      <c r="L969" s="4"/>
      <c r="M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3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L969" s="42"/>
      <c r="DM969" s="42"/>
    </row>
    <row r="970" spans="3:117" ht="14">
      <c r="C970" s="4"/>
      <c r="D970" s="4"/>
      <c r="E970" s="4"/>
      <c r="F970" s="4"/>
      <c r="L970" s="4"/>
      <c r="M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3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L970" s="42"/>
      <c r="DM970" s="42"/>
    </row>
    <row r="971" spans="3:117" ht="14">
      <c r="C971" s="4"/>
      <c r="D971" s="4"/>
      <c r="E971" s="4"/>
      <c r="F971" s="4"/>
      <c r="L971" s="4"/>
      <c r="M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3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L971" s="42"/>
      <c r="DM971" s="42"/>
    </row>
    <row r="972" spans="3:117" ht="14">
      <c r="C972" s="4"/>
      <c r="D972" s="4"/>
      <c r="E972" s="4"/>
      <c r="F972" s="4"/>
      <c r="L972" s="4"/>
      <c r="M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3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L972" s="42"/>
      <c r="DM972" s="42"/>
    </row>
    <row r="973" spans="3:117" ht="14">
      <c r="C973" s="4"/>
      <c r="D973" s="4"/>
      <c r="E973" s="4"/>
      <c r="F973" s="4"/>
      <c r="L973" s="4"/>
      <c r="M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3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L973" s="42"/>
      <c r="DM973" s="42"/>
    </row>
    <row r="974" spans="3:117" ht="14">
      <c r="C974" s="4"/>
      <c r="D974" s="4"/>
      <c r="E974" s="4"/>
      <c r="F974" s="4"/>
      <c r="L974" s="4"/>
      <c r="M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3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L974" s="42"/>
      <c r="DM974" s="42"/>
    </row>
    <row r="975" spans="3:117" ht="14">
      <c r="C975" s="4"/>
      <c r="D975" s="4"/>
      <c r="E975" s="4"/>
      <c r="F975" s="4"/>
      <c r="L975" s="4"/>
      <c r="M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3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L975" s="42"/>
      <c r="DM975" s="42"/>
    </row>
    <row r="976" spans="3:117" ht="14">
      <c r="C976" s="4"/>
      <c r="D976" s="4"/>
      <c r="E976" s="4"/>
      <c r="F976" s="4"/>
      <c r="L976" s="4"/>
      <c r="M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3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L976" s="42"/>
      <c r="DM976" s="42"/>
    </row>
    <row r="977" spans="3:117" ht="14">
      <c r="C977" s="4"/>
      <c r="D977" s="4"/>
      <c r="E977" s="4"/>
      <c r="F977" s="4"/>
      <c r="L977" s="4"/>
      <c r="M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3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L977" s="42"/>
      <c r="DM977" s="42"/>
    </row>
    <row r="978" spans="3:117" ht="14">
      <c r="C978" s="4"/>
      <c r="D978" s="4"/>
      <c r="E978" s="4"/>
      <c r="F978" s="4"/>
      <c r="L978" s="4"/>
      <c r="M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3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L978" s="42"/>
      <c r="DM978" s="42"/>
    </row>
    <row r="979" spans="3:117" ht="14">
      <c r="C979" s="4"/>
      <c r="D979" s="4"/>
      <c r="E979" s="4"/>
      <c r="F979" s="4"/>
      <c r="L979" s="4"/>
      <c r="M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3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L979" s="42"/>
      <c r="DM979" s="42"/>
    </row>
    <row r="980" spans="3:117" ht="14">
      <c r="C980" s="4"/>
      <c r="D980" s="4"/>
      <c r="E980" s="4"/>
      <c r="F980" s="4"/>
      <c r="L980" s="4"/>
      <c r="M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3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L980" s="42"/>
      <c r="DM980" s="42"/>
    </row>
    <row r="981" spans="3:117" ht="14">
      <c r="C981" s="4"/>
      <c r="D981" s="4"/>
      <c r="E981" s="4"/>
      <c r="F981" s="4"/>
      <c r="L981" s="4"/>
      <c r="M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3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L981" s="42"/>
      <c r="DM981" s="42"/>
    </row>
    <row r="982" spans="3:117" ht="14">
      <c r="C982" s="4"/>
      <c r="D982" s="4"/>
      <c r="E982" s="4"/>
      <c r="F982" s="4"/>
      <c r="L982" s="4"/>
      <c r="M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3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L982" s="42"/>
      <c r="DM982" s="42"/>
    </row>
    <row r="983" spans="3:117" ht="14">
      <c r="C983" s="4"/>
      <c r="D983" s="4"/>
      <c r="E983" s="4"/>
      <c r="F983" s="4"/>
      <c r="L983" s="4"/>
      <c r="M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3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L983" s="42"/>
      <c r="DM983" s="42"/>
    </row>
    <row r="984" spans="3:117" ht="14">
      <c r="C984" s="4"/>
      <c r="D984" s="4"/>
      <c r="E984" s="4"/>
      <c r="F984" s="4"/>
      <c r="L984" s="4"/>
      <c r="M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3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L984" s="42"/>
      <c r="DM984" s="42"/>
    </row>
    <row r="985" spans="3:117" ht="14">
      <c r="C985" s="4"/>
      <c r="D985" s="4"/>
      <c r="E985" s="4"/>
      <c r="F985" s="4"/>
      <c r="L985" s="4"/>
      <c r="M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3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L985" s="42"/>
      <c r="DM985" s="42"/>
    </row>
    <row r="986" spans="3:117" ht="14">
      <c r="C986" s="4"/>
      <c r="D986" s="4"/>
      <c r="E986" s="4"/>
      <c r="F986" s="4"/>
      <c r="L986" s="4"/>
      <c r="M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3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L986" s="42"/>
      <c r="DM986" s="42"/>
    </row>
    <row r="987" spans="3:117" ht="14">
      <c r="C987" s="4"/>
      <c r="D987" s="4"/>
      <c r="E987" s="4"/>
      <c r="F987" s="4"/>
      <c r="L987" s="4"/>
      <c r="M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3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L987" s="42"/>
      <c r="DM987" s="42"/>
    </row>
    <row r="988" spans="3:117" ht="14">
      <c r="C988" s="4"/>
      <c r="D988" s="4"/>
      <c r="E988" s="4"/>
      <c r="F988" s="4"/>
      <c r="L988" s="4"/>
      <c r="M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3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L988" s="42"/>
      <c r="DM988" s="42"/>
    </row>
    <row r="989" spans="3:117" ht="14">
      <c r="C989" s="4"/>
      <c r="D989" s="4"/>
      <c r="E989" s="4"/>
      <c r="F989" s="4"/>
      <c r="L989" s="4"/>
      <c r="M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3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L989" s="42"/>
      <c r="DM989" s="42"/>
    </row>
    <row r="990" spans="3:117" ht="14">
      <c r="C990" s="4"/>
      <c r="D990" s="4"/>
      <c r="E990" s="4"/>
      <c r="F990" s="4"/>
      <c r="L990" s="4"/>
      <c r="M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3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L990" s="42"/>
      <c r="DM990" s="42"/>
    </row>
    <row r="991" spans="3:117" ht="14">
      <c r="C991" s="4"/>
      <c r="D991" s="4"/>
      <c r="E991" s="4"/>
      <c r="F991" s="4"/>
      <c r="L991" s="4"/>
      <c r="M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3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L991" s="42"/>
      <c r="DM991" s="42"/>
    </row>
    <row r="992" spans="3:117" ht="14">
      <c r="C992" s="4"/>
      <c r="D992" s="4"/>
      <c r="E992" s="4"/>
      <c r="F992" s="4"/>
      <c r="L992" s="4"/>
      <c r="M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3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L992" s="42"/>
      <c r="DM992" s="42"/>
    </row>
    <row r="993" spans="3:117" ht="14">
      <c r="C993" s="4"/>
      <c r="D993" s="4"/>
      <c r="E993" s="4"/>
      <c r="F993" s="4"/>
      <c r="L993" s="4"/>
      <c r="M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3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L993" s="42"/>
      <c r="DM993" s="42"/>
    </row>
    <row r="994" spans="3:117" ht="14">
      <c r="C994" s="4"/>
      <c r="D994" s="4"/>
      <c r="E994" s="4"/>
      <c r="F994" s="4"/>
      <c r="L994" s="4"/>
      <c r="M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3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L994" s="42"/>
      <c r="DM994" s="42"/>
    </row>
    <row r="995" spans="3:117" ht="14">
      <c r="C995" s="4"/>
      <c r="D995" s="4"/>
      <c r="E995" s="4"/>
      <c r="F995" s="4"/>
      <c r="L995" s="4"/>
      <c r="M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3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L995" s="42"/>
      <c r="DM995" s="42"/>
    </row>
    <row r="996" spans="3:117" ht="14">
      <c r="C996" s="4"/>
      <c r="D996" s="4"/>
      <c r="E996" s="4"/>
      <c r="F996" s="4"/>
      <c r="L996" s="4"/>
      <c r="M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3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L996" s="42"/>
      <c r="DM996" s="42"/>
    </row>
    <row r="997" spans="3:117" ht="14">
      <c r="C997" s="4"/>
      <c r="D997" s="4"/>
      <c r="E997" s="4"/>
      <c r="F997" s="4"/>
      <c r="L997" s="4"/>
      <c r="M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3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L997" s="42"/>
      <c r="DM997" s="42"/>
    </row>
    <row r="998" spans="3:117" ht="14">
      <c r="C998" s="4"/>
      <c r="D998" s="4"/>
      <c r="E998" s="4"/>
      <c r="F998" s="4"/>
      <c r="L998" s="4"/>
      <c r="M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3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L998" s="42"/>
      <c r="DM998" s="42"/>
    </row>
    <row r="999" spans="3:117" ht="14">
      <c r="C999" s="4"/>
      <c r="D999" s="4"/>
      <c r="E999" s="4"/>
      <c r="F999" s="4"/>
      <c r="L999" s="4"/>
      <c r="M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3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L999" s="42"/>
      <c r="DM999" s="42"/>
    </row>
    <row r="1000" spans="3:117" ht="14">
      <c r="C1000" s="4"/>
      <c r="D1000" s="4"/>
      <c r="E1000" s="4"/>
      <c r="F1000" s="4"/>
      <c r="L1000" s="4"/>
      <c r="M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3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L1000" s="42"/>
      <c r="DM1000" s="42"/>
    </row>
    <row r="1001" spans="3:117" ht="14">
      <c r="C1001" s="4"/>
      <c r="D1001" s="4"/>
      <c r="E1001" s="4"/>
      <c r="F1001" s="4"/>
      <c r="L1001" s="4"/>
      <c r="M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3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L1001" s="42"/>
      <c r="DM1001" s="42"/>
    </row>
    <row r="1002" spans="3:117" ht="14">
      <c r="C1002" s="4"/>
      <c r="D1002" s="4"/>
      <c r="E1002" s="4"/>
      <c r="F1002" s="4"/>
      <c r="L1002" s="4"/>
      <c r="M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3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L1002" s="42"/>
      <c r="DM1002" s="42"/>
    </row>
    <row r="1003" spans="3:117" ht="14">
      <c r="C1003" s="4"/>
      <c r="D1003" s="4"/>
      <c r="E1003" s="4"/>
      <c r="F1003" s="4"/>
      <c r="L1003" s="4"/>
      <c r="M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3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L1003" s="42"/>
      <c r="DM1003" s="42"/>
    </row>
    <row r="1004" spans="3:117" ht="14">
      <c r="C1004" s="4"/>
      <c r="D1004" s="4"/>
      <c r="E1004" s="4"/>
      <c r="F1004" s="4"/>
      <c r="L1004" s="4"/>
      <c r="M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3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L1004" s="42"/>
      <c r="DM1004" s="42"/>
    </row>
    <row r="1005" spans="3:117" ht="14">
      <c r="C1005" s="4"/>
      <c r="D1005" s="4"/>
      <c r="E1005" s="4"/>
      <c r="F1005" s="4"/>
      <c r="L1005" s="4"/>
      <c r="M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3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L1005" s="42"/>
      <c r="DM1005" s="42"/>
    </row>
    <row r="1006" spans="3:117" ht="14">
      <c r="C1006" s="4"/>
      <c r="D1006" s="4"/>
      <c r="E1006" s="4"/>
      <c r="F1006" s="4"/>
      <c r="L1006" s="4"/>
      <c r="M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3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L1006" s="42"/>
      <c r="DM1006" s="42"/>
    </row>
    <row r="1007" spans="3:117" ht="14">
      <c r="C1007" s="4"/>
      <c r="D1007" s="4"/>
      <c r="E1007" s="4"/>
      <c r="F1007" s="4"/>
      <c r="L1007" s="4"/>
      <c r="M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3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L1007" s="42"/>
      <c r="DM1007" s="42"/>
    </row>
    <row r="1008" spans="3:117" ht="14">
      <c r="C1008" s="4"/>
      <c r="D1008" s="4"/>
      <c r="E1008" s="4"/>
      <c r="F1008" s="4"/>
      <c r="L1008" s="4"/>
      <c r="M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3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L1008" s="42"/>
      <c r="DM1008" s="42"/>
    </row>
    <row r="1009" spans="3:117" ht="14">
      <c r="C1009" s="4"/>
      <c r="D1009" s="4"/>
      <c r="E1009" s="4"/>
      <c r="F1009" s="4"/>
      <c r="L1009" s="4"/>
      <c r="M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3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L1009" s="42"/>
      <c r="DM1009" s="42"/>
    </row>
    <row r="1010" spans="3:117" ht="14">
      <c r="C1010" s="4"/>
      <c r="D1010" s="4"/>
      <c r="E1010" s="4"/>
      <c r="F1010" s="4"/>
      <c r="L1010" s="4"/>
      <c r="M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3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L1010" s="42"/>
      <c r="DM1010" s="42"/>
    </row>
    <row r="1011" spans="3:117" ht="14">
      <c r="C1011" s="4"/>
      <c r="D1011" s="4"/>
      <c r="E1011" s="4"/>
      <c r="F1011" s="4"/>
      <c r="L1011" s="4"/>
      <c r="M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3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L1011" s="42"/>
      <c r="DM1011" s="42"/>
    </row>
    <row r="1012" spans="3:117" ht="14">
      <c r="C1012" s="4"/>
      <c r="D1012" s="4"/>
      <c r="E1012" s="4"/>
      <c r="F1012" s="4"/>
      <c r="L1012" s="4"/>
      <c r="M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L1012" s="42"/>
      <c r="DM1012" s="42"/>
    </row>
  </sheetData>
  <autoFilter ref="A1:DP1"/>
  <sortState ref="A179:DP271">
    <sortCondition descending="1" ref="DK179:DK271"/>
  </sortState>
  <pageMargins left="0.7" right="0.7" top="0.75" bottom="0.75" header="0.3" footer="0.3"/>
  <pageSetup orientation="portrait" horizontalDpi="4294967292" verticalDpi="4294967292"/>
  <ignoredErrors>
    <ignoredError sqref="L103 J10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1"/>
  <sheetViews>
    <sheetView workbookViewId="0"/>
  </sheetViews>
  <sheetFormatPr baseColWidth="10" defaultColWidth="14.5" defaultRowHeight="15" customHeight="1" x14ac:dyDescent="0"/>
  <cols>
    <col min="1" max="1" width="15.1640625" customWidth="1"/>
    <col min="2" max="24" width="2.5" customWidth="1"/>
    <col min="25" max="25" width="13.33203125" customWidth="1"/>
    <col min="26" max="26" width="5.5" customWidth="1"/>
    <col min="27" max="27" width="9" customWidth="1"/>
    <col min="28" max="28" width="5.5" customWidth="1"/>
  </cols>
  <sheetData>
    <row r="1" spans="1:28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 t="s">
        <v>1</v>
      </c>
      <c r="Z1" s="1" t="s">
        <v>2</v>
      </c>
      <c r="AA1" s="1" t="s">
        <v>3</v>
      </c>
      <c r="AB1" s="1" t="s">
        <v>4</v>
      </c>
    </row>
    <row r="2" spans="1:28">
      <c r="A2" s="2" t="s">
        <v>5</v>
      </c>
      <c r="B2" s="3">
        <v>1</v>
      </c>
      <c r="C2" s="4"/>
      <c r="D2" s="4"/>
      <c r="E2" s="4"/>
      <c r="F2" s="3">
        <v>1</v>
      </c>
      <c r="G2" s="3">
        <v>2</v>
      </c>
      <c r="H2" s="3">
        <v>2</v>
      </c>
      <c r="I2" s="3">
        <v>1</v>
      </c>
      <c r="J2" s="4"/>
      <c r="K2" s="3">
        <v>1</v>
      </c>
      <c r="L2" s="3">
        <v>1</v>
      </c>
      <c r="M2" s="4"/>
      <c r="N2" s="3">
        <v>5</v>
      </c>
      <c r="O2" s="3">
        <v>10</v>
      </c>
      <c r="P2" s="4"/>
      <c r="Q2" s="4"/>
      <c r="R2" s="3">
        <v>6</v>
      </c>
      <c r="S2" s="3">
        <v>1</v>
      </c>
      <c r="T2" s="4"/>
      <c r="U2" s="3">
        <v>1</v>
      </c>
      <c r="V2" s="4"/>
      <c r="W2" s="3">
        <v>3</v>
      </c>
      <c r="X2" s="3">
        <v>4</v>
      </c>
      <c r="Y2" s="3">
        <v>39</v>
      </c>
      <c r="Z2" s="3">
        <v>14</v>
      </c>
      <c r="AA2" s="3" t="e">
        <f>VLOOKUP(A:A,'C8_RTV_tfidf_20170523'!A:DJ,42,FALSE)</f>
        <v>#N/A</v>
      </c>
      <c r="AB2" s="3" t="e">
        <f>VLOOKUP(A:A,'C8_RTV_tfidf_20170523'!A:DK,43,FALSE)</f>
        <v>#N/A</v>
      </c>
    </row>
    <row r="3" spans="1:28">
      <c r="A3" s="2" t="s">
        <v>6</v>
      </c>
      <c r="B3" s="4"/>
      <c r="C3" s="3">
        <v>4</v>
      </c>
      <c r="D3" s="4"/>
      <c r="E3" s="4"/>
      <c r="F3" s="4"/>
      <c r="G3" s="4"/>
      <c r="H3" s="4"/>
      <c r="I3" s="4"/>
      <c r="J3" s="4"/>
      <c r="K3" s="4"/>
      <c r="L3" s="3">
        <v>5</v>
      </c>
      <c r="M3" s="4"/>
      <c r="N3" s="3">
        <v>14</v>
      </c>
      <c r="O3" s="4"/>
      <c r="P3" s="4"/>
      <c r="Q3" s="4"/>
      <c r="R3" s="4"/>
      <c r="S3" s="4"/>
      <c r="T3" s="4"/>
      <c r="U3" s="4"/>
      <c r="V3" s="4"/>
      <c r="W3" s="3">
        <v>14</v>
      </c>
      <c r="X3" s="3">
        <v>2</v>
      </c>
      <c r="Y3" s="3">
        <v>39</v>
      </c>
      <c r="Z3" s="3">
        <v>5</v>
      </c>
      <c r="AA3" s="3" t="e">
        <f>VLOOKUP(A:A,'C8_RTV_tfidf_20170523'!A:DJ,42,FALSE)</f>
        <v>#N/A</v>
      </c>
      <c r="AB3" s="3" t="e">
        <f>VLOOKUP(A:A,'C8_RTV_tfidf_20170523'!A:DK,43,FALSE)</f>
        <v>#N/A</v>
      </c>
    </row>
    <row r="4" spans="1:28">
      <c r="A4" s="2" t="s">
        <v>7</v>
      </c>
      <c r="B4" s="4"/>
      <c r="C4" s="4"/>
      <c r="D4" s="3">
        <v>1</v>
      </c>
      <c r="E4" s="4"/>
      <c r="F4" s="3">
        <v>3</v>
      </c>
      <c r="G4" s="4"/>
      <c r="H4" s="4"/>
      <c r="I4" s="3">
        <v>3</v>
      </c>
      <c r="J4" s="4"/>
      <c r="K4" s="4"/>
      <c r="L4" s="3">
        <v>2</v>
      </c>
      <c r="M4" s="3">
        <v>1</v>
      </c>
      <c r="N4" s="3">
        <v>4</v>
      </c>
      <c r="O4" s="3">
        <v>1</v>
      </c>
      <c r="P4" s="3">
        <v>1</v>
      </c>
      <c r="Q4" s="3">
        <v>2</v>
      </c>
      <c r="R4" s="3">
        <v>2</v>
      </c>
      <c r="S4" s="4"/>
      <c r="T4" s="3">
        <v>4</v>
      </c>
      <c r="U4" s="4"/>
      <c r="V4" s="3">
        <v>5</v>
      </c>
      <c r="W4" s="3">
        <v>1</v>
      </c>
      <c r="X4" s="3">
        <v>1</v>
      </c>
      <c r="Y4" s="3">
        <v>31</v>
      </c>
      <c r="Z4" s="3">
        <v>14</v>
      </c>
      <c r="AA4" s="3">
        <f>VLOOKUP(A:A,'C8_RTV_tfidf_20170523'!A:DJ,42,FALSE)</f>
        <v>2</v>
      </c>
      <c r="AB4" s="3">
        <f>VLOOKUP(A:A,'C8_RTV_tfidf_20170523'!A:DK,43,FALSE)</f>
        <v>0</v>
      </c>
    </row>
    <row r="5" spans="1:28">
      <c r="A5" s="2" t="s">
        <v>8</v>
      </c>
      <c r="B5" s="4"/>
      <c r="C5" s="4"/>
      <c r="D5" s="3">
        <v>1</v>
      </c>
      <c r="E5" s="4"/>
      <c r="F5" s="4"/>
      <c r="G5" s="4"/>
      <c r="H5" s="3">
        <v>10</v>
      </c>
      <c r="I5" s="3">
        <v>4</v>
      </c>
      <c r="J5" s="4"/>
      <c r="K5" s="4"/>
      <c r="L5" s="4"/>
      <c r="M5" s="4"/>
      <c r="N5" s="4"/>
      <c r="O5" s="3">
        <v>1</v>
      </c>
      <c r="P5" s="3">
        <v>4</v>
      </c>
      <c r="Q5" s="3">
        <v>1</v>
      </c>
      <c r="R5" s="3">
        <v>3</v>
      </c>
      <c r="S5" s="3">
        <v>4</v>
      </c>
      <c r="T5" s="4"/>
      <c r="U5" s="4"/>
      <c r="V5" s="4"/>
      <c r="W5" s="4"/>
      <c r="X5" s="4"/>
      <c r="Y5" s="3">
        <v>28</v>
      </c>
      <c r="Z5" s="3">
        <v>8</v>
      </c>
      <c r="AA5" s="3" t="e">
        <f>VLOOKUP(A:A,'C8_RTV_tfidf_20170523'!A:DJ,42,FALSE)</f>
        <v>#N/A</v>
      </c>
      <c r="AB5" s="3" t="e">
        <f>VLOOKUP(A:A,'C8_RTV_tfidf_20170523'!A:DK,43,FALSE)</f>
        <v>#N/A</v>
      </c>
    </row>
    <row r="6" spans="1:28">
      <c r="A6" s="2" t="s">
        <v>9</v>
      </c>
      <c r="B6" s="4"/>
      <c r="C6" s="4"/>
      <c r="D6" s="3">
        <v>3</v>
      </c>
      <c r="E6" s="4"/>
      <c r="F6" s="3">
        <v>3</v>
      </c>
      <c r="G6" s="3">
        <v>3</v>
      </c>
      <c r="H6" s="4"/>
      <c r="I6" s="4"/>
      <c r="J6" s="3">
        <v>8</v>
      </c>
      <c r="K6" s="4"/>
      <c r="L6" s="4"/>
      <c r="M6" s="3">
        <v>2</v>
      </c>
      <c r="N6" s="4"/>
      <c r="O6" s="3">
        <v>1</v>
      </c>
      <c r="P6" s="3">
        <v>4</v>
      </c>
      <c r="Q6" s="4"/>
      <c r="R6" s="3">
        <v>1</v>
      </c>
      <c r="S6" s="3">
        <v>2</v>
      </c>
      <c r="T6" s="4"/>
      <c r="U6" s="4"/>
      <c r="V6" s="4"/>
      <c r="W6" s="4"/>
      <c r="X6" s="4"/>
      <c r="Y6" s="3">
        <v>27</v>
      </c>
      <c r="Z6" s="3">
        <v>9</v>
      </c>
      <c r="AA6" s="3">
        <f>VLOOKUP(A:A,'C8_RTV_tfidf_20170523'!A:DJ,42,FALSE)</f>
        <v>0</v>
      </c>
      <c r="AB6" s="3">
        <f>VLOOKUP(A:A,'C8_RTV_tfidf_20170523'!A:DK,43,FALSE)</f>
        <v>0</v>
      </c>
    </row>
    <row r="7" spans="1:28">
      <c r="A7" s="2" t="s">
        <v>10</v>
      </c>
      <c r="B7" s="4"/>
      <c r="C7" s="4"/>
      <c r="D7" s="4"/>
      <c r="E7" s="4"/>
      <c r="F7" s="3">
        <v>3</v>
      </c>
      <c r="G7" s="3">
        <v>2</v>
      </c>
      <c r="H7" s="3">
        <v>1</v>
      </c>
      <c r="I7" s="3">
        <v>2</v>
      </c>
      <c r="J7" s="4"/>
      <c r="K7" s="3">
        <v>1</v>
      </c>
      <c r="L7" s="3">
        <v>3</v>
      </c>
      <c r="M7" s="3">
        <v>1</v>
      </c>
      <c r="N7" s="3">
        <v>2</v>
      </c>
      <c r="O7" s="3">
        <v>3</v>
      </c>
      <c r="P7" s="4"/>
      <c r="Q7" s="4"/>
      <c r="R7" s="4"/>
      <c r="S7" s="4"/>
      <c r="T7" s="4"/>
      <c r="U7" s="3">
        <v>1</v>
      </c>
      <c r="V7" s="3">
        <v>2</v>
      </c>
      <c r="W7" s="3">
        <v>2</v>
      </c>
      <c r="X7" s="3">
        <v>4</v>
      </c>
      <c r="Y7" s="3">
        <v>27</v>
      </c>
      <c r="Z7" s="3">
        <v>13</v>
      </c>
      <c r="AA7" s="3" t="e">
        <f>VLOOKUP(A:A,'C8_RTV_tfidf_20170523'!A:DJ,42,FALSE)</f>
        <v>#N/A</v>
      </c>
      <c r="AB7" s="3" t="e">
        <f>VLOOKUP(A:A,'C8_RTV_tfidf_20170523'!A:DK,43,FALSE)</f>
        <v>#N/A</v>
      </c>
    </row>
    <row r="8" spans="1:28">
      <c r="A8" s="2" t="s">
        <v>11</v>
      </c>
      <c r="B8" s="3">
        <v>2</v>
      </c>
      <c r="C8" s="4"/>
      <c r="D8" s="3">
        <v>1</v>
      </c>
      <c r="E8" s="4"/>
      <c r="F8" s="3">
        <v>2</v>
      </c>
      <c r="G8" s="4"/>
      <c r="H8" s="4"/>
      <c r="I8" s="4"/>
      <c r="J8" s="3">
        <v>3</v>
      </c>
      <c r="K8" s="4"/>
      <c r="L8" s="4"/>
      <c r="M8" s="3">
        <v>2</v>
      </c>
      <c r="N8" s="4"/>
      <c r="O8" s="3">
        <v>5</v>
      </c>
      <c r="P8" s="3">
        <v>1</v>
      </c>
      <c r="Q8" s="3">
        <v>1</v>
      </c>
      <c r="R8" s="3">
        <v>4</v>
      </c>
      <c r="S8" s="3">
        <v>1</v>
      </c>
      <c r="T8" s="4"/>
      <c r="U8" s="4"/>
      <c r="V8" s="3">
        <v>1</v>
      </c>
      <c r="W8" s="4"/>
      <c r="X8" s="4"/>
      <c r="Y8" s="3">
        <v>23</v>
      </c>
      <c r="Z8" s="3">
        <v>11</v>
      </c>
      <c r="AA8" s="3">
        <f>VLOOKUP(A:A,'C8_RTV_tfidf_20170523'!A:DJ,42,FALSE)</f>
        <v>1</v>
      </c>
      <c r="AB8" s="3">
        <f>VLOOKUP(A:A,'C8_RTV_tfidf_20170523'!A:DK,43,FALSE)</f>
        <v>2</v>
      </c>
    </row>
    <row r="9" spans="1:28">
      <c r="A9" s="2" t="s">
        <v>12</v>
      </c>
      <c r="B9" s="4"/>
      <c r="C9" s="4"/>
      <c r="D9" s="4"/>
      <c r="E9" s="4"/>
      <c r="F9" s="4"/>
      <c r="G9" s="4"/>
      <c r="H9" s="4"/>
      <c r="I9" s="4"/>
      <c r="J9" s="3">
        <v>1</v>
      </c>
      <c r="K9" s="4"/>
      <c r="L9" s="3">
        <v>1</v>
      </c>
      <c r="M9" s="4"/>
      <c r="N9" s="3">
        <v>3</v>
      </c>
      <c r="O9" s="3">
        <v>6</v>
      </c>
      <c r="P9" s="4"/>
      <c r="Q9" s="4"/>
      <c r="R9" s="3">
        <v>2</v>
      </c>
      <c r="S9" s="4"/>
      <c r="T9" s="3">
        <v>1</v>
      </c>
      <c r="U9" s="4"/>
      <c r="V9" s="3">
        <v>1</v>
      </c>
      <c r="W9" s="3">
        <v>6</v>
      </c>
      <c r="X9" s="3">
        <v>1</v>
      </c>
      <c r="Y9" s="3">
        <v>22</v>
      </c>
      <c r="Z9" s="3">
        <v>9</v>
      </c>
      <c r="AA9" s="3">
        <f>VLOOKUP(A:A,'C8_RTV_tfidf_20170523'!A:DJ,42,FALSE)</f>
        <v>1</v>
      </c>
      <c r="AB9" s="3">
        <f>VLOOKUP(A:A,'C8_RTV_tfidf_20170523'!A:DK,43,FALSE)</f>
        <v>0</v>
      </c>
    </row>
    <row r="10" spans="1:28">
      <c r="A10" s="2" t="s">
        <v>13</v>
      </c>
      <c r="B10" s="4"/>
      <c r="C10" s="4"/>
      <c r="D10" s="3">
        <v>1</v>
      </c>
      <c r="E10" s="3">
        <v>1</v>
      </c>
      <c r="F10" s="3">
        <v>1</v>
      </c>
      <c r="G10" s="4"/>
      <c r="H10" s="3">
        <v>1</v>
      </c>
      <c r="I10" s="4"/>
      <c r="J10" s="4"/>
      <c r="K10" s="3">
        <v>1</v>
      </c>
      <c r="L10" s="4"/>
      <c r="M10" s="4"/>
      <c r="N10" s="3">
        <v>1</v>
      </c>
      <c r="O10" s="4"/>
      <c r="P10" s="4"/>
      <c r="Q10" s="4"/>
      <c r="R10" s="3">
        <v>3</v>
      </c>
      <c r="S10" s="3">
        <v>1</v>
      </c>
      <c r="T10" s="3">
        <v>3</v>
      </c>
      <c r="U10" s="3">
        <v>2</v>
      </c>
      <c r="V10" s="4"/>
      <c r="W10" s="3">
        <v>1</v>
      </c>
      <c r="X10" s="3">
        <v>2</v>
      </c>
      <c r="Y10" s="3">
        <v>18</v>
      </c>
      <c r="Z10" s="3">
        <v>12</v>
      </c>
      <c r="AA10" s="3" t="e">
        <f>VLOOKUP(A:A,'C8_RTV_tfidf_20170523'!A:DJ,42,FALSE)</f>
        <v>#N/A</v>
      </c>
      <c r="AB10" s="3" t="e">
        <f>VLOOKUP(A:A,'C8_RTV_tfidf_20170523'!A:DK,43,FALSE)</f>
        <v>#N/A</v>
      </c>
    </row>
    <row r="11" spans="1:28">
      <c r="A11" s="2" t="s">
        <v>14</v>
      </c>
      <c r="B11" s="4"/>
      <c r="C11" s="4"/>
      <c r="D11" s="3">
        <v>1</v>
      </c>
      <c r="E11" s="4"/>
      <c r="F11" s="4"/>
      <c r="G11" s="4"/>
      <c r="H11" s="4"/>
      <c r="I11" s="3">
        <v>2</v>
      </c>
      <c r="J11" s="4"/>
      <c r="K11" s="4"/>
      <c r="L11" s="4"/>
      <c r="M11" s="4"/>
      <c r="N11" s="4"/>
      <c r="O11" s="4"/>
      <c r="P11" s="3">
        <v>8</v>
      </c>
      <c r="Q11" s="3">
        <v>1</v>
      </c>
      <c r="R11" s="3">
        <v>1</v>
      </c>
      <c r="S11" s="3">
        <v>5</v>
      </c>
      <c r="T11" s="4"/>
      <c r="U11" s="4"/>
      <c r="V11" s="4"/>
      <c r="W11" s="4"/>
      <c r="X11" s="4"/>
      <c r="Y11" s="3">
        <v>18</v>
      </c>
      <c r="Z11" s="3">
        <v>6</v>
      </c>
      <c r="AA11" s="3">
        <f>VLOOKUP(A:A,'C8_RTV_tfidf_20170523'!A:DJ,42,FALSE)</f>
        <v>0</v>
      </c>
      <c r="AB11" s="3">
        <f>VLOOKUP(A:A,'C8_RTV_tfidf_20170523'!A:DK,43,FALSE)</f>
        <v>0</v>
      </c>
    </row>
    <row r="12" spans="1:28">
      <c r="A12" s="2" t="s">
        <v>15</v>
      </c>
      <c r="B12" s="3">
        <v>1</v>
      </c>
      <c r="C12" s="4"/>
      <c r="D12" s="4"/>
      <c r="E12" s="4"/>
      <c r="F12" s="3">
        <v>1</v>
      </c>
      <c r="G12" s="4"/>
      <c r="H12" s="4"/>
      <c r="I12" s="3">
        <v>1</v>
      </c>
      <c r="J12" s="4"/>
      <c r="K12" s="3">
        <v>1</v>
      </c>
      <c r="L12" s="3">
        <v>1</v>
      </c>
      <c r="M12" s="4"/>
      <c r="N12" s="4"/>
      <c r="O12" s="3">
        <v>2</v>
      </c>
      <c r="P12" s="4"/>
      <c r="Q12" s="3">
        <v>2</v>
      </c>
      <c r="R12" s="3">
        <v>1</v>
      </c>
      <c r="S12" s="3">
        <v>1</v>
      </c>
      <c r="T12" s="3">
        <v>3</v>
      </c>
      <c r="U12" s="4"/>
      <c r="V12" s="4"/>
      <c r="W12" s="3">
        <v>2</v>
      </c>
      <c r="X12" s="3">
        <v>1</v>
      </c>
      <c r="Y12" s="3">
        <v>17</v>
      </c>
      <c r="Z12" s="3">
        <v>12</v>
      </c>
      <c r="AA12" s="3">
        <f>VLOOKUP(A:A,'C8_RTV_tfidf_20170523'!A:DJ,42,FALSE)</f>
        <v>0</v>
      </c>
      <c r="AB12" s="3">
        <f>VLOOKUP(A:A,'C8_RTV_tfidf_20170523'!A:DK,43,FALSE)</f>
        <v>0</v>
      </c>
    </row>
    <row r="13" spans="1:28">
      <c r="A13" s="2" t="s">
        <v>16</v>
      </c>
      <c r="B13" s="4"/>
      <c r="C13" s="4"/>
      <c r="D13" s="3">
        <v>2</v>
      </c>
      <c r="E13" s="3">
        <v>1</v>
      </c>
      <c r="F13" s="4"/>
      <c r="G13" s="4"/>
      <c r="H13" s="4"/>
      <c r="I13" s="3">
        <v>1</v>
      </c>
      <c r="J13" s="3">
        <v>3</v>
      </c>
      <c r="K13" s="4"/>
      <c r="L13" s="3">
        <v>1</v>
      </c>
      <c r="M13" s="3">
        <v>1</v>
      </c>
      <c r="N13" s="4"/>
      <c r="O13" s="4"/>
      <c r="P13" s="3">
        <v>4</v>
      </c>
      <c r="Q13" s="4"/>
      <c r="R13" s="4"/>
      <c r="S13" s="3">
        <v>1</v>
      </c>
      <c r="T13" s="4"/>
      <c r="U13" s="3">
        <v>2</v>
      </c>
      <c r="V13" s="4"/>
      <c r="W13" s="4"/>
      <c r="X13" s="4"/>
      <c r="Y13" s="3">
        <v>16</v>
      </c>
      <c r="Z13" s="3">
        <v>9</v>
      </c>
      <c r="AA13" s="3">
        <f>VLOOKUP(A:A,'C8_RTV_tfidf_20170523'!A:DJ,42,FALSE)</f>
        <v>2</v>
      </c>
      <c r="AB13" s="3">
        <f>VLOOKUP(A:A,'C8_RTV_tfidf_20170523'!A:DK,43,FALSE)</f>
        <v>0</v>
      </c>
    </row>
    <row r="14" spans="1:28">
      <c r="A14" s="2" t="s">
        <v>17</v>
      </c>
      <c r="B14" s="4"/>
      <c r="C14" s="4"/>
      <c r="D14" s="4"/>
      <c r="E14" s="3">
        <v>1</v>
      </c>
      <c r="F14" s="4"/>
      <c r="G14" s="4"/>
      <c r="H14" s="4"/>
      <c r="I14" s="3">
        <v>2</v>
      </c>
      <c r="J14" s="3">
        <v>1</v>
      </c>
      <c r="K14" s="3">
        <v>1</v>
      </c>
      <c r="L14" s="4"/>
      <c r="M14" s="3">
        <v>1</v>
      </c>
      <c r="N14" s="4"/>
      <c r="O14" s="4"/>
      <c r="P14" s="3">
        <v>4</v>
      </c>
      <c r="Q14" s="4"/>
      <c r="R14" s="4"/>
      <c r="S14" s="3">
        <v>3</v>
      </c>
      <c r="T14" s="4"/>
      <c r="U14" s="4"/>
      <c r="V14" s="4"/>
      <c r="W14" s="3">
        <v>2</v>
      </c>
      <c r="X14" s="4"/>
      <c r="Y14" s="3">
        <v>15</v>
      </c>
      <c r="Z14" s="3">
        <v>8</v>
      </c>
      <c r="AA14" s="3">
        <f>VLOOKUP(A:A,'C8_RTV_tfidf_20170523'!A:DJ,42,FALSE)</f>
        <v>12</v>
      </c>
      <c r="AB14" s="3">
        <f>VLOOKUP(A:A,'C8_RTV_tfidf_20170523'!A:DK,43,FALSE)</f>
        <v>0</v>
      </c>
    </row>
    <row r="15" spans="1:28">
      <c r="A15" s="2" t="s">
        <v>18</v>
      </c>
      <c r="B15" s="3">
        <v>4</v>
      </c>
      <c r="C15" s="4"/>
      <c r="D15" s="3">
        <v>1</v>
      </c>
      <c r="E15" s="4"/>
      <c r="F15" s="3">
        <v>1</v>
      </c>
      <c r="G15" s="4"/>
      <c r="H15" s="4"/>
      <c r="I15" s="3">
        <v>1</v>
      </c>
      <c r="J15" s="4"/>
      <c r="K15" s="3">
        <v>1</v>
      </c>
      <c r="L15" s="4"/>
      <c r="M15" s="3">
        <v>1</v>
      </c>
      <c r="N15" s="4"/>
      <c r="O15" s="4"/>
      <c r="P15" s="4"/>
      <c r="Q15" s="3">
        <v>4</v>
      </c>
      <c r="R15" s="3">
        <v>1</v>
      </c>
      <c r="S15" s="4"/>
      <c r="T15" s="4"/>
      <c r="U15" s="4"/>
      <c r="V15" s="4"/>
      <c r="W15" s="4"/>
      <c r="X15" s="4"/>
      <c r="Y15" s="3">
        <v>14</v>
      </c>
      <c r="Z15" s="3">
        <v>8</v>
      </c>
      <c r="AA15" s="3">
        <f>VLOOKUP(A:A,'C8_RTV_tfidf_20170523'!A:DJ,42,FALSE)</f>
        <v>0</v>
      </c>
      <c r="AB15" s="3">
        <f>VLOOKUP(A:A,'C8_RTV_tfidf_20170523'!A:DK,43,FALSE)</f>
        <v>0</v>
      </c>
    </row>
    <row r="16" spans="1:28">
      <c r="A16" s="2" t="s">
        <v>19</v>
      </c>
      <c r="B16" s="4"/>
      <c r="C16" s="3">
        <v>1</v>
      </c>
      <c r="D16" s="4"/>
      <c r="E16" s="4"/>
      <c r="F16" s="4"/>
      <c r="G16" s="4"/>
      <c r="H16" s="4"/>
      <c r="I16" s="4"/>
      <c r="J16" s="4"/>
      <c r="K16" s="4"/>
      <c r="L16" s="3">
        <v>4</v>
      </c>
      <c r="M16" s="4"/>
      <c r="N16" s="3">
        <v>1</v>
      </c>
      <c r="O16" s="4"/>
      <c r="P16" s="4"/>
      <c r="Q16" s="4"/>
      <c r="R16" s="4"/>
      <c r="S16" s="4"/>
      <c r="T16" s="4"/>
      <c r="U16" s="4"/>
      <c r="V16" s="4"/>
      <c r="W16" s="3">
        <v>8</v>
      </c>
      <c r="X16" s="4"/>
      <c r="Y16" s="3">
        <v>14</v>
      </c>
      <c r="Z16" s="3">
        <v>4</v>
      </c>
      <c r="AA16" s="3" t="e">
        <f>VLOOKUP(A:A,'C8_RTV_tfidf_20170523'!A:DJ,42,FALSE)</f>
        <v>#N/A</v>
      </c>
      <c r="AB16" s="3" t="e">
        <f>VLOOKUP(A:A,'C8_RTV_tfidf_20170523'!A:DK,43,FALSE)</f>
        <v>#N/A</v>
      </c>
    </row>
    <row r="17" spans="1:28">
      <c r="A17" s="2" t="s">
        <v>20</v>
      </c>
      <c r="B17" s="4"/>
      <c r="C17" s="4"/>
      <c r="D17" s="4"/>
      <c r="E17" s="4"/>
      <c r="F17" s="4"/>
      <c r="G17" s="4"/>
      <c r="H17" s="4"/>
      <c r="I17" s="3">
        <v>1</v>
      </c>
      <c r="J17" s="3">
        <v>1</v>
      </c>
      <c r="K17" s="3">
        <v>3</v>
      </c>
      <c r="L17" s="4"/>
      <c r="M17" s="4"/>
      <c r="N17" s="4"/>
      <c r="O17" s="4"/>
      <c r="P17" s="3">
        <v>2</v>
      </c>
      <c r="Q17" s="4"/>
      <c r="R17" s="3">
        <v>2</v>
      </c>
      <c r="S17" s="3">
        <v>3</v>
      </c>
      <c r="T17" s="4"/>
      <c r="U17" s="4"/>
      <c r="V17" s="4"/>
      <c r="W17" s="3">
        <v>1</v>
      </c>
      <c r="X17" s="4"/>
      <c r="Y17" s="3">
        <v>13</v>
      </c>
      <c r="Z17" s="3">
        <v>7</v>
      </c>
      <c r="AA17" s="3" t="e">
        <f>VLOOKUP(A:A,'C8_RTV_tfidf_20170523'!A:DJ,42,FALSE)</f>
        <v>#N/A</v>
      </c>
      <c r="AB17" s="3" t="e">
        <f>VLOOKUP(A:A,'C8_RTV_tfidf_20170523'!A:DK,43,FALSE)</f>
        <v>#N/A</v>
      </c>
    </row>
    <row r="18" spans="1:28">
      <c r="A18" s="2" t="s">
        <v>21</v>
      </c>
      <c r="B18" s="4"/>
      <c r="C18" s="4"/>
      <c r="D18" s="4"/>
      <c r="E18" s="4"/>
      <c r="F18" s="4"/>
      <c r="G18" s="4"/>
      <c r="H18" s="4"/>
      <c r="I18" s="4"/>
      <c r="J18" s="3">
        <v>1</v>
      </c>
      <c r="K18" s="4"/>
      <c r="L18" s="4"/>
      <c r="M18" s="4"/>
      <c r="N18" s="4"/>
      <c r="O18" s="4"/>
      <c r="P18" s="4"/>
      <c r="Q18" s="4"/>
      <c r="R18" s="4"/>
      <c r="S18" s="4"/>
      <c r="T18" s="3">
        <v>2</v>
      </c>
      <c r="U18" s="3">
        <v>4</v>
      </c>
      <c r="V18" s="3">
        <v>5</v>
      </c>
      <c r="W18" s="4"/>
      <c r="X18" s="4"/>
      <c r="Y18" s="3">
        <v>12</v>
      </c>
      <c r="Z18" s="3">
        <v>4</v>
      </c>
      <c r="AA18" s="3">
        <f>VLOOKUP(A:A,'C8_RTV_tfidf_20170523'!A:DJ,42,FALSE)</f>
        <v>0</v>
      </c>
      <c r="AB18" s="3">
        <f>VLOOKUP(A:A,'C8_RTV_tfidf_20170523'!A:DK,43,FALSE)</f>
        <v>0</v>
      </c>
    </row>
    <row r="19" spans="1:28">
      <c r="A19" s="2" t="s">
        <v>22</v>
      </c>
      <c r="B19" s="4"/>
      <c r="C19" s="4"/>
      <c r="D19" s="3">
        <v>2</v>
      </c>
      <c r="E19" s="4"/>
      <c r="F19" s="4"/>
      <c r="G19" s="4"/>
      <c r="H19" s="4"/>
      <c r="I19" s="3">
        <v>1</v>
      </c>
      <c r="J19" s="4"/>
      <c r="K19" s="4"/>
      <c r="L19" s="4"/>
      <c r="M19" s="4"/>
      <c r="N19" s="4"/>
      <c r="O19" s="3">
        <v>1</v>
      </c>
      <c r="P19" s="4"/>
      <c r="Q19" s="3">
        <v>3</v>
      </c>
      <c r="R19" s="3">
        <v>1</v>
      </c>
      <c r="S19" s="4"/>
      <c r="T19" s="3">
        <v>2</v>
      </c>
      <c r="U19" s="3">
        <v>2</v>
      </c>
      <c r="V19" s="4"/>
      <c r="W19" s="4"/>
      <c r="X19" s="4"/>
      <c r="Y19" s="3">
        <v>12</v>
      </c>
      <c r="Z19" s="3">
        <v>7</v>
      </c>
      <c r="AA19" s="3">
        <f>VLOOKUP(A:A,'C8_RTV_tfidf_20170523'!A:DJ,42,FALSE)</f>
        <v>0</v>
      </c>
      <c r="AB19" s="3">
        <f>VLOOKUP(A:A,'C8_RTV_tfidf_20170523'!A:DK,43,FALSE)</f>
        <v>0</v>
      </c>
    </row>
    <row r="20" spans="1:28">
      <c r="A20" s="2" t="s">
        <v>23</v>
      </c>
      <c r="B20" s="4"/>
      <c r="C20" s="4"/>
      <c r="D20" s="4"/>
      <c r="E20" s="4"/>
      <c r="F20" s="4"/>
      <c r="G20" s="4"/>
      <c r="H20" s="3">
        <v>1</v>
      </c>
      <c r="I20" s="3">
        <v>1</v>
      </c>
      <c r="J20" s="3">
        <v>3</v>
      </c>
      <c r="K20" s="4"/>
      <c r="L20" s="4"/>
      <c r="M20" s="4"/>
      <c r="N20" s="4"/>
      <c r="O20" s="4"/>
      <c r="P20" s="4"/>
      <c r="Q20" s="3">
        <v>1</v>
      </c>
      <c r="R20" s="3">
        <v>2</v>
      </c>
      <c r="S20" s="4"/>
      <c r="T20" s="3">
        <v>1</v>
      </c>
      <c r="U20" s="4"/>
      <c r="V20" s="3">
        <v>2</v>
      </c>
      <c r="W20" s="4"/>
      <c r="X20" s="4"/>
      <c r="Y20" s="3">
        <v>11</v>
      </c>
      <c r="Z20" s="3">
        <v>7</v>
      </c>
      <c r="AA20" s="3">
        <f>VLOOKUP(A:A,'C8_RTV_tfidf_20170523'!A:DJ,42,FALSE)</f>
        <v>3</v>
      </c>
      <c r="AB20" s="3">
        <f>VLOOKUP(A:A,'C8_RTV_tfidf_20170523'!A:DK,43,FALSE)</f>
        <v>6</v>
      </c>
    </row>
    <row r="21" spans="1:28">
      <c r="A21" s="2" t="s">
        <v>24</v>
      </c>
      <c r="B21" s="4"/>
      <c r="C21" s="4"/>
      <c r="D21" s="3">
        <v>2</v>
      </c>
      <c r="E21" s="4"/>
      <c r="F21" s="4"/>
      <c r="G21" s="4"/>
      <c r="H21" s="4"/>
      <c r="I21" s="4"/>
      <c r="J21" s="3">
        <v>1</v>
      </c>
      <c r="K21" s="4"/>
      <c r="L21" s="3">
        <v>2</v>
      </c>
      <c r="M21" s="4"/>
      <c r="N21" s="3">
        <v>1</v>
      </c>
      <c r="O21" s="3">
        <v>2</v>
      </c>
      <c r="P21" s="3">
        <v>1</v>
      </c>
      <c r="Q21" s="4"/>
      <c r="R21" s="4"/>
      <c r="S21" s="4"/>
      <c r="T21" s="4"/>
      <c r="U21" s="4"/>
      <c r="V21" s="3">
        <v>2</v>
      </c>
      <c r="W21" s="4"/>
      <c r="X21" s="4"/>
      <c r="Y21" s="3">
        <v>11</v>
      </c>
      <c r="Z21" s="3">
        <v>7</v>
      </c>
      <c r="AA21" s="3" t="e">
        <f>VLOOKUP(A:A,'C8_RTV_tfidf_20170523'!A:DJ,42,FALSE)</f>
        <v>#N/A</v>
      </c>
      <c r="AB21" s="3" t="e">
        <f>VLOOKUP(A:A,'C8_RTV_tfidf_20170523'!A:DK,43,FALSE)</f>
        <v>#N/A</v>
      </c>
    </row>
    <row r="22" spans="1:28">
      <c r="A22" s="2" t="s">
        <v>25</v>
      </c>
      <c r="B22" s="3">
        <v>5</v>
      </c>
      <c r="C22" s="4"/>
      <c r="D22" s="3">
        <v>1</v>
      </c>
      <c r="E22" s="4"/>
      <c r="F22" s="4"/>
      <c r="G22" s="4"/>
      <c r="H22" s="4"/>
      <c r="I22" s="3">
        <v>1</v>
      </c>
      <c r="J22" s="4"/>
      <c r="K22" s="4"/>
      <c r="L22" s="4"/>
      <c r="M22" s="4"/>
      <c r="N22" s="4"/>
      <c r="O22" s="4"/>
      <c r="P22" s="3">
        <v>1</v>
      </c>
      <c r="Q22" s="3">
        <v>1</v>
      </c>
      <c r="R22" s="3">
        <v>1</v>
      </c>
      <c r="S22" s="4"/>
      <c r="T22" s="4"/>
      <c r="U22" s="4"/>
      <c r="V22" s="4"/>
      <c r="W22" s="4"/>
      <c r="X22" s="4"/>
      <c r="Y22" s="3">
        <v>10</v>
      </c>
      <c r="Z22" s="3">
        <v>6</v>
      </c>
      <c r="AA22" s="3" t="e">
        <f>VLOOKUP(A:A,'C8_RTV_tfidf_20170523'!A:DJ,42,FALSE)</f>
        <v>#N/A</v>
      </c>
      <c r="AB22" s="3" t="e">
        <f>VLOOKUP(A:A,'C8_RTV_tfidf_20170523'!A:DK,43,FALSE)</f>
        <v>#N/A</v>
      </c>
    </row>
    <row r="23" spans="1:28">
      <c r="A23" s="2" t="s">
        <v>26</v>
      </c>
      <c r="B23" s="4"/>
      <c r="C23" s="4"/>
      <c r="D23" s="3">
        <v>2</v>
      </c>
      <c r="E23" s="4"/>
      <c r="F23" s="3">
        <v>1</v>
      </c>
      <c r="G23" s="4"/>
      <c r="H23" s="4"/>
      <c r="I23" s="4"/>
      <c r="J23" s="3">
        <v>1</v>
      </c>
      <c r="K23" s="4"/>
      <c r="L23" s="4"/>
      <c r="M23" s="4"/>
      <c r="N23" s="3">
        <v>1</v>
      </c>
      <c r="O23" s="3">
        <v>2</v>
      </c>
      <c r="P23" s="4"/>
      <c r="Q23" s="4"/>
      <c r="R23" s="4"/>
      <c r="S23" s="3">
        <v>1</v>
      </c>
      <c r="T23" s="3">
        <v>1</v>
      </c>
      <c r="U23" s="4"/>
      <c r="V23" s="4"/>
      <c r="W23" s="4"/>
      <c r="X23" s="4"/>
      <c r="Y23" s="3">
        <v>9</v>
      </c>
      <c r="Z23" s="3">
        <v>7</v>
      </c>
      <c r="AA23" s="3">
        <f>VLOOKUP(A:A,'C8_RTV_tfidf_20170523'!A:DJ,42,FALSE)</f>
        <v>0</v>
      </c>
      <c r="AB23" s="3">
        <f>VLOOKUP(A:A,'C8_RTV_tfidf_20170523'!A:DK,43,FALSE)</f>
        <v>1</v>
      </c>
    </row>
    <row r="24" spans="1:28">
      <c r="A24" s="2" t="s">
        <v>27</v>
      </c>
      <c r="B24" s="4"/>
      <c r="C24" s="3">
        <v>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3">
        <v>1</v>
      </c>
      <c r="O24" s="4"/>
      <c r="P24" s="3">
        <v>1</v>
      </c>
      <c r="Q24" s="4"/>
      <c r="R24" s="4"/>
      <c r="S24" s="3">
        <v>2</v>
      </c>
      <c r="T24" s="4"/>
      <c r="U24" s="4"/>
      <c r="V24" s="4"/>
      <c r="W24" s="4"/>
      <c r="X24" s="3">
        <v>2</v>
      </c>
      <c r="Y24" s="3">
        <v>9</v>
      </c>
      <c r="Z24" s="3">
        <v>5</v>
      </c>
      <c r="AA24" s="3" t="e">
        <f>VLOOKUP(A:A,'C8_RTV_tfidf_20170523'!A:DJ,42,FALSE)</f>
        <v>#N/A</v>
      </c>
      <c r="AB24" s="3" t="e">
        <f>VLOOKUP(A:A,'C8_RTV_tfidf_20170523'!A:DK,43,FALSE)</f>
        <v>#N/A</v>
      </c>
    </row>
    <row r="25" spans="1:28">
      <c r="A25" s="2" t="s">
        <v>28</v>
      </c>
      <c r="B25" s="4"/>
      <c r="C25" s="3">
        <v>2</v>
      </c>
      <c r="D25" s="4"/>
      <c r="E25" s="4"/>
      <c r="F25" s="4"/>
      <c r="G25" s="3">
        <v>1</v>
      </c>
      <c r="H25" s="3">
        <v>1</v>
      </c>
      <c r="I25" s="4"/>
      <c r="J25" s="4"/>
      <c r="K25" s="4"/>
      <c r="L25" s="4"/>
      <c r="M25" s="4"/>
      <c r="N25" s="3">
        <v>2</v>
      </c>
      <c r="O25" s="4"/>
      <c r="P25" s="4"/>
      <c r="Q25" s="4"/>
      <c r="R25" s="4"/>
      <c r="S25" s="4"/>
      <c r="T25" s="4"/>
      <c r="U25" s="4"/>
      <c r="V25" s="4"/>
      <c r="W25" s="3">
        <v>1</v>
      </c>
      <c r="X25" s="3">
        <v>2</v>
      </c>
      <c r="Y25" s="3">
        <v>9</v>
      </c>
      <c r="Z25" s="3">
        <v>6</v>
      </c>
      <c r="AA25" s="3" t="e">
        <f>VLOOKUP(A:A,'C8_RTV_tfidf_20170523'!A:DJ,42,FALSE)</f>
        <v>#N/A</v>
      </c>
      <c r="AB25" s="3" t="e">
        <f>VLOOKUP(A:A,'C8_RTV_tfidf_20170523'!A:DK,43,FALSE)</f>
        <v>#N/A</v>
      </c>
    </row>
    <row r="26" spans="1:28">
      <c r="A26" s="2" t="s">
        <v>29</v>
      </c>
      <c r="B26" s="4"/>
      <c r="C26" s="4"/>
      <c r="D26" s="4"/>
      <c r="E26" s="4"/>
      <c r="F26" s="3">
        <v>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">
        <v>1</v>
      </c>
      <c r="S26" s="4"/>
      <c r="T26" s="3">
        <v>1</v>
      </c>
      <c r="U26" s="3">
        <v>1</v>
      </c>
      <c r="V26" s="3">
        <v>3</v>
      </c>
      <c r="W26" s="4"/>
      <c r="X26" s="4"/>
      <c r="Y26" s="3">
        <v>8</v>
      </c>
      <c r="Z26" s="3">
        <v>5</v>
      </c>
      <c r="AA26" s="3">
        <f>VLOOKUP(A:A,'C8_RTV_tfidf_20170523'!A:DJ,42,FALSE)</f>
        <v>0</v>
      </c>
      <c r="AB26" s="3">
        <f>VLOOKUP(A:A,'C8_RTV_tfidf_20170523'!A:DK,43,FALSE)</f>
        <v>0</v>
      </c>
    </row>
    <row r="27" spans="1:28">
      <c r="A27" s="2" t="s">
        <v>30</v>
      </c>
      <c r="B27" s="4"/>
      <c r="C27" s="3">
        <v>1</v>
      </c>
      <c r="D27" s="4"/>
      <c r="E27" s="4"/>
      <c r="F27" s="4"/>
      <c r="G27" s="4"/>
      <c r="H27" s="4"/>
      <c r="I27" s="4"/>
      <c r="J27" s="4"/>
      <c r="K27" s="4"/>
      <c r="L27" s="4"/>
      <c r="M27" s="3">
        <v>1</v>
      </c>
      <c r="N27" s="3">
        <v>2</v>
      </c>
      <c r="O27" s="4"/>
      <c r="P27" s="4"/>
      <c r="Q27" s="4"/>
      <c r="R27" s="3">
        <v>2</v>
      </c>
      <c r="S27" s="4"/>
      <c r="T27" s="4"/>
      <c r="U27" s="4"/>
      <c r="V27" s="3">
        <v>1</v>
      </c>
      <c r="W27" s="3">
        <v>1</v>
      </c>
      <c r="X27" s="4"/>
      <c r="Y27" s="3">
        <v>8</v>
      </c>
      <c r="Z27" s="3">
        <v>6</v>
      </c>
      <c r="AA27" s="3" t="e">
        <f>VLOOKUP(A:A,'C8_RTV_tfidf_20170523'!A:DJ,42,FALSE)</f>
        <v>#N/A</v>
      </c>
      <c r="AB27" s="3" t="e">
        <f>VLOOKUP(A:A,'C8_RTV_tfidf_20170523'!A:DK,43,FALSE)</f>
        <v>#N/A</v>
      </c>
    </row>
    <row r="28" spans="1:28">
      <c r="A28" s="2" t="s">
        <v>31</v>
      </c>
      <c r="B28" s="4"/>
      <c r="C28" s="4"/>
      <c r="D28" s="4"/>
      <c r="E28" s="3">
        <v>2</v>
      </c>
      <c r="F28" s="4"/>
      <c r="G28" s="3">
        <v>1</v>
      </c>
      <c r="H28" s="4"/>
      <c r="I28" s="3">
        <v>1</v>
      </c>
      <c r="J28" s="4"/>
      <c r="K28" s="4"/>
      <c r="L28" s="4"/>
      <c r="M28" s="4"/>
      <c r="N28" s="4"/>
      <c r="O28" s="3">
        <v>2</v>
      </c>
      <c r="P28" s="4"/>
      <c r="Q28" s="4"/>
      <c r="R28" s="4"/>
      <c r="S28" s="4"/>
      <c r="T28" s="4"/>
      <c r="U28" s="4"/>
      <c r="V28" s="4"/>
      <c r="W28" s="3">
        <v>1</v>
      </c>
      <c r="X28" s="4"/>
      <c r="Y28" s="3">
        <v>7</v>
      </c>
      <c r="Z28" s="3">
        <v>5</v>
      </c>
      <c r="AA28" s="3">
        <f>VLOOKUP(A:A,'C8_RTV_tfidf_20170523'!A:DJ,42,FALSE)</f>
        <v>0</v>
      </c>
      <c r="AB28" s="3">
        <f>VLOOKUP(A:A,'C8_RTV_tfidf_20170523'!A:DK,43,FALSE)</f>
        <v>0</v>
      </c>
    </row>
    <row r="29" spans="1:28">
      <c r="A29" s="2" t="s">
        <v>32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3">
        <v>3</v>
      </c>
      <c r="O29" s="4"/>
      <c r="P29" s="4"/>
      <c r="Q29" s="4"/>
      <c r="R29" s="4"/>
      <c r="S29" s="4"/>
      <c r="T29" s="4"/>
      <c r="U29" s="4"/>
      <c r="V29" s="4"/>
      <c r="W29" s="3">
        <v>2</v>
      </c>
      <c r="X29" s="3">
        <v>2</v>
      </c>
      <c r="Y29" s="3">
        <v>7</v>
      </c>
      <c r="Z29" s="3">
        <v>3</v>
      </c>
      <c r="AA29" s="3">
        <f>VLOOKUP(A:A,'C8_RTV_tfidf_20170523'!A:DJ,42,FALSE)</f>
        <v>0</v>
      </c>
      <c r="AB29" s="3">
        <f>VLOOKUP(A:A,'C8_RTV_tfidf_20170523'!A:DK,43,FALSE)</f>
        <v>0</v>
      </c>
    </row>
    <row r="30" spans="1:28">
      <c r="A30" s="2" t="s">
        <v>33</v>
      </c>
      <c r="B30" s="4"/>
      <c r="C30" s="4"/>
      <c r="D30" s="4"/>
      <c r="E30" s="4"/>
      <c r="F30" s="3">
        <v>1</v>
      </c>
      <c r="G30" s="4"/>
      <c r="H30" s="4"/>
      <c r="I30" s="3">
        <v>1</v>
      </c>
      <c r="J30" s="3">
        <v>1</v>
      </c>
      <c r="K30" s="4"/>
      <c r="L30" s="4"/>
      <c r="M30" s="4"/>
      <c r="N30" s="4"/>
      <c r="O30" s="4"/>
      <c r="P30" s="4"/>
      <c r="Q30" s="4"/>
      <c r="R30" s="3">
        <v>2</v>
      </c>
      <c r="S30" s="4"/>
      <c r="T30" s="4"/>
      <c r="U30" s="3">
        <v>2</v>
      </c>
      <c r="V30" s="4"/>
      <c r="W30" s="4"/>
      <c r="X30" s="4"/>
      <c r="Y30" s="3">
        <v>7</v>
      </c>
      <c r="Z30" s="3">
        <v>5</v>
      </c>
      <c r="AA30" s="3" t="e">
        <f>VLOOKUP(A:A,'C8_RTV_tfidf_20170523'!A:DJ,42,FALSE)</f>
        <v>#N/A</v>
      </c>
      <c r="AB30" s="3" t="e">
        <f>VLOOKUP(A:A,'C8_RTV_tfidf_20170523'!A:DK,43,FALSE)</f>
        <v>#N/A</v>
      </c>
    </row>
    <row r="31" spans="1:28">
      <c r="A31" s="2" t="s">
        <v>34</v>
      </c>
      <c r="B31" s="4"/>
      <c r="C31" s="4"/>
      <c r="D31" s="3">
        <v>1</v>
      </c>
      <c r="E31" s="4"/>
      <c r="F31" s="4"/>
      <c r="G31" s="4"/>
      <c r="H31" s="4"/>
      <c r="I31" s="3">
        <v>1</v>
      </c>
      <c r="J31" s="4"/>
      <c r="K31" s="4"/>
      <c r="L31" s="4"/>
      <c r="M31" s="4"/>
      <c r="N31" s="4"/>
      <c r="O31" s="4"/>
      <c r="P31" s="4"/>
      <c r="Q31" s="3">
        <v>2</v>
      </c>
      <c r="R31" s="4"/>
      <c r="S31" s="4"/>
      <c r="T31" s="3">
        <v>2</v>
      </c>
      <c r="U31" s="3">
        <v>1</v>
      </c>
      <c r="V31" s="4"/>
      <c r="W31" s="4"/>
      <c r="X31" s="4"/>
      <c r="Y31" s="3">
        <v>7</v>
      </c>
      <c r="Z31" s="3">
        <v>5</v>
      </c>
      <c r="AA31" s="3">
        <f>VLOOKUP(A:A,'C8_RTV_tfidf_20170523'!A:DJ,42,FALSE)</f>
        <v>0</v>
      </c>
      <c r="AB31" s="3">
        <f>VLOOKUP(A:A,'C8_RTV_tfidf_20170523'!A:DK,43,FALSE)</f>
        <v>0</v>
      </c>
    </row>
    <row r="32" spans="1:28">
      <c r="A32" s="2" t="s">
        <v>35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3">
        <v>2</v>
      </c>
      <c r="M32" s="4"/>
      <c r="N32" s="3">
        <v>2</v>
      </c>
      <c r="O32" s="4"/>
      <c r="P32" s="4"/>
      <c r="Q32" s="4"/>
      <c r="R32" s="4"/>
      <c r="S32" s="4"/>
      <c r="T32" s="4"/>
      <c r="U32" s="4"/>
      <c r="V32" s="4"/>
      <c r="W32" s="3">
        <v>3</v>
      </c>
      <c r="X32" s="4"/>
      <c r="Y32" s="3">
        <v>7</v>
      </c>
      <c r="Z32" s="3">
        <v>3</v>
      </c>
      <c r="AA32" s="3" t="e">
        <f>VLOOKUP(A:A,'C8_RTV_tfidf_20170523'!A:DJ,42,FALSE)</f>
        <v>#N/A</v>
      </c>
      <c r="AB32" s="3" t="e">
        <f>VLOOKUP(A:A,'C8_RTV_tfidf_20170523'!A:DK,43,FALSE)</f>
        <v>#N/A</v>
      </c>
    </row>
    <row r="33" spans="1:28">
      <c r="A33" s="2" t="s">
        <v>36</v>
      </c>
      <c r="B33" s="4"/>
      <c r="C33" s="4"/>
      <c r="D33" s="4"/>
      <c r="E33" s="4"/>
      <c r="F33" s="4"/>
      <c r="G33" s="4"/>
      <c r="H33" s="3">
        <v>1</v>
      </c>
      <c r="I33" s="3">
        <v>1</v>
      </c>
      <c r="J33" s="4"/>
      <c r="K33" s="4"/>
      <c r="L33" s="4"/>
      <c r="M33" s="4"/>
      <c r="N33" s="4"/>
      <c r="O33" s="4"/>
      <c r="P33" s="3">
        <v>1</v>
      </c>
      <c r="Q33" s="3">
        <v>1</v>
      </c>
      <c r="R33" s="4"/>
      <c r="S33" s="3">
        <v>2</v>
      </c>
      <c r="T33" s="4"/>
      <c r="U33" s="4"/>
      <c r="V33" s="4"/>
      <c r="W33" s="4"/>
      <c r="X33" s="4"/>
      <c r="Y33" s="3">
        <v>6</v>
      </c>
      <c r="Z33" s="3">
        <v>5</v>
      </c>
      <c r="AA33" s="3">
        <f>VLOOKUP(A:A,'C8_RTV_tfidf_20170523'!A:DJ,42,FALSE)</f>
        <v>0</v>
      </c>
      <c r="AB33" s="3">
        <f>VLOOKUP(A:A,'C8_RTV_tfidf_20170523'!A:DK,43,FALSE)</f>
        <v>0</v>
      </c>
    </row>
    <row r="34" spans="1:28">
      <c r="A34" s="2" t="s">
        <v>37</v>
      </c>
      <c r="B34" s="4"/>
      <c r="C34" s="4"/>
      <c r="D34" s="4"/>
      <c r="E34" s="4"/>
      <c r="F34" s="4"/>
      <c r="G34" s="4"/>
      <c r="H34" s="4"/>
      <c r="I34" s="4"/>
      <c r="J34" s="3">
        <v>2</v>
      </c>
      <c r="K34" s="4"/>
      <c r="L34" s="3">
        <v>1</v>
      </c>
      <c r="M34" s="4"/>
      <c r="N34" s="4"/>
      <c r="O34" s="4"/>
      <c r="P34" s="4"/>
      <c r="Q34" s="4"/>
      <c r="R34" s="3">
        <v>1</v>
      </c>
      <c r="S34" s="4"/>
      <c r="T34" s="4"/>
      <c r="U34" s="4"/>
      <c r="V34" s="3">
        <v>1</v>
      </c>
      <c r="W34" s="3">
        <v>1</v>
      </c>
      <c r="X34" s="4"/>
      <c r="Y34" s="3">
        <v>6</v>
      </c>
      <c r="Z34" s="3">
        <v>5</v>
      </c>
      <c r="AA34" s="3">
        <f>VLOOKUP(A:A,'C8_RTV_tfidf_20170523'!A:DJ,42,FALSE)</f>
        <v>0</v>
      </c>
      <c r="AB34" s="3">
        <f>VLOOKUP(A:A,'C8_RTV_tfidf_20170523'!A:DK,43,FALSE)</f>
        <v>0</v>
      </c>
    </row>
    <row r="35" spans="1:28">
      <c r="A35" s="2" t="s">
        <v>38</v>
      </c>
      <c r="B35" s="4"/>
      <c r="C35" s="4"/>
      <c r="D35" s="3">
        <v>1</v>
      </c>
      <c r="E35" s="4"/>
      <c r="F35" s="4"/>
      <c r="G35" s="4"/>
      <c r="H35" s="4"/>
      <c r="I35" s="3"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3">
        <v>3</v>
      </c>
      <c r="U35" s="3">
        <v>1</v>
      </c>
      <c r="V35" s="4"/>
      <c r="W35" s="4"/>
      <c r="X35" s="4"/>
      <c r="Y35" s="3">
        <v>6</v>
      </c>
      <c r="Z35" s="3">
        <v>4</v>
      </c>
      <c r="AA35" s="3">
        <f>VLOOKUP(A:A,'C8_RTV_tfidf_20170523'!A:DJ,42,FALSE)</f>
        <v>0</v>
      </c>
      <c r="AB35" s="3">
        <f>VLOOKUP(A:A,'C8_RTV_tfidf_20170523'!A:DK,43,FALSE)</f>
        <v>0</v>
      </c>
    </row>
    <row r="36" spans="1:28">
      <c r="A36" s="2" t="s">
        <v>39</v>
      </c>
      <c r="B36" s="4"/>
      <c r="C36" s="3">
        <v>1</v>
      </c>
      <c r="D36" s="4"/>
      <c r="E36" s="4"/>
      <c r="F36" s="4"/>
      <c r="G36" s="4"/>
      <c r="H36" s="4"/>
      <c r="I36" s="4"/>
      <c r="J36" s="4"/>
      <c r="K36" s="4"/>
      <c r="L36" s="3">
        <v>2</v>
      </c>
      <c r="M36" s="4"/>
      <c r="N36" s="3">
        <v>2</v>
      </c>
      <c r="O36" s="4"/>
      <c r="P36" s="4"/>
      <c r="Q36" s="4"/>
      <c r="R36" s="4"/>
      <c r="S36" s="4"/>
      <c r="T36" s="4"/>
      <c r="U36" s="4"/>
      <c r="V36" s="4"/>
      <c r="W36" s="3">
        <v>1</v>
      </c>
      <c r="X36" s="4"/>
      <c r="Y36" s="3">
        <v>6</v>
      </c>
      <c r="Z36" s="3">
        <v>4</v>
      </c>
      <c r="AA36" s="3" t="e">
        <f>VLOOKUP(A:A,'C8_RTV_tfidf_20170523'!A:DJ,42,FALSE)</f>
        <v>#N/A</v>
      </c>
      <c r="AB36" s="3" t="e">
        <f>VLOOKUP(A:A,'C8_RTV_tfidf_20170523'!A:DK,43,FALSE)</f>
        <v>#N/A</v>
      </c>
    </row>
    <row r="37" spans="1:28">
      <c r="A37" s="2" t="s">
        <v>40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3">
        <v>1</v>
      </c>
      <c r="O37" s="3">
        <v>1</v>
      </c>
      <c r="P37" s="3">
        <v>1</v>
      </c>
      <c r="Q37" s="4"/>
      <c r="R37" s="3">
        <v>2</v>
      </c>
      <c r="S37" s="4"/>
      <c r="T37" s="4"/>
      <c r="U37" s="4"/>
      <c r="V37" s="3">
        <v>1</v>
      </c>
      <c r="W37" s="4"/>
      <c r="X37" s="4"/>
      <c r="Y37" s="3">
        <v>6</v>
      </c>
      <c r="Z37" s="3">
        <v>5</v>
      </c>
      <c r="AA37" s="3" t="e">
        <f>VLOOKUP(A:A,'C8_RTV_tfidf_20170523'!A:DJ,42,FALSE)</f>
        <v>#N/A</v>
      </c>
      <c r="AB37" s="3" t="e">
        <f>VLOOKUP(A:A,'C8_RTV_tfidf_20170523'!A:DK,43,FALSE)</f>
        <v>#N/A</v>
      </c>
    </row>
    <row r="38" spans="1:28">
      <c r="A38" s="2" t="s">
        <v>41</v>
      </c>
      <c r="B38" s="3">
        <v>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3">
        <v>2</v>
      </c>
      <c r="N38" s="4"/>
      <c r="O38" s="4"/>
      <c r="P38" s="4"/>
      <c r="Q38" s="4"/>
      <c r="R38" s="4"/>
      <c r="S38" s="4"/>
      <c r="T38" s="3">
        <v>2</v>
      </c>
      <c r="U38" s="4"/>
      <c r="V38" s="3">
        <v>1</v>
      </c>
      <c r="W38" s="4"/>
      <c r="X38" s="4"/>
      <c r="Y38" s="3">
        <v>6</v>
      </c>
      <c r="Z38" s="3">
        <v>4</v>
      </c>
      <c r="AA38" s="3" t="e">
        <f>VLOOKUP(A:A,'C8_RTV_tfidf_20170523'!A:DJ,42,FALSE)</f>
        <v>#N/A</v>
      </c>
      <c r="AB38" s="3" t="e">
        <f>VLOOKUP(A:A,'C8_RTV_tfidf_20170523'!A:DK,43,FALSE)</f>
        <v>#N/A</v>
      </c>
    </row>
    <row r="39" spans="1:28">
      <c r="A39" s="2" t="s">
        <v>42</v>
      </c>
      <c r="B39" s="3">
        <v>1</v>
      </c>
      <c r="C39" s="4"/>
      <c r="D39" s="4"/>
      <c r="E39" s="4"/>
      <c r="F39" s="4"/>
      <c r="G39" s="3">
        <v>1</v>
      </c>
      <c r="H39" s="4"/>
      <c r="I39" s="4"/>
      <c r="J39" s="4"/>
      <c r="K39" s="3">
        <v>3</v>
      </c>
      <c r="L39" s="4"/>
      <c r="M39" s="4"/>
      <c r="N39" s="4"/>
      <c r="O39" s="4"/>
      <c r="P39" s="4"/>
      <c r="Q39" s="4"/>
      <c r="R39" s="4"/>
      <c r="S39" s="3">
        <v>1</v>
      </c>
      <c r="T39" s="4"/>
      <c r="U39" s="4"/>
      <c r="V39" s="4"/>
      <c r="W39" s="4"/>
      <c r="X39" s="4"/>
      <c r="Y39" s="3">
        <v>6</v>
      </c>
      <c r="Z39" s="3">
        <v>4</v>
      </c>
      <c r="AA39" s="3" t="e">
        <f>VLOOKUP(A:A,'C8_RTV_tfidf_20170523'!A:DJ,42,FALSE)</f>
        <v>#N/A</v>
      </c>
      <c r="AB39" s="3" t="e">
        <f>VLOOKUP(A:A,'C8_RTV_tfidf_20170523'!A:DK,43,FALSE)</f>
        <v>#N/A</v>
      </c>
    </row>
    <row r="40" spans="1:28">
      <c r="A40" s="2" t="s">
        <v>43</v>
      </c>
      <c r="B40" s="4"/>
      <c r="C40" s="4"/>
      <c r="D40" s="4"/>
      <c r="E40" s="4"/>
      <c r="F40" s="4"/>
      <c r="G40" s="4"/>
      <c r="H40" s="4"/>
      <c r="I40" s="4"/>
      <c r="J40" s="3">
        <v>1</v>
      </c>
      <c r="K40" s="4"/>
      <c r="L40" s="4"/>
      <c r="M40" s="4"/>
      <c r="N40" s="4"/>
      <c r="O40" s="3">
        <v>2</v>
      </c>
      <c r="P40" s="4"/>
      <c r="Q40" s="3">
        <v>2</v>
      </c>
      <c r="R40" s="4"/>
      <c r="S40" s="4"/>
      <c r="T40" s="4"/>
      <c r="U40" s="4"/>
      <c r="V40" s="4"/>
      <c r="W40" s="4"/>
      <c r="X40" s="4"/>
      <c r="Y40" s="3">
        <v>5</v>
      </c>
      <c r="Z40" s="3">
        <v>3</v>
      </c>
      <c r="AA40" s="3" t="e">
        <f>VLOOKUP(A:A,'C8_RTV_tfidf_20170523'!A:DJ,42,FALSE)</f>
        <v>#N/A</v>
      </c>
      <c r="AB40" s="3" t="e">
        <f>VLOOKUP(A:A,'C8_RTV_tfidf_20170523'!A:DK,43,FALSE)</f>
        <v>#N/A</v>
      </c>
    </row>
    <row r="41" spans="1:28">
      <c r="A41" s="2" t="s">
        <v>44</v>
      </c>
      <c r="B41" s="4"/>
      <c r="C41" s="4"/>
      <c r="D41" s="4"/>
      <c r="E41" s="4"/>
      <c r="F41" s="4"/>
      <c r="G41" s="4"/>
      <c r="H41" s="4"/>
      <c r="I41" s="3">
        <v>1</v>
      </c>
      <c r="J41" s="3">
        <v>2</v>
      </c>
      <c r="K41" s="4"/>
      <c r="L41" s="4"/>
      <c r="M41" s="4"/>
      <c r="N41" s="4"/>
      <c r="O41" s="4"/>
      <c r="P41" s="3">
        <v>1</v>
      </c>
      <c r="Q41" s="4"/>
      <c r="R41" s="3">
        <v>1</v>
      </c>
      <c r="S41" s="4"/>
      <c r="T41" s="4"/>
      <c r="U41" s="4"/>
      <c r="V41" s="4"/>
      <c r="W41" s="4"/>
      <c r="X41" s="4"/>
      <c r="Y41" s="3">
        <v>5</v>
      </c>
      <c r="Z41" s="3">
        <v>4</v>
      </c>
      <c r="AA41" s="3" t="e">
        <f>VLOOKUP(A:A,'C8_RTV_tfidf_20170523'!A:DJ,42,FALSE)</f>
        <v>#N/A</v>
      </c>
      <c r="AB41" s="3" t="e">
        <f>VLOOKUP(A:A,'C8_RTV_tfidf_20170523'!A:DK,43,FALSE)</f>
        <v>#N/A</v>
      </c>
    </row>
    <row r="42" spans="1:28">
      <c r="A42" s="2" t="s">
        <v>45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3">
        <v>1</v>
      </c>
      <c r="M42" s="4"/>
      <c r="N42" s="3">
        <v>2</v>
      </c>
      <c r="O42" s="4"/>
      <c r="P42" s="4"/>
      <c r="Q42" s="4"/>
      <c r="R42" s="4"/>
      <c r="S42" s="4"/>
      <c r="T42" s="4"/>
      <c r="U42" s="4"/>
      <c r="V42" s="4"/>
      <c r="W42" s="3">
        <v>2</v>
      </c>
      <c r="X42" s="4"/>
      <c r="Y42" s="3">
        <v>5</v>
      </c>
      <c r="Z42" s="3">
        <v>3</v>
      </c>
      <c r="AA42" s="3">
        <f>VLOOKUP(A:A,'C8_RTV_tfidf_20170523'!A:DJ,42,FALSE)</f>
        <v>0</v>
      </c>
      <c r="AB42" s="3">
        <f>VLOOKUP(A:A,'C8_RTV_tfidf_20170523'!A:DK,43,FALSE)</f>
        <v>0</v>
      </c>
    </row>
    <row r="43" spans="1:28">
      <c r="A43" s="2" t="s">
        <v>46</v>
      </c>
      <c r="B43" s="4"/>
      <c r="C43" s="4"/>
      <c r="D43" s="4"/>
      <c r="E43" s="4"/>
      <c r="F43" s="4"/>
      <c r="G43" s="3">
        <v>1</v>
      </c>
      <c r="H43" s="4"/>
      <c r="I43" s="4"/>
      <c r="J43" s="4"/>
      <c r="K43" s="4"/>
      <c r="L43" s="4"/>
      <c r="M43" s="4"/>
      <c r="N43" s="3">
        <v>2</v>
      </c>
      <c r="O43" s="4"/>
      <c r="P43" s="4"/>
      <c r="Q43" s="4"/>
      <c r="R43" s="4"/>
      <c r="S43" s="3">
        <v>1</v>
      </c>
      <c r="T43" s="4"/>
      <c r="U43" s="4"/>
      <c r="V43" s="4"/>
      <c r="W43" s="4"/>
      <c r="X43" s="3">
        <v>1</v>
      </c>
      <c r="Y43" s="3">
        <v>5</v>
      </c>
      <c r="Z43" s="3">
        <v>4</v>
      </c>
      <c r="AA43" s="3">
        <f>VLOOKUP(A:A,'C8_RTV_tfidf_20170523'!A:DJ,42,FALSE)</f>
        <v>0</v>
      </c>
      <c r="AB43" s="3">
        <f>VLOOKUP(A:A,'C8_RTV_tfidf_20170523'!A:DK,43,FALSE)</f>
        <v>0</v>
      </c>
    </row>
    <row r="44" spans="1:28">
      <c r="A44" s="2" t="s">
        <v>47</v>
      </c>
      <c r="B44" s="4"/>
      <c r="C44" s="4"/>
      <c r="D44" s="4"/>
      <c r="E44" s="4"/>
      <c r="F44" s="4"/>
      <c r="G44" s="4"/>
      <c r="H44" s="3">
        <v>1</v>
      </c>
      <c r="I44" s="4"/>
      <c r="J44" s="4"/>
      <c r="K44" s="3">
        <v>1</v>
      </c>
      <c r="L44" s="4"/>
      <c r="M44" s="4"/>
      <c r="N44" s="4"/>
      <c r="O44" s="3">
        <v>1</v>
      </c>
      <c r="P44" s="4"/>
      <c r="Q44" s="4"/>
      <c r="R44" s="3">
        <v>1</v>
      </c>
      <c r="S44" s="4"/>
      <c r="T44" s="4"/>
      <c r="U44" s="4"/>
      <c r="V44" s="4"/>
      <c r="W44" s="3">
        <v>1</v>
      </c>
      <c r="X44" s="4"/>
      <c r="Y44" s="3">
        <v>5</v>
      </c>
      <c r="Z44" s="3">
        <v>5</v>
      </c>
      <c r="AA44" s="3" t="e">
        <f>VLOOKUP(A:A,'C8_RTV_tfidf_20170523'!A:DJ,42,FALSE)</f>
        <v>#N/A</v>
      </c>
      <c r="AB44" s="3" t="e">
        <f>VLOOKUP(A:A,'C8_RTV_tfidf_20170523'!A:DK,43,FALSE)</f>
        <v>#N/A</v>
      </c>
    </row>
    <row r="45" spans="1:28">
      <c r="A45" s="2" t="s">
        <v>48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3">
        <v>1</v>
      </c>
      <c r="M45" s="4"/>
      <c r="N45" s="3">
        <v>1</v>
      </c>
      <c r="O45" s="4"/>
      <c r="P45" s="4"/>
      <c r="Q45" s="4"/>
      <c r="R45" s="4"/>
      <c r="S45" s="4"/>
      <c r="T45" s="4"/>
      <c r="U45" s="4"/>
      <c r="V45" s="4"/>
      <c r="W45" s="3">
        <v>1</v>
      </c>
      <c r="X45" s="3">
        <v>1</v>
      </c>
      <c r="Y45" s="3">
        <v>4</v>
      </c>
      <c r="Z45" s="3">
        <v>4</v>
      </c>
      <c r="AA45" s="3">
        <f>VLOOKUP(A:A,'C8_RTV_tfidf_20170523'!A:DJ,42,FALSE)</f>
        <v>0</v>
      </c>
      <c r="AB45" s="3">
        <f>VLOOKUP(A:A,'C8_RTV_tfidf_20170523'!A:DK,43,FALSE)</f>
        <v>0</v>
      </c>
    </row>
    <row r="46" spans="1:28">
      <c r="A46" s="2" t="s">
        <v>49</v>
      </c>
      <c r="B46" s="4"/>
      <c r="C46" s="4"/>
      <c r="D46" s="4"/>
      <c r="E46" s="4"/>
      <c r="F46" s="4"/>
      <c r="G46" s="4"/>
      <c r="H46" s="3">
        <v>1</v>
      </c>
      <c r="I46" s="4"/>
      <c r="J46" s="4"/>
      <c r="K46" s="4"/>
      <c r="L46" s="4"/>
      <c r="M46" s="3">
        <v>1</v>
      </c>
      <c r="N46" s="4"/>
      <c r="O46" s="4"/>
      <c r="P46" s="4"/>
      <c r="Q46" s="4"/>
      <c r="R46" s="4"/>
      <c r="S46" s="3">
        <v>2</v>
      </c>
      <c r="T46" s="4"/>
      <c r="U46" s="4"/>
      <c r="V46" s="4"/>
      <c r="W46" s="4"/>
      <c r="X46" s="4"/>
      <c r="Y46" s="3">
        <v>4</v>
      </c>
      <c r="Z46" s="3">
        <v>3</v>
      </c>
      <c r="AA46" s="3">
        <f>VLOOKUP(A:A,'C8_RTV_tfidf_20170523'!A:DJ,42,FALSE)</f>
        <v>8</v>
      </c>
      <c r="AB46" s="3">
        <f>VLOOKUP(A:A,'C8_RTV_tfidf_20170523'!A:DK,43,FALSE)</f>
        <v>0</v>
      </c>
    </row>
    <row r="47" spans="1:28">
      <c r="A47" s="2" t="s">
        <v>50</v>
      </c>
      <c r="B47" s="4"/>
      <c r="C47" s="4"/>
      <c r="D47" s="4"/>
      <c r="E47" s="3">
        <v>1</v>
      </c>
      <c r="F47" s="4"/>
      <c r="G47" s="4"/>
      <c r="H47" s="4"/>
      <c r="I47" s="4"/>
      <c r="J47" s="4"/>
      <c r="K47" s="4"/>
      <c r="L47" s="4"/>
      <c r="M47" s="3">
        <v>1</v>
      </c>
      <c r="N47" s="3">
        <v>1</v>
      </c>
      <c r="O47" s="4"/>
      <c r="P47" s="4"/>
      <c r="Q47" s="4"/>
      <c r="R47" s="4"/>
      <c r="S47" s="3">
        <v>1</v>
      </c>
      <c r="T47" s="4"/>
      <c r="U47" s="4"/>
      <c r="V47" s="4"/>
      <c r="W47" s="4"/>
      <c r="X47" s="4"/>
      <c r="Y47" s="3">
        <v>4</v>
      </c>
      <c r="Z47" s="3">
        <v>4</v>
      </c>
      <c r="AA47" s="3" t="e">
        <f>VLOOKUP(A:A,'C8_RTV_tfidf_20170523'!A:DJ,42,FALSE)</f>
        <v>#N/A</v>
      </c>
      <c r="AB47" s="3" t="e">
        <f>VLOOKUP(A:A,'C8_RTV_tfidf_20170523'!A:DK,43,FALSE)</f>
        <v>#N/A</v>
      </c>
    </row>
    <row r="48" spans="1:28">
      <c r="A48" s="2" t="s">
        <v>51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3">
        <v>2</v>
      </c>
      <c r="N48" s="4"/>
      <c r="O48" s="4"/>
      <c r="P48" s="4"/>
      <c r="Q48" s="4"/>
      <c r="R48" s="4"/>
      <c r="S48" s="3">
        <v>2</v>
      </c>
      <c r="T48" s="4"/>
      <c r="U48" s="4"/>
      <c r="V48" s="4"/>
      <c r="W48" s="4"/>
      <c r="X48" s="4"/>
      <c r="Y48" s="3">
        <v>4</v>
      </c>
      <c r="Z48" s="3">
        <v>2</v>
      </c>
      <c r="AA48" s="3">
        <f>VLOOKUP(A:A,'C8_RTV_tfidf_20170523'!A:DJ,42,FALSE)</f>
        <v>0</v>
      </c>
      <c r="AB48" s="3">
        <f>VLOOKUP(A:A,'C8_RTV_tfidf_20170523'!A:DK,43,FALSE)</f>
        <v>0</v>
      </c>
    </row>
    <row r="49" spans="1:28">
      <c r="A49" s="2" t="s">
        <v>52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3">
        <v>2</v>
      </c>
      <c r="M49" s="4"/>
      <c r="N49" s="3">
        <v>2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3">
        <v>4</v>
      </c>
      <c r="Z49" s="3">
        <v>2</v>
      </c>
      <c r="AA49" s="3">
        <f>VLOOKUP(A:A,'C8_RTV_tfidf_20170523'!A:DJ,42,FALSE)</f>
        <v>0</v>
      </c>
      <c r="AB49" s="3">
        <f>VLOOKUP(A:A,'C8_RTV_tfidf_20170523'!A:DK,43,FALSE)</f>
        <v>0</v>
      </c>
    </row>
    <row r="50" spans="1:28">
      <c r="A50" s="2" t="s">
        <v>53</v>
      </c>
      <c r="B50" s="4"/>
      <c r="C50" s="4"/>
      <c r="D50" s="4"/>
      <c r="E50" s="3">
        <v>2</v>
      </c>
      <c r="F50" s="4"/>
      <c r="G50" s="4"/>
      <c r="H50" s="4"/>
      <c r="I50" s="4"/>
      <c r="J50" s="4"/>
      <c r="K50" s="4"/>
      <c r="L50" s="4"/>
      <c r="M50" s="4"/>
      <c r="N50" s="4"/>
      <c r="O50" s="3">
        <v>2</v>
      </c>
      <c r="P50" s="4"/>
      <c r="Q50" s="4"/>
      <c r="R50" s="4"/>
      <c r="S50" s="4"/>
      <c r="T50" s="4"/>
      <c r="U50" s="4"/>
      <c r="V50" s="4"/>
      <c r="W50" s="4"/>
      <c r="X50" s="4"/>
      <c r="Y50" s="3">
        <v>4</v>
      </c>
      <c r="Z50" s="3">
        <v>2</v>
      </c>
      <c r="AA50" s="3">
        <f>VLOOKUP(A:A,'C8_RTV_tfidf_20170523'!A:DJ,42,FALSE)</f>
        <v>0</v>
      </c>
      <c r="AB50" s="3">
        <f>VLOOKUP(A:A,'C8_RTV_tfidf_20170523'!A:DK,43,FALSE)</f>
        <v>0</v>
      </c>
    </row>
    <row r="51" spans="1:28">
      <c r="A51" s="2" t="s">
        <v>54</v>
      </c>
      <c r="B51" s="4"/>
      <c r="C51" s="4"/>
      <c r="D51" s="3">
        <v>1</v>
      </c>
      <c r="E51" s="4"/>
      <c r="F51" s="4"/>
      <c r="G51" s="4"/>
      <c r="H51" s="4"/>
      <c r="I51" s="3">
        <v>1</v>
      </c>
      <c r="J51" s="4"/>
      <c r="K51" s="4"/>
      <c r="L51" s="4"/>
      <c r="M51" s="4"/>
      <c r="N51" s="4"/>
      <c r="O51" s="4"/>
      <c r="P51" s="4"/>
      <c r="Q51" s="3">
        <v>2</v>
      </c>
      <c r="R51" s="4"/>
      <c r="S51" s="4"/>
      <c r="T51" s="4"/>
      <c r="U51" s="4"/>
      <c r="V51" s="4"/>
      <c r="W51" s="4"/>
      <c r="X51" s="4"/>
      <c r="Y51" s="3">
        <v>4</v>
      </c>
      <c r="Z51" s="3">
        <v>3</v>
      </c>
      <c r="AA51" s="3">
        <f>VLOOKUP(A:A,'C8_RTV_tfidf_20170523'!A:DJ,42,FALSE)</f>
        <v>0</v>
      </c>
      <c r="AB51" s="3">
        <f>VLOOKUP(A:A,'C8_RTV_tfidf_20170523'!A:DK,43,FALSE)</f>
        <v>0</v>
      </c>
    </row>
    <row r="52" spans="1:28">
      <c r="A52" s="2" t="s">
        <v>55</v>
      </c>
      <c r="B52" s="4"/>
      <c r="C52" s="4"/>
      <c r="D52" s="3">
        <v>1</v>
      </c>
      <c r="E52" s="3">
        <v>1</v>
      </c>
      <c r="F52" s="4"/>
      <c r="G52" s="4"/>
      <c r="H52" s="4"/>
      <c r="I52" s="4"/>
      <c r="J52" s="4"/>
      <c r="K52" s="4"/>
      <c r="L52" s="4"/>
      <c r="M52" s="4"/>
      <c r="N52" s="4"/>
      <c r="O52" s="3">
        <v>1</v>
      </c>
      <c r="P52" s="4"/>
      <c r="Q52" s="4"/>
      <c r="R52" s="4"/>
      <c r="S52" s="4"/>
      <c r="T52" s="4"/>
      <c r="U52" s="4"/>
      <c r="V52" s="4"/>
      <c r="W52" s="3">
        <v>1</v>
      </c>
      <c r="X52" s="4"/>
      <c r="Y52" s="3">
        <v>4</v>
      </c>
      <c r="Z52" s="3">
        <v>4</v>
      </c>
      <c r="AA52" s="3" t="e">
        <f>VLOOKUP(A:A,'C8_RTV_tfidf_20170523'!A:DJ,42,FALSE)</f>
        <v>#N/A</v>
      </c>
      <c r="AB52" s="3" t="e">
        <f>VLOOKUP(A:A,'C8_RTV_tfidf_20170523'!A:DK,43,FALSE)</f>
        <v>#N/A</v>
      </c>
    </row>
    <row r="53" spans="1:28">
      <c r="A53" s="2" t="s">
        <v>56</v>
      </c>
      <c r="B53" s="4"/>
      <c r="C53" s="4"/>
      <c r="D53" s="3">
        <v>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3">
        <v>1</v>
      </c>
      <c r="R53" s="4"/>
      <c r="S53" s="4"/>
      <c r="T53" s="3">
        <v>1</v>
      </c>
      <c r="U53" s="4"/>
      <c r="V53" s="4"/>
      <c r="W53" s="4"/>
      <c r="X53" s="4"/>
      <c r="Y53" s="3">
        <v>3</v>
      </c>
      <c r="Z53" s="3">
        <v>3</v>
      </c>
      <c r="AA53" s="3">
        <f>VLOOKUP(A:A,'C8_RTV_tfidf_20170523'!A:DJ,42,FALSE)</f>
        <v>0</v>
      </c>
      <c r="AB53" s="3">
        <f>VLOOKUP(A:A,'C8_RTV_tfidf_20170523'!A:DK,43,FALSE)</f>
        <v>0</v>
      </c>
    </row>
    <row r="54" spans="1:28">
      <c r="A54" s="2" t="s">
        <v>57</v>
      </c>
      <c r="B54" s="4"/>
      <c r="C54" s="4"/>
      <c r="D54" s="4"/>
      <c r="E54" s="4"/>
      <c r="F54" s="4"/>
      <c r="G54" s="4"/>
      <c r="H54" s="4"/>
      <c r="I54" s="4"/>
      <c r="J54" s="3">
        <v>1</v>
      </c>
      <c r="K54" s="3">
        <v>1</v>
      </c>
      <c r="L54" s="4"/>
      <c r="M54" s="3">
        <v>1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3">
        <v>3</v>
      </c>
      <c r="Z54" s="3">
        <v>3</v>
      </c>
      <c r="AA54" s="3">
        <f>VLOOKUP(A:A,'C8_RTV_tfidf_20170523'!A:DJ,42,FALSE)</f>
        <v>2</v>
      </c>
      <c r="AB54" s="3">
        <f>VLOOKUP(A:A,'C8_RTV_tfidf_20170523'!A:DK,43,FALSE)</f>
        <v>0</v>
      </c>
    </row>
    <row r="55" spans="1:28">
      <c r="A55" s="2" t="s">
        <v>58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3">
        <v>1</v>
      </c>
      <c r="M55" s="4"/>
      <c r="N55" s="3">
        <v>1</v>
      </c>
      <c r="O55" s="4"/>
      <c r="P55" s="4"/>
      <c r="Q55" s="4"/>
      <c r="R55" s="3">
        <v>1</v>
      </c>
      <c r="S55" s="4"/>
      <c r="T55" s="4"/>
      <c r="U55" s="4"/>
      <c r="V55" s="4"/>
      <c r="W55" s="4"/>
      <c r="X55" s="4"/>
      <c r="Y55" s="3">
        <v>3</v>
      </c>
      <c r="Z55" s="3">
        <v>3</v>
      </c>
      <c r="AA55" s="3">
        <f>VLOOKUP(A:A,'C8_RTV_tfidf_20170523'!A:DJ,42,FALSE)</f>
        <v>5</v>
      </c>
      <c r="AB55" s="3">
        <f>VLOOKUP(A:A,'C8_RTV_tfidf_20170523'!A:DK,43,FALSE)</f>
        <v>0</v>
      </c>
    </row>
    <row r="56" spans="1:28">
      <c r="A56" s="2" t="s">
        <v>59</v>
      </c>
      <c r="B56" s="4"/>
      <c r="C56" s="4"/>
      <c r="D56" s="4"/>
      <c r="E56" s="4"/>
      <c r="F56" s="4"/>
      <c r="G56" s="4"/>
      <c r="H56" s="4"/>
      <c r="I56" s="3">
        <v>1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3">
        <v>1</v>
      </c>
      <c r="U56" s="3">
        <v>1</v>
      </c>
      <c r="V56" s="4"/>
      <c r="W56" s="4"/>
      <c r="X56" s="4"/>
      <c r="Y56" s="3">
        <v>3</v>
      </c>
      <c r="Z56" s="3">
        <v>3</v>
      </c>
      <c r="AA56" s="3">
        <f>VLOOKUP(A:A,'C8_RTV_tfidf_20170523'!A:DJ,42,FALSE)</f>
        <v>0</v>
      </c>
      <c r="AB56" s="3">
        <f>VLOOKUP(A:A,'C8_RTV_tfidf_20170523'!A:DK,43,FALSE)</f>
        <v>0</v>
      </c>
    </row>
    <row r="57" spans="1:28">
      <c r="A57" s="2" t="s">
        <v>60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3">
        <v>1</v>
      </c>
      <c r="N57" s="4"/>
      <c r="O57" s="4"/>
      <c r="P57" s="3">
        <v>1</v>
      </c>
      <c r="Q57" s="4"/>
      <c r="R57" s="4"/>
      <c r="S57" s="3">
        <v>1</v>
      </c>
      <c r="T57" s="4"/>
      <c r="U57" s="4"/>
      <c r="V57" s="4"/>
      <c r="W57" s="4"/>
      <c r="X57" s="4"/>
      <c r="Y57" s="3">
        <v>3</v>
      </c>
      <c r="Z57" s="3">
        <v>3</v>
      </c>
      <c r="AA57" s="3">
        <f>VLOOKUP(A:A,'C8_RTV_tfidf_20170523'!A:DJ,42,FALSE)</f>
        <v>0</v>
      </c>
      <c r="AB57" s="3">
        <f>VLOOKUP(A:A,'C8_RTV_tfidf_20170523'!A:DK,43,FALSE)</f>
        <v>0</v>
      </c>
    </row>
    <row r="58" spans="1:28">
      <c r="A58" s="2" t="s">
        <v>61</v>
      </c>
      <c r="B58" s="4"/>
      <c r="C58" s="4"/>
      <c r="D58" s="4"/>
      <c r="E58" s="3">
        <v>1</v>
      </c>
      <c r="F58" s="4"/>
      <c r="G58" s="4"/>
      <c r="H58" s="4"/>
      <c r="I58" s="4"/>
      <c r="J58" s="4"/>
      <c r="K58" s="4"/>
      <c r="L58" s="4"/>
      <c r="M58" s="3">
        <v>1</v>
      </c>
      <c r="N58" s="4"/>
      <c r="O58" s="4"/>
      <c r="P58" s="4"/>
      <c r="Q58" s="4"/>
      <c r="R58" s="4"/>
      <c r="S58" s="3">
        <v>1</v>
      </c>
      <c r="T58" s="4"/>
      <c r="U58" s="4"/>
      <c r="V58" s="4"/>
      <c r="W58" s="4"/>
      <c r="X58" s="4"/>
      <c r="Y58" s="3">
        <v>3</v>
      </c>
      <c r="Z58" s="3">
        <v>3</v>
      </c>
      <c r="AA58" s="3">
        <f>VLOOKUP(A:A,'C8_RTV_tfidf_20170523'!A:DJ,42,FALSE)</f>
        <v>1</v>
      </c>
      <c r="AB58" s="3">
        <f>VLOOKUP(A:A,'C8_RTV_tfidf_20170523'!A:DK,43,FALSE)</f>
        <v>0</v>
      </c>
    </row>
    <row r="59" spans="1:28">
      <c r="A59" s="2" t="s">
        <v>62</v>
      </c>
      <c r="B59" s="3">
        <v>1</v>
      </c>
      <c r="C59" s="4"/>
      <c r="D59" s="3">
        <v>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3">
        <v>1</v>
      </c>
      <c r="R59" s="4"/>
      <c r="S59" s="4"/>
      <c r="T59" s="4"/>
      <c r="U59" s="4"/>
      <c r="V59" s="4"/>
      <c r="W59" s="4"/>
      <c r="X59" s="4"/>
      <c r="Y59" s="3">
        <v>3</v>
      </c>
      <c r="Z59" s="3">
        <v>3</v>
      </c>
      <c r="AA59" s="3">
        <f>VLOOKUP(A:A,'C8_RTV_tfidf_20170523'!A:DJ,42,FALSE)</f>
        <v>0</v>
      </c>
      <c r="AB59" s="3">
        <f>VLOOKUP(A:A,'C8_RTV_tfidf_20170523'!A:DK,43,FALSE)</f>
        <v>0</v>
      </c>
    </row>
    <row r="60" spans="1:28">
      <c r="A60" s="2" t="s">
        <v>63</v>
      </c>
      <c r="B60" s="4"/>
      <c r="C60" s="4"/>
      <c r="D60" s="3">
        <v>1</v>
      </c>
      <c r="E60" s="4"/>
      <c r="F60" s="4"/>
      <c r="G60" s="4"/>
      <c r="H60" s="4"/>
      <c r="I60" s="4"/>
      <c r="J60" s="3">
        <v>1</v>
      </c>
      <c r="K60" s="4"/>
      <c r="L60" s="4"/>
      <c r="M60" s="4"/>
      <c r="N60" s="4"/>
      <c r="O60" s="4"/>
      <c r="P60" s="4"/>
      <c r="Q60" s="4"/>
      <c r="R60" s="3">
        <v>1</v>
      </c>
      <c r="S60" s="4"/>
      <c r="T60" s="4"/>
      <c r="U60" s="4"/>
      <c r="V60" s="4"/>
      <c r="W60" s="4"/>
      <c r="X60" s="4"/>
      <c r="Y60" s="3">
        <v>3</v>
      </c>
      <c r="Z60" s="3">
        <v>3</v>
      </c>
      <c r="AA60" s="3" t="e">
        <f>VLOOKUP(A:A,'C8_RTV_tfidf_20170523'!A:DJ,42,FALSE)</f>
        <v>#N/A</v>
      </c>
      <c r="AB60" s="3" t="e">
        <f>VLOOKUP(A:A,'C8_RTV_tfidf_20170523'!A:DK,43,FALSE)</f>
        <v>#N/A</v>
      </c>
    </row>
    <row r="61" spans="1:28">
      <c r="A61" s="2" t="s">
        <v>64</v>
      </c>
      <c r="B61" s="4"/>
      <c r="C61" s="4"/>
      <c r="D61" s="4"/>
      <c r="E61" s="4"/>
      <c r="F61" s="4"/>
      <c r="G61" s="4"/>
      <c r="H61" s="4"/>
      <c r="I61" s="4"/>
      <c r="J61" s="4"/>
      <c r="K61" s="3">
        <v>1</v>
      </c>
      <c r="L61" s="3">
        <v>1</v>
      </c>
      <c r="M61" s="4"/>
      <c r="N61" s="4"/>
      <c r="O61" s="4"/>
      <c r="P61" s="4"/>
      <c r="Q61" s="3">
        <v>1</v>
      </c>
      <c r="R61" s="4"/>
      <c r="S61" s="4"/>
      <c r="T61" s="4"/>
      <c r="U61" s="4"/>
      <c r="V61" s="4"/>
      <c r="W61" s="4"/>
      <c r="X61" s="4"/>
      <c r="Y61" s="3">
        <v>3</v>
      </c>
      <c r="Z61" s="3">
        <v>3</v>
      </c>
      <c r="AA61" s="3">
        <f>VLOOKUP(A:A,'C8_RTV_tfidf_20170523'!A:DJ,42,FALSE)</f>
        <v>0</v>
      </c>
      <c r="AB61" s="3">
        <f>VLOOKUP(A:A,'C8_RTV_tfidf_20170523'!A:DK,43,FALSE)</f>
        <v>0</v>
      </c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90"/>
  <sheetViews>
    <sheetView workbookViewId="0"/>
  </sheetViews>
  <sheetFormatPr baseColWidth="10" defaultColWidth="14.5" defaultRowHeight="15" customHeight="1" x14ac:dyDescent="0"/>
  <cols>
    <col min="1" max="1" width="27.1640625" customWidth="1"/>
    <col min="2" max="2" width="27.6640625" customWidth="1"/>
    <col min="3" max="26" width="15.1640625" customWidth="1"/>
  </cols>
  <sheetData>
    <row r="1" spans="1:3">
      <c r="A1" s="15" t="s">
        <v>0</v>
      </c>
      <c r="B1" s="1" t="s">
        <v>410</v>
      </c>
      <c r="C1" s="16" t="s">
        <v>411</v>
      </c>
    </row>
    <row r="2" spans="1:3">
      <c r="A2" s="9" t="s">
        <v>13</v>
      </c>
      <c r="B2" s="17" t="s">
        <v>13</v>
      </c>
      <c r="C2" t="str">
        <f t="shared" ref="C2:C167" si="0">IF(ISERROR(VLOOKUP(A:A,#REF!,1,FALSE)),"EC not in Cohort 7 Final EC Matrix","Yes")</f>
        <v>EC not in Cohort 7 Final EC Matrix</v>
      </c>
    </row>
    <row r="3" spans="1:3">
      <c r="A3" s="9" t="s">
        <v>13</v>
      </c>
      <c r="B3" s="17" t="s">
        <v>412</v>
      </c>
      <c r="C3" t="str">
        <f t="shared" si="0"/>
        <v>EC not in Cohort 7 Final EC Matrix</v>
      </c>
    </row>
    <row r="4" spans="1:3">
      <c r="A4" s="18" t="s">
        <v>13</v>
      </c>
      <c r="B4" s="19" t="s">
        <v>413</v>
      </c>
      <c r="C4" t="str">
        <f t="shared" si="0"/>
        <v>EC not in Cohort 7 Final EC Matrix</v>
      </c>
    </row>
    <row r="5" spans="1:3">
      <c r="A5" s="9" t="s">
        <v>56</v>
      </c>
      <c r="B5" s="17" t="s">
        <v>414</v>
      </c>
      <c r="C5" t="str">
        <f t="shared" si="0"/>
        <v>EC not in Cohort 7 Final EC Matrix</v>
      </c>
    </row>
    <row r="6" spans="1:3">
      <c r="A6" s="9" t="s">
        <v>56</v>
      </c>
      <c r="B6" s="17" t="s">
        <v>415</v>
      </c>
      <c r="C6" t="str">
        <f t="shared" si="0"/>
        <v>EC not in Cohort 7 Final EC Matrix</v>
      </c>
    </row>
    <row r="7" spans="1:3">
      <c r="A7" s="9" t="s">
        <v>43</v>
      </c>
      <c r="B7" s="17" t="s">
        <v>43</v>
      </c>
      <c r="C7" t="str">
        <f t="shared" si="0"/>
        <v>EC not in Cohort 7 Final EC Matrix</v>
      </c>
    </row>
    <row r="8" spans="1:3">
      <c r="A8" s="18" t="s">
        <v>43</v>
      </c>
      <c r="B8" s="19" t="s">
        <v>102</v>
      </c>
      <c r="C8" t="str">
        <f t="shared" si="0"/>
        <v>EC not in Cohort 7 Final EC Matrix</v>
      </c>
    </row>
    <row r="9" spans="1:3">
      <c r="A9" s="9" t="s">
        <v>7</v>
      </c>
      <c r="B9" s="17" t="s">
        <v>416</v>
      </c>
      <c r="C9" t="str">
        <f t="shared" si="0"/>
        <v>EC not in Cohort 7 Final EC Matrix</v>
      </c>
    </row>
    <row r="10" spans="1:3">
      <c r="A10" s="9" t="s">
        <v>7</v>
      </c>
      <c r="B10" s="17" t="s">
        <v>417</v>
      </c>
      <c r="C10" t="str">
        <f t="shared" si="0"/>
        <v>EC not in Cohort 7 Final EC Matrix</v>
      </c>
    </row>
    <row r="11" spans="1:3">
      <c r="A11" s="9" t="s">
        <v>7</v>
      </c>
      <c r="B11" s="17" t="s">
        <v>418</v>
      </c>
      <c r="C11" t="str">
        <f t="shared" si="0"/>
        <v>EC not in Cohort 7 Final EC Matrix</v>
      </c>
    </row>
    <row r="12" spans="1:3">
      <c r="A12" s="9" t="s">
        <v>7</v>
      </c>
      <c r="B12" s="17" t="s">
        <v>419</v>
      </c>
      <c r="C12" t="str">
        <f t="shared" si="0"/>
        <v>EC not in Cohort 7 Final EC Matrix</v>
      </c>
    </row>
    <row r="13" spans="1:3">
      <c r="A13" s="9" t="s">
        <v>7</v>
      </c>
      <c r="B13" s="17" t="s">
        <v>420</v>
      </c>
      <c r="C13" t="str">
        <f t="shared" si="0"/>
        <v>EC not in Cohort 7 Final EC Matrix</v>
      </c>
    </row>
    <row r="14" spans="1:3">
      <c r="A14" s="18" t="s">
        <v>267</v>
      </c>
      <c r="B14" s="19" t="s">
        <v>267</v>
      </c>
      <c r="C14" t="str">
        <f t="shared" si="0"/>
        <v>EC not in Cohort 7 Final EC Matrix</v>
      </c>
    </row>
    <row r="15" spans="1:3">
      <c r="A15" s="18" t="s">
        <v>267</v>
      </c>
      <c r="B15" s="19" t="s">
        <v>268</v>
      </c>
      <c r="C15" t="str">
        <f t="shared" si="0"/>
        <v>EC not in Cohort 7 Final EC Matrix</v>
      </c>
    </row>
    <row r="16" spans="1:3">
      <c r="A16" s="9" t="s">
        <v>267</v>
      </c>
      <c r="B16" s="17" t="s">
        <v>269</v>
      </c>
      <c r="C16" t="str">
        <f t="shared" si="0"/>
        <v>EC not in Cohort 7 Final EC Matrix</v>
      </c>
    </row>
    <row r="17" spans="1:3">
      <c r="A17" s="18" t="s">
        <v>36</v>
      </c>
      <c r="B17" s="19" t="s">
        <v>36</v>
      </c>
      <c r="C17" t="str">
        <f t="shared" si="0"/>
        <v>EC not in Cohort 7 Final EC Matrix</v>
      </c>
    </row>
    <row r="18" spans="1:3">
      <c r="A18" s="9" t="s">
        <v>36</v>
      </c>
      <c r="B18" s="17" t="s">
        <v>325</v>
      </c>
      <c r="C18" t="str">
        <f t="shared" si="0"/>
        <v>EC not in Cohort 7 Final EC Matrix</v>
      </c>
    </row>
    <row r="19" spans="1:3">
      <c r="A19" s="18" t="s">
        <v>44</v>
      </c>
      <c r="B19" s="19" t="s">
        <v>358</v>
      </c>
      <c r="C19" t="str">
        <f t="shared" si="0"/>
        <v>EC not in Cohort 7 Final EC Matrix</v>
      </c>
    </row>
    <row r="20" spans="1:3">
      <c r="A20" s="18" t="s">
        <v>31</v>
      </c>
      <c r="B20" s="19" t="s">
        <v>31</v>
      </c>
      <c r="C20" t="str">
        <f t="shared" si="0"/>
        <v>EC not in Cohort 7 Final EC Matrix</v>
      </c>
    </row>
    <row r="21" spans="1:3">
      <c r="A21" s="18" t="s">
        <v>31</v>
      </c>
      <c r="B21" s="19" t="s">
        <v>103</v>
      </c>
      <c r="C21" t="str">
        <f t="shared" si="0"/>
        <v>EC not in Cohort 7 Final EC Matrix</v>
      </c>
    </row>
    <row r="22" spans="1:3">
      <c r="A22" s="9" t="s">
        <v>15</v>
      </c>
      <c r="B22" s="17" t="s">
        <v>15</v>
      </c>
      <c r="C22" t="str">
        <f t="shared" si="0"/>
        <v>EC not in Cohort 7 Final EC Matrix</v>
      </c>
    </row>
    <row r="23" spans="1:3">
      <c r="A23" s="9" t="s">
        <v>15</v>
      </c>
      <c r="B23" s="17" t="s">
        <v>421</v>
      </c>
      <c r="C23" t="str">
        <f t="shared" si="0"/>
        <v>EC not in Cohort 7 Final EC Matrix</v>
      </c>
    </row>
    <row r="24" spans="1:3">
      <c r="A24" s="9" t="s">
        <v>29</v>
      </c>
      <c r="B24" s="17" t="s">
        <v>147</v>
      </c>
      <c r="C24" t="str">
        <f t="shared" si="0"/>
        <v>EC not in Cohort 7 Final EC Matrix</v>
      </c>
    </row>
    <row r="25" spans="1:3">
      <c r="A25" s="9" t="s">
        <v>29</v>
      </c>
      <c r="B25" s="17" t="s">
        <v>422</v>
      </c>
      <c r="C25" t="str">
        <f t="shared" si="0"/>
        <v>EC not in Cohort 7 Final EC Matrix</v>
      </c>
    </row>
    <row r="26" spans="1:3">
      <c r="A26" s="9" t="s">
        <v>29</v>
      </c>
      <c r="B26" s="17" t="s">
        <v>423</v>
      </c>
      <c r="C26" t="str">
        <f t="shared" si="0"/>
        <v>EC not in Cohort 7 Final EC Matrix</v>
      </c>
    </row>
    <row r="27" spans="1:3">
      <c r="A27" s="9" t="s">
        <v>16</v>
      </c>
      <c r="B27" s="17" t="s">
        <v>424</v>
      </c>
      <c r="C27" t="str">
        <f t="shared" si="0"/>
        <v>EC not in Cohort 7 Final EC Matrix</v>
      </c>
    </row>
    <row r="28" spans="1:3">
      <c r="A28" s="9" t="s">
        <v>16</v>
      </c>
      <c r="B28" s="17" t="s">
        <v>425</v>
      </c>
      <c r="C28" t="str">
        <f t="shared" si="0"/>
        <v>EC not in Cohort 7 Final EC Matrix</v>
      </c>
    </row>
    <row r="29" spans="1:3">
      <c r="A29" s="9" t="s">
        <v>57</v>
      </c>
      <c r="B29" s="17" t="s">
        <v>365</v>
      </c>
      <c r="C29" t="str">
        <f t="shared" si="0"/>
        <v>EC not in Cohort 7 Final EC Matrix</v>
      </c>
    </row>
    <row r="30" spans="1:3">
      <c r="A30" s="9" t="s">
        <v>339</v>
      </c>
      <c r="B30" s="17" t="s">
        <v>339</v>
      </c>
      <c r="C30" t="str">
        <f t="shared" si="0"/>
        <v>EC not in Cohort 7 Final EC Matrix</v>
      </c>
    </row>
    <row r="31" spans="1:3">
      <c r="A31" s="18" t="s">
        <v>328</v>
      </c>
      <c r="B31" s="19" t="s">
        <v>328</v>
      </c>
      <c r="C31" t="str">
        <f t="shared" si="0"/>
        <v>EC not in Cohort 7 Final EC Matrix</v>
      </c>
    </row>
    <row r="32" spans="1:3">
      <c r="A32" s="9" t="s">
        <v>328</v>
      </c>
      <c r="B32" s="17" t="s">
        <v>329</v>
      </c>
      <c r="C32" t="str">
        <f t="shared" si="0"/>
        <v>EC not in Cohort 7 Final EC Matrix</v>
      </c>
    </row>
    <row r="33" spans="1:3">
      <c r="A33" s="9" t="s">
        <v>328</v>
      </c>
      <c r="B33" s="17" t="s">
        <v>330</v>
      </c>
      <c r="C33" t="str">
        <f t="shared" si="0"/>
        <v>EC not in Cohort 7 Final EC Matrix</v>
      </c>
    </row>
    <row r="34" spans="1:3">
      <c r="A34" s="9" t="s">
        <v>328</v>
      </c>
      <c r="B34" s="17" t="s">
        <v>332</v>
      </c>
      <c r="C34" t="str">
        <f t="shared" si="0"/>
        <v>EC not in Cohort 7 Final EC Matrix</v>
      </c>
    </row>
    <row r="35" spans="1:3">
      <c r="A35" s="18" t="s">
        <v>328</v>
      </c>
      <c r="B35" s="19" t="s">
        <v>333</v>
      </c>
      <c r="C35" t="str">
        <f t="shared" si="0"/>
        <v>EC not in Cohort 7 Final EC Matrix</v>
      </c>
    </row>
    <row r="36" spans="1:3">
      <c r="A36" s="9" t="s">
        <v>48</v>
      </c>
      <c r="B36" s="17" t="s">
        <v>48</v>
      </c>
      <c r="C36" t="str">
        <f t="shared" si="0"/>
        <v>EC not in Cohort 7 Final EC Matrix</v>
      </c>
    </row>
    <row r="37" spans="1:3">
      <c r="A37" s="18" t="s">
        <v>20</v>
      </c>
      <c r="B37" s="19" t="s">
        <v>426</v>
      </c>
      <c r="C37" t="str">
        <f t="shared" si="0"/>
        <v>EC not in Cohort 7 Final EC Matrix</v>
      </c>
    </row>
    <row r="38" spans="1:3">
      <c r="A38" s="18" t="s">
        <v>20</v>
      </c>
      <c r="B38" s="19" t="s">
        <v>427</v>
      </c>
      <c r="C38" t="str">
        <f t="shared" si="0"/>
        <v>EC not in Cohort 7 Final EC Matrix</v>
      </c>
    </row>
    <row r="39" spans="1:3">
      <c r="A39" s="9" t="s">
        <v>20</v>
      </c>
      <c r="B39" s="17" t="s">
        <v>428</v>
      </c>
      <c r="C39" t="str">
        <f t="shared" si="0"/>
        <v>EC not in Cohort 7 Final EC Matrix</v>
      </c>
    </row>
    <row r="40" spans="1:3">
      <c r="A40" s="18" t="s">
        <v>20</v>
      </c>
      <c r="B40" s="19" t="s">
        <v>429</v>
      </c>
      <c r="C40" t="str">
        <f t="shared" si="0"/>
        <v>EC not in Cohort 7 Final EC Matrix</v>
      </c>
    </row>
    <row r="41" spans="1:3">
      <c r="A41" s="9" t="s">
        <v>58</v>
      </c>
      <c r="B41" s="17" t="s">
        <v>430</v>
      </c>
      <c r="C41" t="str">
        <f t="shared" si="0"/>
        <v>EC not in Cohort 7 Final EC Matrix</v>
      </c>
    </row>
    <row r="42" spans="1:3">
      <c r="A42" s="9" t="s">
        <v>23</v>
      </c>
      <c r="B42" s="17" t="s">
        <v>118</v>
      </c>
      <c r="C42" t="str">
        <f t="shared" si="0"/>
        <v>EC not in Cohort 7 Final EC Matrix</v>
      </c>
    </row>
    <row r="43" spans="1:3">
      <c r="A43" s="9" t="s">
        <v>23</v>
      </c>
      <c r="B43" s="17" t="s">
        <v>23</v>
      </c>
      <c r="C43" t="str">
        <f t="shared" si="0"/>
        <v>EC not in Cohort 7 Final EC Matrix</v>
      </c>
    </row>
    <row r="44" spans="1:3">
      <c r="A44" s="9" t="s">
        <v>12</v>
      </c>
      <c r="B44" s="17" t="s">
        <v>12</v>
      </c>
      <c r="C44" t="str">
        <f t="shared" si="0"/>
        <v>EC not in Cohort 7 Final EC Matrix</v>
      </c>
    </row>
    <row r="45" spans="1:3">
      <c r="A45" s="9" t="s">
        <v>12</v>
      </c>
      <c r="B45" s="17" t="s">
        <v>130</v>
      </c>
      <c r="C45" t="str">
        <f t="shared" si="0"/>
        <v>EC not in Cohort 7 Final EC Matrix</v>
      </c>
    </row>
    <row r="46" spans="1:3">
      <c r="A46" s="9" t="s">
        <v>21</v>
      </c>
      <c r="B46" s="17" t="s">
        <v>21</v>
      </c>
      <c r="C46" t="str">
        <f t="shared" si="0"/>
        <v>EC not in Cohort 7 Final EC Matrix</v>
      </c>
    </row>
    <row r="47" spans="1:3">
      <c r="A47" s="18" t="s">
        <v>21</v>
      </c>
      <c r="B47" s="19" t="s">
        <v>431</v>
      </c>
      <c r="C47" t="str">
        <f t="shared" si="0"/>
        <v>EC not in Cohort 7 Final EC Matrix</v>
      </c>
    </row>
    <row r="48" spans="1:3">
      <c r="A48" s="18" t="s">
        <v>59</v>
      </c>
      <c r="B48" s="19" t="s">
        <v>59</v>
      </c>
      <c r="C48" t="str">
        <f t="shared" si="0"/>
        <v>EC not in Cohort 7 Final EC Matrix</v>
      </c>
    </row>
    <row r="49" spans="1:3">
      <c r="A49" s="18" t="s">
        <v>275</v>
      </c>
      <c r="B49" s="19" t="s">
        <v>276</v>
      </c>
      <c r="C49" t="str">
        <f t="shared" si="0"/>
        <v>EC not in Cohort 7 Final EC Matrix</v>
      </c>
    </row>
    <row r="50" spans="1:3">
      <c r="A50" s="9" t="s">
        <v>275</v>
      </c>
      <c r="B50" s="17" t="s">
        <v>278</v>
      </c>
      <c r="C50" t="str">
        <f t="shared" si="0"/>
        <v>EC not in Cohort 7 Final EC Matrix</v>
      </c>
    </row>
    <row r="51" spans="1:3">
      <c r="A51" s="9" t="s">
        <v>11</v>
      </c>
      <c r="B51" s="17" t="s">
        <v>11</v>
      </c>
      <c r="C51" t="str">
        <f t="shared" si="0"/>
        <v>EC not in Cohort 7 Final EC Matrix</v>
      </c>
    </row>
    <row r="52" spans="1:3">
      <c r="A52" s="9" t="s">
        <v>11</v>
      </c>
      <c r="B52" s="17" t="s">
        <v>432</v>
      </c>
      <c r="C52" t="str">
        <f t="shared" si="0"/>
        <v>EC not in Cohort 7 Final EC Matrix</v>
      </c>
    </row>
    <row r="53" spans="1:3">
      <c r="A53" s="9" t="s">
        <v>11</v>
      </c>
      <c r="B53" s="17" t="s">
        <v>433</v>
      </c>
      <c r="C53" t="str">
        <f t="shared" si="0"/>
        <v>EC not in Cohort 7 Final EC Matrix</v>
      </c>
    </row>
    <row r="54" spans="1:3">
      <c r="A54" s="9" t="s">
        <v>11</v>
      </c>
      <c r="B54" s="17" t="s">
        <v>251</v>
      </c>
      <c r="C54" t="str">
        <f t="shared" si="0"/>
        <v>EC not in Cohort 7 Final EC Matrix</v>
      </c>
    </row>
    <row r="55" spans="1:3">
      <c r="A55" s="9" t="s">
        <v>45</v>
      </c>
      <c r="B55" s="17" t="s">
        <v>45</v>
      </c>
      <c r="C55" t="str">
        <f t="shared" si="0"/>
        <v>EC not in Cohort 7 Final EC Matrix</v>
      </c>
    </row>
    <row r="56" spans="1:3">
      <c r="A56" s="9" t="s">
        <v>45</v>
      </c>
      <c r="B56" s="17" t="s">
        <v>305</v>
      </c>
      <c r="C56" t="str">
        <f t="shared" si="0"/>
        <v>EC not in Cohort 7 Final EC Matrix</v>
      </c>
    </row>
    <row r="57" spans="1:3">
      <c r="A57" s="9" t="s">
        <v>279</v>
      </c>
      <c r="B57" s="17" t="s">
        <v>294</v>
      </c>
      <c r="C57" t="str">
        <f t="shared" si="0"/>
        <v>EC not in Cohort 7 Final EC Matrix</v>
      </c>
    </row>
    <row r="58" spans="1:3">
      <c r="A58" s="18" t="s">
        <v>279</v>
      </c>
      <c r="B58" s="19" t="s">
        <v>279</v>
      </c>
      <c r="C58" t="str">
        <f t="shared" si="0"/>
        <v>EC not in Cohort 7 Final EC Matrix</v>
      </c>
    </row>
    <row r="59" spans="1:3">
      <c r="A59" s="18" t="s">
        <v>37</v>
      </c>
      <c r="B59" s="19" t="s">
        <v>434</v>
      </c>
      <c r="C59" t="str">
        <f t="shared" si="0"/>
        <v>EC not in Cohort 7 Final EC Matrix</v>
      </c>
    </row>
    <row r="60" spans="1:3">
      <c r="A60" s="9" t="s">
        <v>37</v>
      </c>
      <c r="B60" s="17" t="s">
        <v>435</v>
      </c>
      <c r="C60" t="str">
        <f t="shared" si="0"/>
        <v>EC not in Cohort 7 Final EC Matrix</v>
      </c>
    </row>
    <row r="61" spans="1:3">
      <c r="A61" s="9" t="s">
        <v>37</v>
      </c>
      <c r="B61" s="17" t="s">
        <v>436</v>
      </c>
      <c r="C61" t="str">
        <f t="shared" si="0"/>
        <v>EC not in Cohort 7 Final EC Matrix</v>
      </c>
    </row>
    <row r="62" spans="1:3">
      <c r="A62" s="9" t="s">
        <v>37</v>
      </c>
      <c r="B62" s="17" t="s">
        <v>437</v>
      </c>
      <c r="C62" t="str">
        <f t="shared" si="0"/>
        <v>EC not in Cohort 7 Final EC Matrix</v>
      </c>
    </row>
    <row r="63" spans="1:3">
      <c r="A63" s="18" t="s">
        <v>49</v>
      </c>
      <c r="B63" s="19" t="s">
        <v>438</v>
      </c>
      <c r="C63" t="str">
        <f t="shared" si="0"/>
        <v>EC not in Cohort 7 Final EC Matrix</v>
      </c>
    </row>
    <row r="64" spans="1:3">
      <c r="A64" s="9" t="s">
        <v>49</v>
      </c>
      <c r="B64" s="17" t="s">
        <v>439</v>
      </c>
      <c r="C64" t="str">
        <f t="shared" si="0"/>
        <v>EC not in Cohort 7 Final EC Matrix</v>
      </c>
    </row>
    <row r="65" spans="1:3">
      <c r="A65" s="9" t="s">
        <v>25</v>
      </c>
      <c r="B65" s="17" t="s">
        <v>70</v>
      </c>
      <c r="C65" t="str">
        <f t="shared" si="0"/>
        <v>EC not in Cohort 7 Final EC Matrix</v>
      </c>
    </row>
    <row r="66" spans="1:3">
      <c r="A66" s="9" t="s">
        <v>25</v>
      </c>
      <c r="B66" s="17" t="s">
        <v>71</v>
      </c>
      <c r="C66" t="str">
        <f t="shared" si="0"/>
        <v>EC not in Cohort 7 Final EC Matrix</v>
      </c>
    </row>
    <row r="67" spans="1:3">
      <c r="A67" s="9" t="s">
        <v>18</v>
      </c>
      <c r="B67" s="17" t="s">
        <v>18</v>
      </c>
      <c r="C67" t="str">
        <f t="shared" si="0"/>
        <v>EC not in Cohort 7 Final EC Matrix</v>
      </c>
    </row>
    <row r="68" spans="1:3">
      <c r="A68" s="9" t="s">
        <v>32</v>
      </c>
      <c r="B68" s="17" t="s">
        <v>242</v>
      </c>
      <c r="C68" t="str">
        <f t="shared" si="0"/>
        <v>EC not in Cohort 7 Final EC Matrix</v>
      </c>
    </row>
    <row r="69" spans="1:3">
      <c r="A69" s="9" t="s">
        <v>38</v>
      </c>
      <c r="B69" s="17" t="s">
        <v>440</v>
      </c>
      <c r="C69" t="str">
        <f t="shared" si="0"/>
        <v>EC not in Cohort 7 Final EC Matrix</v>
      </c>
    </row>
    <row r="70" spans="1:3">
      <c r="A70" s="18" t="s">
        <v>38</v>
      </c>
      <c r="B70" s="19" t="s">
        <v>441</v>
      </c>
      <c r="C70" t="str">
        <f t="shared" si="0"/>
        <v>EC not in Cohort 7 Final EC Matrix</v>
      </c>
    </row>
    <row r="71" spans="1:3">
      <c r="A71" s="18" t="s">
        <v>50</v>
      </c>
      <c r="B71" s="19" t="s">
        <v>219</v>
      </c>
      <c r="C71" t="str">
        <f t="shared" si="0"/>
        <v>EC not in Cohort 7 Final EC Matrix</v>
      </c>
    </row>
    <row r="72" spans="1:3">
      <c r="A72" s="9" t="s">
        <v>50</v>
      </c>
      <c r="B72" s="17" t="s">
        <v>220</v>
      </c>
      <c r="C72" t="str">
        <f t="shared" si="0"/>
        <v>EC not in Cohort 7 Final EC Matrix</v>
      </c>
    </row>
    <row r="73" spans="1:3">
      <c r="A73" s="18" t="s">
        <v>30</v>
      </c>
      <c r="B73" s="19" t="s">
        <v>30</v>
      </c>
      <c r="C73" t="str">
        <f t="shared" si="0"/>
        <v>EC not in Cohort 7 Final EC Matrix</v>
      </c>
    </row>
    <row r="74" spans="1:3">
      <c r="A74" s="18" t="s">
        <v>30</v>
      </c>
      <c r="B74" s="19" t="s">
        <v>361</v>
      </c>
      <c r="C74" t="str">
        <f t="shared" si="0"/>
        <v>EC not in Cohort 7 Final EC Matrix</v>
      </c>
    </row>
    <row r="75" spans="1:3">
      <c r="A75" s="18" t="s">
        <v>60</v>
      </c>
      <c r="B75" s="19" t="s">
        <v>60</v>
      </c>
      <c r="C75" t="str">
        <f t="shared" si="0"/>
        <v>EC not in Cohort 7 Final EC Matrix</v>
      </c>
    </row>
    <row r="76" spans="1:3">
      <c r="A76" s="18" t="s">
        <v>46</v>
      </c>
      <c r="B76" s="19" t="s">
        <v>46</v>
      </c>
      <c r="C76" t="str">
        <f t="shared" si="0"/>
        <v>EC not in Cohort 7 Final EC Matrix</v>
      </c>
    </row>
    <row r="77" spans="1:3">
      <c r="A77" s="18" t="s">
        <v>8</v>
      </c>
      <c r="B77" s="19" t="s">
        <v>442</v>
      </c>
      <c r="C77" t="str">
        <f t="shared" si="0"/>
        <v>EC not in Cohort 7 Final EC Matrix</v>
      </c>
    </row>
    <row r="78" spans="1:3">
      <c r="A78" s="18" t="s">
        <v>8</v>
      </c>
      <c r="B78" s="19" t="s">
        <v>443</v>
      </c>
      <c r="C78" t="str">
        <f t="shared" si="0"/>
        <v>EC not in Cohort 7 Final EC Matrix</v>
      </c>
    </row>
    <row r="79" spans="1:3">
      <c r="A79" s="9" t="s">
        <v>8</v>
      </c>
      <c r="B79" s="17" t="s">
        <v>444</v>
      </c>
      <c r="C79" t="str">
        <f t="shared" si="0"/>
        <v>EC not in Cohort 7 Final EC Matrix</v>
      </c>
    </row>
    <row r="80" spans="1:3">
      <c r="A80" s="18" t="s">
        <v>344</v>
      </c>
      <c r="B80" s="19" t="s">
        <v>345</v>
      </c>
      <c r="C80" t="str">
        <f t="shared" si="0"/>
        <v>EC not in Cohort 7 Final EC Matrix</v>
      </c>
    </row>
    <row r="81" spans="1:3">
      <c r="A81" s="9" t="s">
        <v>9</v>
      </c>
      <c r="B81" s="17" t="s">
        <v>121</v>
      </c>
      <c r="C81" t="str">
        <f t="shared" si="0"/>
        <v>EC not in Cohort 7 Final EC Matrix</v>
      </c>
    </row>
    <row r="82" spans="1:3">
      <c r="A82" s="9" t="s">
        <v>9</v>
      </c>
      <c r="B82" s="17" t="s">
        <v>122</v>
      </c>
      <c r="C82" t="str">
        <f t="shared" si="0"/>
        <v>EC not in Cohort 7 Final EC Matrix</v>
      </c>
    </row>
    <row r="83" spans="1:3">
      <c r="A83" s="18" t="s">
        <v>9</v>
      </c>
      <c r="B83" s="19" t="s">
        <v>123</v>
      </c>
      <c r="C83" t="str">
        <f t="shared" si="0"/>
        <v>EC not in Cohort 7 Final EC Matrix</v>
      </c>
    </row>
    <row r="84" spans="1:3">
      <c r="A84" s="9" t="s">
        <v>9</v>
      </c>
      <c r="B84" s="17" t="s">
        <v>124</v>
      </c>
      <c r="C84" t="str">
        <f t="shared" si="0"/>
        <v>EC not in Cohort 7 Final EC Matrix</v>
      </c>
    </row>
    <row r="85" spans="1:3">
      <c r="A85" s="9" t="s">
        <v>9</v>
      </c>
      <c r="B85" s="17" t="s">
        <v>9</v>
      </c>
      <c r="C85" t="str">
        <f t="shared" si="0"/>
        <v>EC not in Cohort 7 Final EC Matrix</v>
      </c>
    </row>
    <row r="86" spans="1:3">
      <c r="A86" s="9" t="s">
        <v>9</v>
      </c>
      <c r="B86" s="17" t="s">
        <v>125</v>
      </c>
      <c r="C86" t="str">
        <f t="shared" si="0"/>
        <v>EC not in Cohort 7 Final EC Matrix</v>
      </c>
    </row>
    <row r="87" spans="1:3">
      <c r="A87" s="18" t="s">
        <v>39</v>
      </c>
      <c r="B87" s="19" t="s">
        <v>445</v>
      </c>
      <c r="C87" t="str">
        <f t="shared" si="0"/>
        <v>EC not in Cohort 7 Final EC Matrix</v>
      </c>
    </row>
    <row r="88" spans="1:3">
      <c r="A88" s="9" t="s">
        <v>362</v>
      </c>
      <c r="B88" s="17" t="s">
        <v>446</v>
      </c>
      <c r="C88" t="str">
        <f t="shared" si="0"/>
        <v>EC not in Cohort 7 Final EC Matrix</v>
      </c>
    </row>
    <row r="89" spans="1:3">
      <c r="A89" s="9" t="s">
        <v>183</v>
      </c>
      <c r="B89" s="17" t="s">
        <v>447</v>
      </c>
      <c r="C89" t="str">
        <f t="shared" si="0"/>
        <v>EC not in Cohort 7 Final EC Matrix</v>
      </c>
    </row>
    <row r="90" spans="1:3">
      <c r="A90" s="18" t="s">
        <v>183</v>
      </c>
      <c r="B90" s="19" t="s">
        <v>448</v>
      </c>
      <c r="C90" t="str">
        <f t="shared" si="0"/>
        <v>EC not in Cohort 7 Final EC Matrix</v>
      </c>
    </row>
    <row r="91" spans="1:3">
      <c r="A91" s="9" t="s">
        <v>183</v>
      </c>
      <c r="B91" s="17" t="s">
        <v>449</v>
      </c>
      <c r="C91" t="str">
        <f t="shared" si="0"/>
        <v>EC not in Cohort 7 Final EC Matrix</v>
      </c>
    </row>
    <row r="92" spans="1:3">
      <c r="A92" s="9" t="s">
        <v>183</v>
      </c>
      <c r="B92" s="17" t="s">
        <v>450</v>
      </c>
      <c r="C92" t="str">
        <f t="shared" si="0"/>
        <v>EC not in Cohort 7 Final EC Matrix</v>
      </c>
    </row>
    <row r="93" spans="1:3">
      <c r="A93" s="9" t="s">
        <v>183</v>
      </c>
      <c r="B93" s="17" t="s">
        <v>451</v>
      </c>
      <c r="C93" t="str">
        <f t="shared" si="0"/>
        <v>EC not in Cohort 7 Final EC Matrix</v>
      </c>
    </row>
    <row r="94" spans="1:3">
      <c r="A94" s="9" t="s">
        <v>40</v>
      </c>
      <c r="B94" s="17" t="s">
        <v>366</v>
      </c>
      <c r="C94" t="str">
        <f t="shared" si="0"/>
        <v>EC not in Cohort 7 Final EC Matrix</v>
      </c>
    </row>
    <row r="95" spans="1:3">
      <c r="A95" s="18" t="s">
        <v>40</v>
      </c>
      <c r="B95" s="19" t="s">
        <v>40</v>
      </c>
      <c r="C95" t="str">
        <f t="shared" si="0"/>
        <v>EC not in Cohort 7 Final EC Matrix</v>
      </c>
    </row>
    <row r="96" spans="1:3">
      <c r="A96" s="9" t="s">
        <v>33</v>
      </c>
      <c r="B96" s="17" t="s">
        <v>33</v>
      </c>
      <c r="C96" t="str">
        <f t="shared" si="0"/>
        <v>EC not in Cohort 7 Final EC Matrix</v>
      </c>
    </row>
    <row r="97" spans="1:3">
      <c r="A97" s="9" t="s">
        <v>33</v>
      </c>
      <c r="B97" s="17" t="s">
        <v>145</v>
      </c>
      <c r="C97" t="str">
        <f t="shared" si="0"/>
        <v>EC not in Cohort 7 Final EC Matrix</v>
      </c>
    </row>
    <row r="98" spans="1:3">
      <c r="A98" s="9" t="s">
        <v>41</v>
      </c>
      <c r="B98" s="17" t="s">
        <v>41</v>
      </c>
      <c r="C98" t="str">
        <f t="shared" si="0"/>
        <v>EC not in Cohort 7 Final EC Matrix</v>
      </c>
    </row>
    <row r="99" spans="1:3">
      <c r="A99" s="9" t="s">
        <v>10</v>
      </c>
      <c r="B99" s="17" t="s">
        <v>452</v>
      </c>
      <c r="C99" t="str">
        <f t="shared" si="0"/>
        <v>EC not in Cohort 7 Final EC Matrix</v>
      </c>
    </row>
    <row r="100" spans="1:3">
      <c r="A100" s="9" t="s">
        <v>10</v>
      </c>
      <c r="B100" s="17" t="s">
        <v>10</v>
      </c>
      <c r="C100" t="str">
        <f t="shared" si="0"/>
        <v>EC not in Cohort 7 Final EC Matrix</v>
      </c>
    </row>
    <row r="101" spans="1:3">
      <c r="A101" s="18" t="s">
        <v>10</v>
      </c>
      <c r="B101" s="19" t="s">
        <v>233</v>
      </c>
      <c r="C101" t="str">
        <f t="shared" si="0"/>
        <v>EC not in Cohort 7 Final EC Matrix</v>
      </c>
    </row>
    <row r="102" spans="1:3">
      <c r="A102" s="18" t="s">
        <v>10</v>
      </c>
      <c r="B102" s="19" t="s">
        <v>234</v>
      </c>
      <c r="C102" t="str">
        <f t="shared" si="0"/>
        <v>EC not in Cohort 7 Final EC Matrix</v>
      </c>
    </row>
    <row r="103" spans="1:3">
      <c r="A103" s="9" t="s">
        <v>5</v>
      </c>
      <c r="B103" s="17" t="s">
        <v>453</v>
      </c>
      <c r="C103" t="str">
        <f t="shared" si="0"/>
        <v>EC not in Cohort 7 Final EC Matrix</v>
      </c>
    </row>
    <row r="104" spans="1:3">
      <c r="A104" s="9" t="s">
        <v>5</v>
      </c>
      <c r="B104" s="17" t="s">
        <v>454</v>
      </c>
      <c r="C104" t="str">
        <f t="shared" si="0"/>
        <v>EC not in Cohort 7 Final EC Matrix</v>
      </c>
    </row>
    <row r="105" spans="1:3">
      <c r="A105" s="18" t="s">
        <v>5</v>
      </c>
      <c r="B105" s="19" t="s">
        <v>455</v>
      </c>
      <c r="C105" t="str">
        <f t="shared" si="0"/>
        <v>EC not in Cohort 7 Final EC Matrix</v>
      </c>
    </row>
    <row r="106" spans="1:3">
      <c r="A106" s="9" t="s">
        <v>5</v>
      </c>
      <c r="B106" s="17" t="s">
        <v>456</v>
      </c>
      <c r="C106" t="str">
        <f t="shared" si="0"/>
        <v>EC not in Cohort 7 Final EC Matrix</v>
      </c>
    </row>
    <row r="107" spans="1:3">
      <c r="A107" s="18" t="s">
        <v>22</v>
      </c>
      <c r="B107" s="19" t="s">
        <v>457</v>
      </c>
      <c r="C107" t="str">
        <f t="shared" si="0"/>
        <v>EC not in Cohort 7 Final EC Matrix</v>
      </c>
    </row>
    <row r="108" spans="1:3">
      <c r="A108" s="9" t="s">
        <v>22</v>
      </c>
      <c r="B108" s="17" t="s">
        <v>22</v>
      </c>
      <c r="C108" t="str">
        <f t="shared" si="0"/>
        <v>EC not in Cohort 7 Final EC Matrix</v>
      </c>
    </row>
    <row r="109" spans="1:3">
      <c r="A109" s="9" t="s">
        <v>22</v>
      </c>
      <c r="B109" s="17" t="s">
        <v>273</v>
      </c>
      <c r="C109" t="str">
        <f t="shared" si="0"/>
        <v>EC not in Cohort 7 Final EC Matrix</v>
      </c>
    </row>
    <row r="110" spans="1:3">
      <c r="A110" s="18" t="s">
        <v>17</v>
      </c>
      <c r="B110" s="19" t="s">
        <v>458</v>
      </c>
      <c r="C110" t="str">
        <f t="shared" si="0"/>
        <v>EC not in Cohort 7 Final EC Matrix</v>
      </c>
    </row>
    <row r="111" spans="1:3">
      <c r="A111" s="9" t="s">
        <v>17</v>
      </c>
      <c r="B111" s="17" t="s">
        <v>459</v>
      </c>
      <c r="C111" t="str">
        <f t="shared" si="0"/>
        <v>EC not in Cohort 7 Final EC Matrix</v>
      </c>
    </row>
    <row r="112" spans="1:3">
      <c r="A112" s="18" t="s">
        <v>17</v>
      </c>
      <c r="B112" s="19" t="s">
        <v>460</v>
      </c>
      <c r="C112" t="str">
        <f t="shared" si="0"/>
        <v>EC not in Cohort 7 Final EC Matrix</v>
      </c>
    </row>
    <row r="113" spans="1:3">
      <c r="A113" s="18" t="s">
        <v>17</v>
      </c>
      <c r="B113" s="19" t="s">
        <v>461</v>
      </c>
      <c r="C113" t="str">
        <f t="shared" si="0"/>
        <v>EC not in Cohort 7 Final EC Matrix</v>
      </c>
    </row>
    <row r="114" spans="1:3">
      <c r="A114" s="18" t="s">
        <v>17</v>
      </c>
      <c r="B114" s="19" t="s">
        <v>462</v>
      </c>
      <c r="C114" t="str">
        <f t="shared" si="0"/>
        <v>EC not in Cohort 7 Final EC Matrix</v>
      </c>
    </row>
    <row r="115" spans="1:3">
      <c r="A115" s="18" t="s">
        <v>61</v>
      </c>
      <c r="B115" s="19" t="s">
        <v>463</v>
      </c>
      <c r="C115" t="str">
        <f t="shared" si="0"/>
        <v>EC not in Cohort 7 Final EC Matrix</v>
      </c>
    </row>
    <row r="116" spans="1:3">
      <c r="A116" s="9" t="s">
        <v>34</v>
      </c>
      <c r="B116" s="17" t="s">
        <v>359</v>
      </c>
      <c r="C116" t="str">
        <f t="shared" si="0"/>
        <v>EC not in Cohort 7 Final EC Matrix</v>
      </c>
    </row>
    <row r="117" spans="1:3">
      <c r="A117" s="9" t="s">
        <v>6</v>
      </c>
      <c r="B117" s="17" t="s">
        <v>464</v>
      </c>
      <c r="C117" t="str">
        <f t="shared" si="0"/>
        <v>EC not in Cohort 7 Final EC Matrix</v>
      </c>
    </row>
    <row r="118" spans="1:3">
      <c r="A118" s="18" t="s">
        <v>6</v>
      </c>
      <c r="B118" s="19" t="s">
        <v>465</v>
      </c>
      <c r="C118" t="str">
        <f t="shared" si="0"/>
        <v>EC not in Cohort 7 Final EC Matrix</v>
      </c>
    </row>
    <row r="119" spans="1:3">
      <c r="A119" s="9" t="s">
        <v>6</v>
      </c>
      <c r="B119" s="17" t="s">
        <v>466</v>
      </c>
      <c r="C119" t="str">
        <f t="shared" si="0"/>
        <v>EC not in Cohort 7 Final EC Matrix</v>
      </c>
    </row>
    <row r="120" spans="1:3">
      <c r="A120" s="9" t="s">
        <v>35</v>
      </c>
      <c r="B120" s="17" t="s">
        <v>467</v>
      </c>
      <c r="C120" t="str">
        <f t="shared" si="0"/>
        <v>EC not in Cohort 7 Final EC Matrix</v>
      </c>
    </row>
    <row r="121" spans="1:3">
      <c r="A121" s="9" t="s">
        <v>35</v>
      </c>
      <c r="B121" s="17" t="s">
        <v>468</v>
      </c>
      <c r="C121" t="str">
        <f t="shared" si="0"/>
        <v>EC not in Cohort 7 Final EC Matrix</v>
      </c>
    </row>
    <row r="122" spans="1:3">
      <c r="A122" s="9" t="s">
        <v>52</v>
      </c>
      <c r="B122" s="17" t="s">
        <v>469</v>
      </c>
      <c r="C122" t="str">
        <f t="shared" si="0"/>
        <v>EC not in Cohort 7 Final EC Matrix</v>
      </c>
    </row>
    <row r="123" spans="1:3">
      <c r="A123" s="9" t="s">
        <v>52</v>
      </c>
      <c r="B123" s="17" t="s">
        <v>401</v>
      </c>
      <c r="C123" t="str">
        <f t="shared" si="0"/>
        <v>EC not in Cohort 7 Final EC Matrix</v>
      </c>
    </row>
    <row r="124" spans="1:3">
      <c r="A124" s="9" t="s">
        <v>26</v>
      </c>
      <c r="B124" s="17" t="s">
        <v>470</v>
      </c>
      <c r="C124" t="str">
        <f t="shared" si="0"/>
        <v>EC not in Cohort 7 Final EC Matrix</v>
      </c>
    </row>
    <row r="125" spans="1:3">
      <c r="A125" s="18" t="s">
        <v>202</v>
      </c>
      <c r="B125" s="19" t="s">
        <v>471</v>
      </c>
      <c r="C125" t="str">
        <f t="shared" si="0"/>
        <v>EC not in Cohort 7 Final EC Matrix</v>
      </c>
    </row>
    <row r="126" spans="1:3">
      <c r="A126" s="9" t="s">
        <v>181</v>
      </c>
      <c r="B126" s="17" t="s">
        <v>181</v>
      </c>
      <c r="C126" t="str">
        <f t="shared" si="0"/>
        <v>EC not in Cohort 7 Final EC Matrix</v>
      </c>
    </row>
    <row r="127" spans="1:3">
      <c r="A127" s="9" t="s">
        <v>181</v>
      </c>
      <c r="B127" s="17" t="s">
        <v>182</v>
      </c>
      <c r="C127" t="str">
        <f t="shared" si="0"/>
        <v>EC not in Cohort 7 Final EC Matrix</v>
      </c>
    </row>
    <row r="128" spans="1:3">
      <c r="A128" s="18" t="s">
        <v>53</v>
      </c>
      <c r="B128" s="19" t="s">
        <v>115</v>
      </c>
      <c r="C128" t="str">
        <f t="shared" si="0"/>
        <v>EC not in Cohort 7 Final EC Matrix</v>
      </c>
    </row>
    <row r="129" spans="1:3">
      <c r="A129" s="9" t="s">
        <v>62</v>
      </c>
      <c r="B129" s="17" t="s">
        <v>343</v>
      </c>
      <c r="C129" t="str">
        <f t="shared" si="0"/>
        <v>EC not in Cohort 7 Final EC Matrix</v>
      </c>
    </row>
    <row r="130" spans="1:3">
      <c r="A130" s="18" t="s">
        <v>42</v>
      </c>
      <c r="B130" s="19" t="s">
        <v>197</v>
      </c>
      <c r="C130" t="str">
        <f t="shared" si="0"/>
        <v>EC not in Cohort 7 Final EC Matrix</v>
      </c>
    </row>
    <row r="131" spans="1:3">
      <c r="A131" s="18" t="s">
        <v>42</v>
      </c>
      <c r="B131" s="19" t="s">
        <v>198</v>
      </c>
      <c r="C131" t="str">
        <f t="shared" si="0"/>
        <v>EC not in Cohort 7 Final EC Matrix</v>
      </c>
    </row>
    <row r="132" spans="1:3">
      <c r="A132" s="18" t="s">
        <v>42</v>
      </c>
      <c r="B132" s="19" t="s">
        <v>472</v>
      </c>
      <c r="C132" t="str">
        <f t="shared" si="0"/>
        <v>EC not in Cohort 7 Final EC Matrix</v>
      </c>
    </row>
    <row r="133" spans="1:3">
      <c r="A133" s="9" t="s">
        <v>42</v>
      </c>
      <c r="B133" s="17" t="s">
        <v>473</v>
      </c>
      <c r="C133" t="str">
        <f t="shared" si="0"/>
        <v>EC not in Cohort 7 Final EC Matrix</v>
      </c>
    </row>
    <row r="134" spans="1:3">
      <c r="A134" s="18" t="s">
        <v>54</v>
      </c>
      <c r="B134" s="19" t="s">
        <v>474</v>
      </c>
      <c r="C134" t="str">
        <f t="shared" si="0"/>
        <v>EC not in Cohort 7 Final EC Matrix</v>
      </c>
    </row>
    <row r="135" spans="1:3">
      <c r="A135" s="9" t="s">
        <v>54</v>
      </c>
      <c r="B135" s="17" t="s">
        <v>475</v>
      </c>
      <c r="C135" t="str">
        <f t="shared" si="0"/>
        <v>EC not in Cohort 7 Final EC Matrix</v>
      </c>
    </row>
    <row r="136" spans="1:3">
      <c r="A136" s="18" t="s">
        <v>54</v>
      </c>
      <c r="B136" s="19" t="s">
        <v>476</v>
      </c>
      <c r="C136" t="str">
        <f t="shared" si="0"/>
        <v>EC not in Cohort 7 Final EC Matrix</v>
      </c>
    </row>
    <row r="137" spans="1:3">
      <c r="A137" s="18" t="s">
        <v>27</v>
      </c>
      <c r="B137" s="19" t="s">
        <v>27</v>
      </c>
      <c r="C137" t="str">
        <f t="shared" si="0"/>
        <v>EC not in Cohort 7 Final EC Matrix</v>
      </c>
    </row>
    <row r="138" spans="1:3">
      <c r="A138" s="18" t="s">
        <v>27</v>
      </c>
      <c r="B138" s="19" t="s">
        <v>477</v>
      </c>
      <c r="C138" t="str">
        <f t="shared" si="0"/>
        <v>EC not in Cohort 7 Final EC Matrix</v>
      </c>
    </row>
    <row r="139" spans="1:3">
      <c r="A139" s="18" t="s">
        <v>27</v>
      </c>
      <c r="B139" s="19" t="s">
        <v>319</v>
      </c>
      <c r="C139" t="str">
        <f t="shared" si="0"/>
        <v>EC not in Cohort 7 Final EC Matrix</v>
      </c>
    </row>
    <row r="140" spans="1:3">
      <c r="A140" s="9" t="s">
        <v>27</v>
      </c>
      <c r="B140" s="17" t="s">
        <v>320</v>
      </c>
      <c r="C140" t="str">
        <f t="shared" si="0"/>
        <v>EC not in Cohort 7 Final EC Matrix</v>
      </c>
    </row>
    <row r="141" spans="1:3">
      <c r="A141" s="9" t="s">
        <v>27</v>
      </c>
      <c r="B141" s="17" t="s">
        <v>478</v>
      </c>
      <c r="C141" t="str">
        <f t="shared" si="0"/>
        <v>EC not in Cohort 7 Final EC Matrix</v>
      </c>
    </row>
    <row r="142" spans="1:3">
      <c r="A142" s="18" t="s">
        <v>28</v>
      </c>
      <c r="B142" s="19" t="s">
        <v>479</v>
      </c>
      <c r="C142" t="str">
        <f t="shared" si="0"/>
        <v>EC not in Cohort 7 Final EC Matrix</v>
      </c>
    </row>
    <row r="143" spans="1:3">
      <c r="A143" s="9" t="s">
        <v>360</v>
      </c>
      <c r="B143" s="17" t="s">
        <v>360</v>
      </c>
      <c r="C143" t="str">
        <f t="shared" si="0"/>
        <v>EC not in Cohort 7 Final EC Matrix</v>
      </c>
    </row>
    <row r="144" spans="1:3">
      <c r="A144" s="9" t="s">
        <v>252</v>
      </c>
      <c r="B144" s="17" t="s">
        <v>480</v>
      </c>
      <c r="C144" t="str">
        <f t="shared" si="0"/>
        <v>EC not in Cohort 7 Final EC Matrix</v>
      </c>
    </row>
    <row r="145" spans="1:3">
      <c r="A145" s="9" t="s">
        <v>252</v>
      </c>
      <c r="B145" s="17" t="s">
        <v>481</v>
      </c>
      <c r="C145" t="str">
        <f t="shared" si="0"/>
        <v>EC not in Cohort 7 Final EC Matrix</v>
      </c>
    </row>
    <row r="146" spans="1:3">
      <c r="A146" s="9" t="s">
        <v>252</v>
      </c>
      <c r="B146" s="17" t="s">
        <v>482</v>
      </c>
      <c r="C146" t="str">
        <f t="shared" si="0"/>
        <v>EC not in Cohort 7 Final EC Matrix</v>
      </c>
    </row>
    <row r="147" spans="1:3">
      <c r="A147" s="9" t="s">
        <v>252</v>
      </c>
      <c r="B147" s="17" t="s">
        <v>483</v>
      </c>
      <c r="C147" t="str">
        <f t="shared" si="0"/>
        <v>EC not in Cohort 7 Final EC Matrix</v>
      </c>
    </row>
    <row r="148" spans="1:3">
      <c r="A148" s="9" t="s">
        <v>19</v>
      </c>
      <c r="B148" s="17" t="s">
        <v>484</v>
      </c>
      <c r="C148" t="str">
        <f t="shared" si="0"/>
        <v>EC not in Cohort 7 Final EC Matrix</v>
      </c>
    </row>
    <row r="149" spans="1:3">
      <c r="A149" s="18" t="s">
        <v>19</v>
      </c>
      <c r="B149" s="19" t="s">
        <v>485</v>
      </c>
      <c r="C149" t="str">
        <f t="shared" si="0"/>
        <v>EC not in Cohort 7 Final EC Matrix</v>
      </c>
    </row>
    <row r="150" spans="1:3">
      <c r="A150" s="9" t="s">
        <v>19</v>
      </c>
      <c r="B150" s="17" t="s">
        <v>486</v>
      </c>
      <c r="C150" t="str">
        <f t="shared" si="0"/>
        <v>EC not in Cohort 7 Final EC Matrix</v>
      </c>
    </row>
    <row r="151" spans="1:3">
      <c r="A151" s="9" t="s">
        <v>47</v>
      </c>
      <c r="B151" s="17" t="s">
        <v>47</v>
      </c>
      <c r="C151" t="str">
        <f t="shared" si="0"/>
        <v>EC not in Cohort 7 Final EC Matrix</v>
      </c>
    </row>
    <row r="152" spans="1:3">
      <c r="A152" s="18" t="s">
        <v>47</v>
      </c>
      <c r="B152" s="19" t="s">
        <v>274</v>
      </c>
      <c r="C152" t="str">
        <f t="shared" si="0"/>
        <v>EC not in Cohort 7 Final EC Matrix</v>
      </c>
    </row>
    <row r="153" spans="1:3">
      <c r="A153" s="9" t="s">
        <v>63</v>
      </c>
      <c r="B153" s="17" t="s">
        <v>487</v>
      </c>
      <c r="C153" t="str">
        <f t="shared" si="0"/>
        <v>EC not in Cohort 7 Final EC Matrix</v>
      </c>
    </row>
    <row r="154" spans="1:3">
      <c r="A154" s="9" t="s">
        <v>63</v>
      </c>
      <c r="B154" s="17" t="s">
        <v>73</v>
      </c>
      <c r="C154" t="str">
        <f t="shared" si="0"/>
        <v>EC not in Cohort 7 Final EC Matrix</v>
      </c>
    </row>
    <row r="155" spans="1:3">
      <c r="A155" s="9" t="s">
        <v>63</v>
      </c>
      <c r="B155" s="17" t="s">
        <v>74</v>
      </c>
      <c r="C155" t="str">
        <f t="shared" si="0"/>
        <v>EC not in Cohort 7 Final EC Matrix</v>
      </c>
    </row>
    <row r="156" spans="1:3">
      <c r="A156" s="9" t="s">
        <v>14</v>
      </c>
      <c r="B156" s="17" t="s">
        <v>336</v>
      </c>
      <c r="C156" t="str">
        <f t="shared" si="0"/>
        <v>EC not in Cohort 7 Final EC Matrix</v>
      </c>
    </row>
    <row r="157" spans="1:3">
      <c r="A157" s="18" t="s">
        <v>14</v>
      </c>
      <c r="B157" s="19" t="s">
        <v>488</v>
      </c>
      <c r="C157" t="str">
        <f t="shared" si="0"/>
        <v>EC not in Cohort 7 Final EC Matrix</v>
      </c>
    </row>
    <row r="158" spans="1:3">
      <c r="A158" s="9" t="s">
        <v>14</v>
      </c>
      <c r="B158" s="17" t="s">
        <v>14</v>
      </c>
      <c r="C158" t="str">
        <f t="shared" si="0"/>
        <v>EC not in Cohort 7 Final EC Matrix</v>
      </c>
    </row>
    <row r="159" spans="1:3">
      <c r="A159" s="9" t="s">
        <v>14</v>
      </c>
      <c r="B159" s="17" t="s">
        <v>338</v>
      </c>
      <c r="C159" t="str">
        <f t="shared" si="0"/>
        <v>EC not in Cohort 7 Final EC Matrix</v>
      </c>
    </row>
    <row r="160" spans="1:3">
      <c r="A160" s="9" t="s">
        <v>64</v>
      </c>
      <c r="B160" s="17" t="s">
        <v>64</v>
      </c>
      <c r="C160" t="str">
        <f t="shared" si="0"/>
        <v>EC not in Cohort 7 Final EC Matrix</v>
      </c>
    </row>
    <row r="161" spans="1:3">
      <c r="A161" s="18" t="s">
        <v>64</v>
      </c>
      <c r="B161" s="19" t="s">
        <v>195</v>
      </c>
      <c r="C161" t="str">
        <f t="shared" si="0"/>
        <v>EC not in Cohort 7 Final EC Matrix</v>
      </c>
    </row>
    <row r="162" spans="1:3">
      <c r="A162" s="9" t="s">
        <v>24</v>
      </c>
      <c r="B162" s="17" t="s">
        <v>489</v>
      </c>
      <c r="C162" t="str">
        <f t="shared" si="0"/>
        <v>EC not in Cohort 7 Final EC Matrix</v>
      </c>
    </row>
    <row r="163" spans="1:3">
      <c r="A163" s="9" t="s">
        <v>24</v>
      </c>
      <c r="B163" s="17" t="s">
        <v>490</v>
      </c>
      <c r="C163" t="str">
        <f t="shared" si="0"/>
        <v>EC not in Cohort 7 Final EC Matrix</v>
      </c>
    </row>
    <row r="164" spans="1:3">
      <c r="A164" s="9" t="s">
        <v>24</v>
      </c>
      <c r="B164" s="17" t="s">
        <v>491</v>
      </c>
      <c r="C164" t="str">
        <f t="shared" si="0"/>
        <v>EC not in Cohort 7 Final EC Matrix</v>
      </c>
    </row>
    <row r="165" spans="1:3">
      <c r="A165" s="9" t="s">
        <v>55</v>
      </c>
      <c r="B165" s="17" t="s">
        <v>492</v>
      </c>
      <c r="C165" t="str">
        <f t="shared" si="0"/>
        <v>EC not in Cohort 7 Final EC Matrix</v>
      </c>
    </row>
    <row r="166" spans="1:3">
      <c r="A166" s="9" t="s">
        <v>119</v>
      </c>
      <c r="B166" s="17" t="s">
        <v>119</v>
      </c>
      <c r="C166" t="str">
        <f t="shared" si="0"/>
        <v>EC not in Cohort 7 Final EC Matrix</v>
      </c>
    </row>
    <row r="167" spans="1:3">
      <c r="A167" s="9" t="s">
        <v>119</v>
      </c>
      <c r="B167" s="17" t="s">
        <v>120</v>
      </c>
      <c r="C167" t="str">
        <f t="shared" si="0"/>
        <v>EC not in Cohort 7 Final EC Matrix</v>
      </c>
    </row>
    <row r="168" spans="1:3">
      <c r="A168" s="18" t="s">
        <v>493</v>
      </c>
      <c r="B168" s="19" t="s">
        <v>494</v>
      </c>
      <c r="C168" t="str">
        <f t="shared" ref="C168:C2189" si="1">IFERROR(VLOOKUP(A:A,#REF!,1,FALSE),"EC not in Cohort 7 Final EC Matrix")</f>
        <v>EC not in Cohort 7 Final EC Matrix</v>
      </c>
    </row>
    <row r="169" spans="1:3">
      <c r="A169" s="9" t="s">
        <v>495</v>
      </c>
      <c r="B169" s="17" t="s">
        <v>495</v>
      </c>
      <c r="C169" t="str">
        <f t="shared" si="1"/>
        <v>EC not in Cohort 7 Final EC Matrix</v>
      </c>
    </row>
    <row r="170" spans="1:3">
      <c r="A170" s="9" t="s">
        <v>496</v>
      </c>
      <c r="B170" s="17" t="s">
        <v>496</v>
      </c>
      <c r="C170" t="str">
        <f t="shared" si="1"/>
        <v>EC not in Cohort 7 Final EC Matrix</v>
      </c>
    </row>
    <row r="171" spans="1:3">
      <c r="A171" s="18" t="s">
        <v>497</v>
      </c>
      <c r="B171" s="19" t="s">
        <v>498</v>
      </c>
      <c r="C171" t="str">
        <f t="shared" si="1"/>
        <v>EC not in Cohort 7 Final EC Matrix</v>
      </c>
    </row>
    <row r="172" spans="1:3">
      <c r="A172" s="18" t="s">
        <v>499</v>
      </c>
      <c r="B172" s="19" t="s">
        <v>499</v>
      </c>
      <c r="C172" t="str">
        <f t="shared" si="1"/>
        <v>EC not in Cohort 7 Final EC Matrix</v>
      </c>
    </row>
    <row r="173" spans="1:3">
      <c r="A173" s="9" t="s">
        <v>500</v>
      </c>
      <c r="B173" s="17" t="s">
        <v>500</v>
      </c>
      <c r="C173" t="str">
        <f t="shared" si="1"/>
        <v>EC not in Cohort 7 Final EC Matrix</v>
      </c>
    </row>
    <row r="174" spans="1:3">
      <c r="A174" s="18" t="s">
        <v>501</v>
      </c>
      <c r="B174" s="19" t="s">
        <v>501</v>
      </c>
      <c r="C174" t="str">
        <f t="shared" si="1"/>
        <v>EC not in Cohort 7 Final EC Matrix</v>
      </c>
    </row>
    <row r="175" spans="1:3">
      <c r="A175" s="18" t="s">
        <v>502</v>
      </c>
      <c r="B175" s="19" t="s">
        <v>502</v>
      </c>
      <c r="C175" t="str">
        <f t="shared" si="1"/>
        <v>EC not in Cohort 7 Final EC Matrix</v>
      </c>
    </row>
    <row r="176" spans="1:3">
      <c r="A176" s="9" t="s">
        <v>503</v>
      </c>
      <c r="B176" s="17" t="s">
        <v>503</v>
      </c>
      <c r="C176" t="str">
        <f t="shared" si="1"/>
        <v>EC not in Cohort 7 Final EC Matrix</v>
      </c>
    </row>
    <row r="177" spans="1:3">
      <c r="A177" s="9" t="s">
        <v>504</v>
      </c>
      <c r="B177" s="17" t="s">
        <v>505</v>
      </c>
      <c r="C177" t="str">
        <f t="shared" si="1"/>
        <v>EC not in Cohort 7 Final EC Matrix</v>
      </c>
    </row>
    <row r="178" spans="1:3">
      <c r="A178" s="18" t="s">
        <v>506</v>
      </c>
      <c r="B178" s="19" t="s">
        <v>506</v>
      </c>
      <c r="C178" t="str">
        <f t="shared" si="1"/>
        <v>EC not in Cohort 7 Final EC Matrix</v>
      </c>
    </row>
    <row r="179" spans="1:3">
      <c r="A179" s="9" t="s">
        <v>507</v>
      </c>
      <c r="B179" s="17" t="s">
        <v>508</v>
      </c>
      <c r="C179" t="str">
        <f t="shared" si="1"/>
        <v>EC not in Cohort 7 Final EC Matrix</v>
      </c>
    </row>
    <row r="180" spans="1:3">
      <c r="A180" s="9" t="s">
        <v>509</v>
      </c>
      <c r="B180" s="17" t="s">
        <v>510</v>
      </c>
      <c r="C180" t="str">
        <f t="shared" si="1"/>
        <v>EC not in Cohort 7 Final EC Matrix</v>
      </c>
    </row>
    <row r="181" spans="1:3">
      <c r="A181" s="9" t="s">
        <v>511</v>
      </c>
      <c r="B181" s="17" t="s">
        <v>512</v>
      </c>
      <c r="C181" t="str">
        <f t="shared" si="1"/>
        <v>EC not in Cohort 7 Final EC Matrix</v>
      </c>
    </row>
    <row r="182" spans="1:3">
      <c r="A182" s="9" t="s">
        <v>513</v>
      </c>
      <c r="B182" s="17" t="s">
        <v>513</v>
      </c>
      <c r="C182" t="str">
        <f t="shared" si="1"/>
        <v>EC not in Cohort 7 Final EC Matrix</v>
      </c>
    </row>
    <row r="183" spans="1:3">
      <c r="A183" s="18" t="s">
        <v>514</v>
      </c>
      <c r="B183" s="19" t="s">
        <v>514</v>
      </c>
      <c r="C183" t="str">
        <f t="shared" si="1"/>
        <v>EC not in Cohort 7 Final EC Matrix</v>
      </c>
    </row>
    <row r="184" spans="1:3">
      <c r="A184" s="9" t="s">
        <v>514</v>
      </c>
      <c r="B184" s="17" t="s">
        <v>515</v>
      </c>
      <c r="C184" t="str">
        <f t="shared" si="1"/>
        <v>EC not in Cohort 7 Final EC Matrix</v>
      </c>
    </row>
    <row r="185" spans="1:3">
      <c r="A185" s="18" t="s">
        <v>516</v>
      </c>
      <c r="B185" s="19" t="s">
        <v>517</v>
      </c>
      <c r="C185" t="str">
        <f t="shared" si="1"/>
        <v>EC not in Cohort 7 Final EC Matrix</v>
      </c>
    </row>
    <row r="186" spans="1:3">
      <c r="A186" s="18" t="s">
        <v>518</v>
      </c>
      <c r="B186" s="19" t="s">
        <v>518</v>
      </c>
      <c r="C186" t="str">
        <f t="shared" si="1"/>
        <v>EC not in Cohort 7 Final EC Matrix</v>
      </c>
    </row>
    <row r="187" spans="1:3">
      <c r="A187" s="18" t="s">
        <v>519</v>
      </c>
      <c r="B187" s="19" t="s">
        <v>519</v>
      </c>
      <c r="C187" t="str">
        <f t="shared" si="1"/>
        <v>EC not in Cohort 7 Final EC Matrix</v>
      </c>
    </row>
    <row r="188" spans="1:3">
      <c r="A188" s="9" t="s">
        <v>520</v>
      </c>
      <c r="B188" s="17" t="s">
        <v>520</v>
      </c>
      <c r="C188" t="str">
        <f t="shared" si="1"/>
        <v>EC not in Cohort 7 Final EC Matrix</v>
      </c>
    </row>
    <row r="189" spans="1:3">
      <c r="A189" s="9" t="s">
        <v>521</v>
      </c>
      <c r="B189" s="17" t="s">
        <v>521</v>
      </c>
      <c r="C189" t="str">
        <f t="shared" si="1"/>
        <v>EC not in Cohort 7 Final EC Matrix</v>
      </c>
    </row>
    <row r="190" spans="1:3">
      <c r="A190" s="9" t="s">
        <v>522</v>
      </c>
      <c r="B190" s="17" t="s">
        <v>523</v>
      </c>
      <c r="C190" t="str">
        <f t="shared" si="1"/>
        <v>EC not in Cohort 7 Final EC Matrix</v>
      </c>
    </row>
    <row r="191" spans="1:3">
      <c r="A191" s="9" t="s">
        <v>524</v>
      </c>
      <c r="B191" s="17" t="s">
        <v>525</v>
      </c>
      <c r="C191" t="str">
        <f t="shared" si="1"/>
        <v>EC not in Cohort 7 Final EC Matrix</v>
      </c>
    </row>
    <row r="192" spans="1:3">
      <c r="A192" s="18" t="s">
        <v>526</v>
      </c>
      <c r="B192" s="19" t="s">
        <v>526</v>
      </c>
      <c r="C192" t="str">
        <f t="shared" si="1"/>
        <v>EC not in Cohort 7 Final EC Matrix</v>
      </c>
    </row>
    <row r="193" spans="1:3">
      <c r="A193" s="9" t="s">
        <v>527</v>
      </c>
      <c r="B193" s="17" t="s">
        <v>527</v>
      </c>
      <c r="C193" t="str">
        <f t="shared" si="1"/>
        <v>EC not in Cohort 7 Final EC Matrix</v>
      </c>
    </row>
    <row r="194" spans="1:3">
      <c r="A194" s="9" t="s">
        <v>528</v>
      </c>
      <c r="B194" s="17" t="s">
        <v>529</v>
      </c>
      <c r="C194" t="str">
        <f t="shared" si="1"/>
        <v>EC not in Cohort 7 Final EC Matrix</v>
      </c>
    </row>
    <row r="195" spans="1:3">
      <c r="A195" s="9" t="s">
        <v>528</v>
      </c>
      <c r="B195" s="17" t="s">
        <v>530</v>
      </c>
      <c r="C195" t="str">
        <f t="shared" si="1"/>
        <v>EC not in Cohort 7 Final EC Matrix</v>
      </c>
    </row>
    <row r="196" spans="1:3">
      <c r="A196" s="18" t="s">
        <v>531</v>
      </c>
      <c r="B196" s="19" t="s">
        <v>531</v>
      </c>
      <c r="C196" t="str">
        <f t="shared" si="1"/>
        <v>EC not in Cohort 7 Final EC Matrix</v>
      </c>
    </row>
    <row r="197" spans="1:3">
      <c r="A197" s="9" t="s">
        <v>532</v>
      </c>
      <c r="B197" s="17" t="s">
        <v>532</v>
      </c>
      <c r="C197" t="str">
        <f t="shared" si="1"/>
        <v>EC not in Cohort 7 Final EC Matrix</v>
      </c>
    </row>
    <row r="198" spans="1:3">
      <c r="A198" s="9" t="s">
        <v>533</v>
      </c>
      <c r="B198" s="17" t="s">
        <v>534</v>
      </c>
      <c r="C198" t="str">
        <f t="shared" si="1"/>
        <v>EC not in Cohort 7 Final EC Matrix</v>
      </c>
    </row>
    <row r="199" spans="1:3">
      <c r="A199" s="18" t="s">
        <v>533</v>
      </c>
      <c r="B199" s="19" t="s">
        <v>533</v>
      </c>
      <c r="C199" t="str">
        <f t="shared" si="1"/>
        <v>EC not in Cohort 7 Final EC Matrix</v>
      </c>
    </row>
    <row r="200" spans="1:3">
      <c r="A200" s="9" t="s">
        <v>535</v>
      </c>
      <c r="B200" s="17" t="s">
        <v>536</v>
      </c>
      <c r="C200" t="str">
        <f t="shared" si="1"/>
        <v>EC not in Cohort 7 Final EC Matrix</v>
      </c>
    </row>
    <row r="201" spans="1:3">
      <c r="A201" s="18" t="s">
        <v>537</v>
      </c>
      <c r="B201" s="19" t="s">
        <v>537</v>
      </c>
      <c r="C201" t="str">
        <f t="shared" si="1"/>
        <v>EC not in Cohort 7 Final EC Matrix</v>
      </c>
    </row>
    <row r="202" spans="1:3">
      <c r="A202" s="18" t="s">
        <v>537</v>
      </c>
      <c r="B202" s="19" t="s">
        <v>538</v>
      </c>
      <c r="C202" t="str">
        <f t="shared" si="1"/>
        <v>EC not in Cohort 7 Final EC Matrix</v>
      </c>
    </row>
    <row r="203" spans="1:3">
      <c r="A203" s="18" t="s">
        <v>539</v>
      </c>
      <c r="B203" s="19" t="s">
        <v>540</v>
      </c>
      <c r="C203" t="str">
        <f t="shared" si="1"/>
        <v>EC not in Cohort 7 Final EC Matrix</v>
      </c>
    </row>
    <row r="204" spans="1:3">
      <c r="A204" s="18" t="s">
        <v>541</v>
      </c>
      <c r="B204" s="19" t="s">
        <v>541</v>
      </c>
      <c r="C204" t="str">
        <f t="shared" si="1"/>
        <v>EC not in Cohort 7 Final EC Matrix</v>
      </c>
    </row>
    <row r="205" spans="1:3">
      <c r="A205" s="18" t="s">
        <v>542</v>
      </c>
      <c r="B205" s="19" t="s">
        <v>542</v>
      </c>
      <c r="C205" t="str">
        <f t="shared" si="1"/>
        <v>EC not in Cohort 7 Final EC Matrix</v>
      </c>
    </row>
    <row r="206" spans="1:3">
      <c r="A206" s="9" t="s">
        <v>542</v>
      </c>
      <c r="B206" s="17" t="s">
        <v>543</v>
      </c>
      <c r="C206" t="str">
        <f t="shared" si="1"/>
        <v>EC not in Cohort 7 Final EC Matrix</v>
      </c>
    </row>
    <row r="207" spans="1:3">
      <c r="A207" s="9" t="s">
        <v>542</v>
      </c>
      <c r="B207" s="17" t="s">
        <v>544</v>
      </c>
      <c r="C207" t="str">
        <f t="shared" si="1"/>
        <v>EC not in Cohort 7 Final EC Matrix</v>
      </c>
    </row>
    <row r="208" spans="1:3">
      <c r="A208" s="9" t="s">
        <v>545</v>
      </c>
      <c r="B208" s="17" t="s">
        <v>546</v>
      </c>
      <c r="C208" t="str">
        <f t="shared" si="1"/>
        <v>EC not in Cohort 7 Final EC Matrix</v>
      </c>
    </row>
    <row r="209" spans="1:3">
      <c r="A209" s="9" t="s">
        <v>547</v>
      </c>
      <c r="B209" s="17" t="s">
        <v>547</v>
      </c>
      <c r="C209" t="str">
        <f t="shared" si="1"/>
        <v>EC not in Cohort 7 Final EC Matrix</v>
      </c>
    </row>
    <row r="210" spans="1:3">
      <c r="A210" s="18" t="s">
        <v>548</v>
      </c>
      <c r="B210" s="19" t="s">
        <v>549</v>
      </c>
      <c r="C210" t="str">
        <f t="shared" si="1"/>
        <v>EC not in Cohort 7 Final EC Matrix</v>
      </c>
    </row>
    <row r="211" spans="1:3">
      <c r="A211" s="18" t="s">
        <v>550</v>
      </c>
      <c r="B211" s="19" t="s">
        <v>550</v>
      </c>
      <c r="C211" t="str">
        <f t="shared" si="1"/>
        <v>EC not in Cohort 7 Final EC Matrix</v>
      </c>
    </row>
    <row r="212" spans="1:3">
      <c r="A212" s="18" t="s">
        <v>551</v>
      </c>
      <c r="B212" s="19" t="s">
        <v>551</v>
      </c>
      <c r="C212" t="str">
        <f t="shared" si="1"/>
        <v>EC not in Cohort 7 Final EC Matrix</v>
      </c>
    </row>
    <row r="213" spans="1:3">
      <c r="A213" s="18" t="s">
        <v>552</v>
      </c>
      <c r="B213" s="19" t="s">
        <v>552</v>
      </c>
      <c r="C213" t="str">
        <f t="shared" si="1"/>
        <v>EC not in Cohort 7 Final EC Matrix</v>
      </c>
    </row>
    <row r="214" spans="1:3">
      <c r="A214" s="18" t="s">
        <v>553</v>
      </c>
      <c r="B214" s="19" t="s">
        <v>554</v>
      </c>
      <c r="C214" t="str">
        <f t="shared" si="1"/>
        <v>EC not in Cohort 7 Final EC Matrix</v>
      </c>
    </row>
    <row r="215" spans="1:3">
      <c r="A215" s="18" t="s">
        <v>555</v>
      </c>
      <c r="B215" s="19" t="s">
        <v>555</v>
      </c>
      <c r="C215" t="str">
        <f t="shared" si="1"/>
        <v>EC not in Cohort 7 Final EC Matrix</v>
      </c>
    </row>
    <row r="216" spans="1:3">
      <c r="A216" s="18" t="s">
        <v>556</v>
      </c>
      <c r="B216" s="19" t="s">
        <v>556</v>
      </c>
      <c r="C216" t="str">
        <f t="shared" si="1"/>
        <v>EC not in Cohort 7 Final EC Matrix</v>
      </c>
    </row>
    <row r="217" spans="1:3">
      <c r="A217" s="9" t="s">
        <v>557</v>
      </c>
      <c r="B217" s="17" t="s">
        <v>558</v>
      </c>
      <c r="C217" t="str">
        <f t="shared" si="1"/>
        <v>EC not in Cohort 7 Final EC Matrix</v>
      </c>
    </row>
    <row r="218" spans="1:3">
      <c r="A218" s="9" t="s">
        <v>559</v>
      </c>
      <c r="B218" s="17" t="s">
        <v>560</v>
      </c>
      <c r="C218" t="str">
        <f t="shared" si="1"/>
        <v>EC not in Cohort 7 Final EC Matrix</v>
      </c>
    </row>
    <row r="219" spans="1:3">
      <c r="A219" s="9" t="s">
        <v>561</v>
      </c>
      <c r="B219" s="17" t="s">
        <v>562</v>
      </c>
      <c r="C219" t="str">
        <f t="shared" si="1"/>
        <v>EC not in Cohort 7 Final EC Matrix</v>
      </c>
    </row>
    <row r="220" spans="1:3">
      <c r="A220" s="9" t="s">
        <v>563</v>
      </c>
      <c r="B220" s="17" t="s">
        <v>564</v>
      </c>
      <c r="C220" t="str">
        <f t="shared" si="1"/>
        <v>EC not in Cohort 7 Final EC Matrix</v>
      </c>
    </row>
    <row r="221" spans="1:3">
      <c r="A221" s="9" t="s">
        <v>565</v>
      </c>
      <c r="B221" s="17" t="s">
        <v>565</v>
      </c>
      <c r="C221" t="str">
        <f t="shared" si="1"/>
        <v>EC not in Cohort 7 Final EC Matrix</v>
      </c>
    </row>
    <row r="222" spans="1:3">
      <c r="A222" s="18" t="s">
        <v>566</v>
      </c>
      <c r="B222" s="19" t="s">
        <v>566</v>
      </c>
      <c r="C222" t="str">
        <f t="shared" si="1"/>
        <v>EC not in Cohort 7 Final EC Matrix</v>
      </c>
    </row>
    <row r="223" spans="1:3">
      <c r="A223" s="18" t="s">
        <v>567</v>
      </c>
      <c r="B223" s="19" t="s">
        <v>567</v>
      </c>
      <c r="C223" t="str">
        <f t="shared" si="1"/>
        <v>EC not in Cohort 7 Final EC Matrix</v>
      </c>
    </row>
    <row r="224" spans="1:3">
      <c r="A224" s="9" t="s">
        <v>568</v>
      </c>
      <c r="B224" s="17" t="s">
        <v>569</v>
      </c>
      <c r="C224" t="str">
        <f t="shared" si="1"/>
        <v>EC not in Cohort 7 Final EC Matrix</v>
      </c>
    </row>
    <row r="225" spans="1:3">
      <c r="A225" s="9" t="s">
        <v>568</v>
      </c>
      <c r="B225" s="17" t="s">
        <v>570</v>
      </c>
      <c r="C225" t="str">
        <f t="shared" si="1"/>
        <v>EC not in Cohort 7 Final EC Matrix</v>
      </c>
    </row>
    <row r="226" spans="1:3">
      <c r="A226" s="18" t="s">
        <v>568</v>
      </c>
      <c r="B226" s="19" t="s">
        <v>571</v>
      </c>
      <c r="C226" t="str">
        <f t="shared" si="1"/>
        <v>EC not in Cohort 7 Final EC Matrix</v>
      </c>
    </row>
    <row r="227" spans="1:3">
      <c r="A227" s="9" t="s">
        <v>568</v>
      </c>
      <c r="B227" s="17" t="s">
        <v>572</v>
      </c>
      <c r="C227" t="str">
        <f t="shared" si="1"/>
        <v>EC not in Cohort 7 Final EC Matrix</v>
      </c>
    </row>
    <row r="228" spans="1:3">
      <c r="A228" s="9" t="s">
        <v>573</v>
      </c>
      <c r="B228" s="17" t="s">
        <v>574</v>
      </c>
      <c r="C228" t="str">
        <f t="shared" si="1"/>
        <v>EC not in Cohort 7 Final EC Matrix</v>
      </c>
    </row>
    <row r="229" spans="1:3">
      <c r="A229" s="9" t="s">
        <v>575</v>
      </c>
      <c r="B229" s="17" t="s">
        <v>576</v>
      </c>
      <c r="C229" t="str">
        <f t="shared" si="1"/>
        <v>EC not in Cohort 7 Final EC Matrix</v>
      </c>
    </row>
    <row r="230" spans="1:3">
      <c r="A230" s="9" t="s">
        <v>577</v>
      </c>
      <c r="B230" s="17" t="s">
        <v>578</v>
      </c>
      <c r="C230" t="str">
        <f t="shared" si="1"/>
        <v>EC not in Cohort 7 Final EC Matrix</v>
      </c>
    </row>
    <row r="231" spans="1:3">
      <c r="A231" s="9" t="s">
        <v>579</v>
      </c>
      <c r="B231" s="17" t="s">
        <v>580</v>
      </c>
      <c r="C231" t="str">
        <f t="shared" si="1"/>
        <v>EC not in Cohort 7 Final EC Matrix</v>
      </c>
    </row>
    <row r="232" spans="1:3">
      <c r="A232" s="9" t="s">
        <v>581</v>
      </c>
      <c r="B232" s="17" t="s">
        <v>582</v>
      </c>
      <c r="C232" t="str">
        <f t="shared" si="1"/>
        <v>EC not in Cohort 7 Final EC Matrix</v>
      </c>
    </row>
    <row r="233" spans="1:3">
      <c r="A233" s="9" t="s">
        <v>583</v>
      </c>
      <c r="B233" s="17" t="s">
        <v>584</v>
      </c>
      <c r="C233" t="str">
        <f t="shared" si="1"/>
        <v>EC not in Cohort 7 Final EC Matrix</v>
      </c>
    </row>
    <row r="234" spans="1:3">
      <c r="A234" s="9" t="s">
        <v>585</v>
      </c>
      <c r="B234" s="17" t="s">
        <v>586</v>
      </c>
      <c r="C234" t="str">
        <f t="shared" si="1"/>
        <v>EC not in Cohort 7 Final EC Matrix</v>
      </c>
    </row>
    <row r="235" spans="1:3">
      <c r="A235" s="9" t="s">
        <v>587</v>
      </c>
      <c r="B235" s="17" t="s">
        <v>588</v>
      </c>
      <c r="C235" t="str">
        <f t="shared" si="1"/>
        <v>EC not in Cohort 7 Final EC Matrix</v>
      </c>
    </row>
    <row r="236" spans="1:3">
      <c r="A236" s="9" t="s">
        <v>589</v>
      </c>
      <c r="B236" s="17" t="s">
        <v>590</v>
      </c>
      <c r="C236" t="str">
        <f t="shared" si="1"/>
        <v>EC not in Cohort 7 Final EC Matrix</v>
      </c>
    </row>
    <row r="237" spans="1:3">
      <c r="A237" s="9" t="s">
        <v>591</v>
      </c>
      <c r="B237" s="17" t="s">
        <v>592</v>
      </c>
      <c r="C237" t="str">
        <f t="shared" si="1"/>
        <v>EC not in Cohort 7 Final EC Matrix</v>
      </c>
    </row>
    <row r="238" spans="1:3">
      <c r="A238" s="9" t="s">
        <v>593</v>
      </c>
      <c r="B238" s="17" t="s">
        <v>594</v>
      </c>
      <c r="C238" t="str">
        <f t="shared" si="1"/>
        <v>EC not in Cohort 7 Final EC Matrix</v>
      </c>
    </row>
    <row r="239" spans="1:3">
      <c r="A239" s="9" t="s">
        <v>595</v>
      </c>
      <c r="B239" s="17" t="s">
        <v>596</v>
      </c>
      <c r="C239" t="str">
        <f t="shared" si="1"/>
        <v>EC not in Cohort 7 Final EC Matrix</v>
      </c>
    </row>
    <row r="240" spans="1:3">
      <c r="A240" s="18" t="s">
        <v>597</v>
      </c>
      <c r="B240" s="19" t="s">
        <v>598</v>
      </c>
      <c r="C240" t="str">
        <f t="shared" si="1"/>
        <v>EC not in Cohort 7 Final EC Matrix</v>
      </c>
    </row>
    <row r="241" spans="1:3">
      <c r="A241" s="9" t="s">
        <v>597</v>
      </c>
      <c r="B241" s="17" t="s">
        <v>599</v>
      </c>
      <c r="C241" t="str">
        <f t="shared" si="1"/>
        <v>EC not in Cohort 7 Final EC Matrix</v>
      </c>
    </row>
    <row r="242" spans="1:3">
      <c r="A242" s="9" t="s">
        <v>597</v>
      </c>
      <c r="B242" s="17" t="s">
        <v>600</v>
      </c>
      <c r="C242" t="str">
        <f t="shared" si="1"/>
        <v>EC not in Cohort 7 Final EC Matrix</v>
      </c>
    </row>
    <row r="243" spans="1:3">
      <c r="A243" s="18" t="s">
        <v>601</v>
      </c>
      <c r="B243" s="19" t="s">
        <v>601</v>
      </c>
      <c r="C243" t="str">
        <f t="shared" si="1"/>
        <v>EC not in Cohort 7 Final EC Matrix</v>
      </c>
    </row>
    <row r="244" spans="1:3">
      <c r="A244" s="18" t="s">
        <v>602</v>
      </c>
      <c r="B244" s="19" t="s">
        <v>603</v>
      </c>
      <c r="C244" t="str">
        <f t="shared" si="1"/>
        <v>EC not in Cohort 7 Final EC Matrix</v>
      </c>
    </row>
    <row r="245" spans="1:3">
      <c r="A245" s="18" t="s">
        <v>604</v>
      </c>
      <c r="B245" s="19" t="s">
        <v>605</v>
      </c>
      <c r="C245" t="str">
        <f t="shared" si="1"/>
        <v>EC not in Cohort 7 Final EC Matrix</v>
      </c>
    </row>
    <row r="246" spans="1:3">
      <c r="A246" s="9" t="s">
        <v>606</v>
      </c>
      <c r="B246" s="17" t="s">
        <v>607</v>
      </c>
      <c r="C246" t="str">
        <f t="shared" si="1"/>
        <v>EC not in Cohort 7 Final EC Matrix</v>
      </c>
    </row>
    <row r="247" spans="1:3">
      <c r="A247" s="9" t="s">
        <v>606</v>
      </c>
      <c r="B247" s="17" t="s">
        <v>608</v>
      </c>
      <c r="C247" t="str">
        <f t="shared" si="1"/>
        <v>EC not in Cohort 7 Final EC Matrix</v>
      </c>
    </row>
    <row r="248" spans="1:3">
      <c r="A248" s="18" t="s">
        <v>609</v>
      </c>
      <c r="B248" s="19" t="s">
        <v>609</v>
      </c>
      <c r="C248" t="str">
        <f t="shared" si="1"/>
        <v>EC not in Cohort 7 Final EC Matrix</v>
      </c>
    </row>
    <row r="249" spans="1:3">
      <c r="A249" s="18" t="s">
        <v>610</v>
      </c>
      <c r="B249" s="19" t="s">
        <v>610</v>
      </c>
      <c r="C249" t="str">
        <f t="shared" si="1"/>
        <v>EC not in Cohort 7 Final EC Matrix</v>
      </c>
    </row>
    <row r="250" spans="1:3">
      <c r="A250" s="9" t="s">
        <v>611</v>
      </c>
      <c r="B250" s="17" t="s">
        <v>611</v>
      </c>
      <c r="C250" t="str">
        <f t="shared" si="1"/>
        <v>EC not in Cohort 7 Final EC Matrix</v>
      </c>
    </row>
    <row r="251" spans="1:3">
      <c r="A251" s="18" t="s">
        <v>612</v>
      </c>
      <c r="B251" s="19" t="s">
        <v>613</v>
      </c>
      <c r="C251" t="str">
        <f t="shared" si="1"/>
        <v>EC not in Cohort 7 Final EC Matrix</v>
      </c>
    </row>
    <row r="252" spans="1:3">
      <c r="A252" s="18" t="s">
        <v>612</v>
      </c>
      <c r="B252" s="19" t="s">
        <v>614</v>
      </c>
      <c r="C252" t="str">
        <f t="shared" si="1"/>
        <v>EC not in Cohort 7 Final EC Matrix</v>
      </c>
    </row>
    <row r="253" spans="1:3">
      <c r="A253" s="9" t="s">
        <v>615</v>
      </c>
      <c r="B253" s="17" t="s">
        <v>616</v>
      </c>
      <c r="C253" t="str">
        <f t="shared" si="1"/>
        <v>EC not in Cohort 7 Final EC Matrix</v>
      </c>
    </row>
    <row r="254" spans="1:3">
      <c r="A254" s="9" t="s">
        <v>617</v>
      </c>
      <c r="B254" s="17" t="s">
        <v>618</v>
      </c>
      <c r="C254" t="str">
        <f t="shared" si="1"/>
        <v>EC not in Cohort 7 Final EC Matrix</v>
      </c>
    </row>
    <row r="255" spans="1:3">
      <c r="A255" s="9" t="s">
        <v>619</v>
      </c>
      <c r="B255" s="17" t="s">
        <v>620</v>
      </c>
      <c r="C255" t="str">
        <f t="shared" si="1"/>
        <v>EC not in Cohort 7 Final EC Matrix</v>
      </c>
    </row>
    <row r="256" spans="1:3">
      <c r="A256" s="9" t="s">
        <v>621</v>
      </c>
      <c r="B256" s="17" t="s">
        <v>622</v>
      </c>
      <c r="C256" t="str">
        <f t="shared" si="1"/>
        <v>EC not in Cohort 7 Final EC Matrix</v>
      </c>
    </row>
    <row r="257" spans="1:3">
      <c r="A257" s="18" t="s">
        <v>623</v>
      </c>
      <c r="B257" s="19" t="s">
        <v>624</v>
      </c>
      <c r="C257" t="str">
        <f t="shared" si="1"/>
        <v>EC not in Cohort 7 Final EC Matrix</v>
      </c>
    </row>
    <row r="258" spans="1:3">
      <c r="A258" s="9" t="s">
        <v>623</v>
      </c>
      <c r="B258" s="17" t="s">
        <v>625</v>
      </c>
      <c r="C258" t="str">
        <f t="shared" si="1"/>
        <v>EC not in Cohort 7 Final EC Matrix</v>
      </c>
    </row>
    <row r="259" spans="1:3">
      <c r="A259" s="18" t="s">
        <v>623</v>
      </c>
      <c r="B259" s="19" t="s">
        <v>626</v>
      </c>
      <c r="C259" t="str">
        <f t="shared" si="1"/>
        <v>EC not in Cohort 7 Final EC Matrix</v>
      </c>
    </row>
    <row r="260" spans="1:3">
      <c r="A260" s="9" t="s">
        <v>627</v>
      </c>
      <c r="B260" s="17" t="s">
        <v>628</v>
      </c>
      <c r="C260" t="str">
        <f t="shared" si="1"/>
        <v>EC not in Cohort 7 Final EC Matrix</v>
      </c>
    </row>
    <row r="261" spans="1:3">
      <c r="A261" s="9" t="s">
        <v>627</v>
      </c>
      <c r="B261" s="17" t="s">
        <v>629</v>
      </c>
      <c r="C261" t="str">
        <f t="shared" si="1"/>
        <v>EC not in Cohort 7 Final EC Matrix</v>
      </c>
    </row>
    <row r="262" spans="1:3">
      <c r="A262" s="18" t="s">
        <v>630</v>
      </c>
      <c r="B262" s="19" t="s">
        <v>631</v>
      </c>
      <c r="C262" t="str">
        <f t="shared" si="1"/>
        <v>EC not in Cohort 7 Final EC Matrix</v>
      </c>
    </row>
    <row r="263" spans="1:3">
      <c r="A263" s="9" t="s">
        <v>632</v>
      </c>
      <c r="B263" s="17" t="s">
        <v>632</v>
      </c>
      <c r="C263" t="str">
        <f t="shared" si="1"/>
        <v>EC not in Cohort 7 Final EC Matrix</v>
      </c>
    </row>
    <row r="264" spans="1:3">
      <c r="A264" s="18" t="s">
        <v>633</v>
      </c>
      <c r="B264" s="19" t="s">
        <v>633</v>
      </c>
      <c r="C264" t="str">
        <f t="shared" si="1"/>
        <v>EC not in Cohort 7 Final EC Matrix</v>
      </c>
    </row>
    <row r="265" spans="1:3">
      <c r="A265" s="9" t="s">
        <v>634</v>
      </c>
      <c r="B265" s="17" t="s">
        <v>634</v>
      </c>
      <c r="C265" t="str">
        <f t="shared" si="1"/>
        <v>EC not in Cohort 7 Final EC Matrix</v>
      </c>
    </row>
    <row r="266" spans="1:3">
      <c r="A266" s="9" t="s">
        <v>635</v>
      </c>
      <c r="B266" s="17" t="s">
        <v>636</v>
      </c>
      <c r="C266" t="str">
        <f t="shared" si="1"/>
        <v>EC not in Cohort 7 Final EC Matrix</v>
      </c>
    </row>
    <row r="267" spans="1:3">
      <c r="A267" s="18" t="s">
        <v>637</v>
      </c>
      <c r="B267" s="19" t="s">
        <v>638</v>
      </c>
      <c r="C267" t="str">
        <f t="shared" si="1"/>
        <v>EC not in Cohort 7 Final EC Matrix</v>
      </c>
    </row>
    <row r="268" spans="1:3">
      <c r="A268" s="18" t="s">
        <v>639</v>
      </c>
      <c r="B268" s="19" t="s">
        <v>639</v>
      </c>
      <c r="C268" t="str">
        <f t="shared" si="1"/>
        <v>EC not in Cohort 7 Final EC Matrix</v>
      </c>
    </row>
    <row r="269" spans="1:3">
      <c r="A269" s="18" t="s">
        <v>640</v>
      </c>
      <c r="B269" s="19" t="s">
        <v>641</v>
      </c>
      <c r="C269" t="str">
        <f t="shared" si="1"/>
        <v>EC not in Cohort 7 Final EC Matrix</v>
      </c>
    </row>
    <row r="270" spans="1:3">
      <c r="A270" s="18" t="s">
        <v>642</v>
      </c>
      <c r="B270" s="19" t="s">
        <v>643</v>
      </c>
      <c r="C270" t="str">
        <f t="shared" si="1"/>
        <v>EC not in Cohort 7 Final EC Matrix</v>
      </c>
    </row>
    <row r="271" spans="1:3">
      <c r="A271" s="18" t="s">
        <v>644</v>
      </c>
      <c r="B271" s="19" t="s">
        <v>644</v>
      </c>
      <c r="C271" t="str">
        <f t="shared" si="1"/>
        <v>EC not in Cohort 7 Final EC Matrix</v>
      </c>
    </row>
    <row r="272" spans="1:3">
      <c r="A272" s="18" t="s">
        <v>645</v>
      </c>
      <c r="B272" s="19" t="s">
        <v>646</v>
      </c>
      <c r="C272" t="str">
        <f t="shared" si="1"/>
        <v>EC not in Cohort 7 Final EC Matrix</v>
      </c>
    </row>
    <row r="273" spans="1:3">
      <c r="A273" s="18" t="s">
        <v>647</v>
      </c>
      <c r="B273" s="19" t="s">
        <v>648</v>
      </c>
      <c r="C273" t="str">
        <f t="shared" si="1"/>
        <v>EC not in Cohort 7 Final EC Matrix</v>
      </c>
    </row>
    <row r="274" spans="1:3">
      <c r="A274" s="9" t="s">
        <v>649</v>
      </c>
      <c r="B274" s="17" t="s">
        <v>650</v>
      </c>
      <c r="C274" t="str">
        <f t="shared" si="1"/>
        <v>EC not in Cohort 7 Final EC Matrix</v>
      </c>
    </row>
    <row r="275" spans="1:3">
      <c r="A275" s="18" t="s">
        <v>651</v>
      </c>
      <c r="B275" s="19" t="s">
        <v>652</v>
      </c>
      <c r="C275" t="str">
        <f t="shared" si="1"/>
        <v>EC not in Cohort 7 Final EC Matrix</v>
      </c>
    </row>
    <row r="276" spans="1:3">
      <c r="A276" s="18" t="s">
        <v>653</v>
      </c>
      <c r="B276" s="19" t="s">
        <v>653</v>
      </c>
      <c r="C276" t="str">
        <f t="shared" si="1"/>
        <v>EC not in Cohort 7 Final EC Matrix</v>
      </c>
    </row>
    <row r="277" spans="1:3">
      <c r="A277" s="18" t="s">
        <v>654</v>
      </c>
      <c r="B277" s="19" t="s">
        <v>655</v>
      </c>
      <c r="C277" t="str">
        <f t="shared" si="1"/>
        <v>EC not in Cohort 7 Final EC Matrix</v>
      </c>
    </row>
    <row r="278" spans="1:3">
      <c r="A278" s="9" t="s">
        <v>656</v>
      </c>
      <c r="B278" s="17" t="s">
        <v>656</v>
      </c>
      <c r="C278" t="str">
        <f t="shared" si="1"/>
        <v>EC not in Cohort 7 Final EC Matrix</v>
      </c>
    </row>
    <row r="279" spans="1:3">
      <c r="A279" s="9" t="s">
        <v>657</v>
      </c>
      <c r="B279" s="17" t="s">
        <v>657</v>
      </c>
      <c r="C279" t="str">
        <f t="shared" si="1"/>
        <v>EC not in Cohort 7 Final EC Matrix</v>
      </c>
    </row>
    <row r="280" spans="1:3">
      <c r="A280" s="18" t="s">
        <v>657</v>
      </c>
      <c r="B280" s="19" t="s">
        <v>658</v>
      </c>
      <c r="C280" t="str">
        <f t="shared" si="1"/>
        <v>EC not in Cohort 7 Final EC Matrix</v>
      </c>
    </row>
    <row r="281" spans="1:3">
      <c r="A281" s="9" t="s">
        <v>659</v>
      </c>
      <c r="B281" s="17" t="s">
        <v>659</v>
      </c>
      <c r="C281" t="str">
        <f t="shared" si="1"/>
        <v>EC not in Cohort 7 Final EC Matrix</v>
      </c>
    </row>
    <row r="282" spans="1:3">
      <c r="A282" s="18" t="s">
        <v>660</v>
      </c>
      <c r="B282" s="19" t="s">
        <v>661</v>
      </c>
      <c r="C282" t="str">
        <f t="shared" si="1"/>
        <v>EC not in Cohort 7 Final EC Matrix</v>
      </c>
    </row>
    <row r="283" spans="1:3">
      <c r="A283" s="18" t="s">
        <v>662</v>
      </c>
      <c r="B283" s="19" t="s">
        <v>663</v>
      </c>
      <c r="C283" t="str">
        <f t="shared" si="1"/>
        <v>EC not in Cohort 7 Final EC Matrix</v>
      </c>
    </row>
    <row r="284" spans="1:3">
      <c r="A284" s="18" t="s">
        <v>664</v>
      </c>
      <c r="B284" s="19" t="s">
        <v>665</v>
      </c>
      <c r="C284" t="str">
        <f t="shared" si="1"/>
        <v>EC not in Cohort 7 Final EC Matrix</v>
      </c>
    </row>
    <row r="285" spans="1:3">
      <c r="A285" s="9" t="s">
        <v>666</v>
      </c>
      <c r="B285" s="17" t="s">
        <v>667</v>
      </c>
      <c r="C285" t="str">
        <f t="shared" si="1"/>
        <v>EC not in Cohort 7 Final EC Matrix</v>
      </c>
    </row>
    <row r="286" spans="1:3">
      <c r="A286" s="9" t="s">
        <v>668</v>
      </c>
      <c r="B286" s="17" t="s">
        <v>668</v>
      </c>
      <c r="C286" t="str">
        <f t="shared" si="1"/>
        <v>EC not in Cohort 7 Final EC Matrix</v>
      </c>
    </row>
    <row r="287" spans="1:3">
      <c r="A287" s="18" t="s">
        <v>669</v>
      </c>
      <c r="B287" s="19" t="s">
        <v>670</v>
      </c>
      <c r="C287" t="str">
        <f t="shared" si="1"/>
        <v>EC not in Cohort 7 Final EC Matrix</v>
      </c>
    </row>
    <row r="288" spans="1:3">
      <c r="A288" s="18" t="s">
        <v>671</v>
      </c>
      <c r="B288" s="19" t="s">
        <v>672</v>
      </c>
      <c r="C288" t="str">
        <f t="shared" si="1"/>
        <v>EC not in Cohort 7 Final EC Matrix</v>
      </c>
    </row>
    <row r="289" spans="1:3">
      <c r="A289" s="18" t="s">
        <v>673</v>
      </c>
      <c r="B289" s="19" t="s">
        <v>673</v>
      </c>
      <c r="C289" t="str">
        <f t="shared" si="1"/>
        <v>EC not in Cohort 7 Final EC Matrix</v>
      </c>
    </row>
    <row r="290" spans="1:3">
      <c r="A290" s="18" t="s">
        <v>674</v>
      </c>
      <c r="B290" s="19" t="s">
        <v>674</v>
      </c>
      <c r="C290" t="str">
        <f t="shared" si="1"/>
        <v>EC not in Cohort 7 Final EC Matrix</v>
      </c>
    </row>
    <row r="291" spans="1:3">
      <c r="A291" s="9" t="s">
        <v>675</v>
      </c>
      <c r="B291" s="17" t="s">
        <v>676</v>
      </c>
      <c r="C291" t="str">
        <f t="shared" si="1"/>
        <v>EC not in Cohort 7 Final EC Matrix</v>
      </c>
    </row>
    <row r="292" spans="1:3">
      <c r="A292" s="9" t="s">
        <v>677</v>
      </c>
      <c r="B292" s="17" t="s">
        <v>678</v>
      </c>
      <c r="C292" t="str">
        <f t="shared" si="1"/>
        <v>EC not in Cohort 7 Final EC Matrix</v>
      </c>
    </row>
    <row r="293" spans="1:3">
      <c r="A293" s="18" t="s">
        <v>679</v>
      </c>
      <c r="B293" s="19" t="s">
        <v>680</v>
      </c>
      <c r="C293" t="str">
        <f t="shared" si="1"/>
        <v>EC not in Cohort 7 Final EC Matrix</v>
      </c>
    </row>
    <row r="294" spans="1:3">
      <c r="A294" s="9" t="s">
        <v>681</v>
      </c>
      <c r="B294" s="17" t="s">
        <v>682</v>
      </c>
      <c r="C294" t="str">
        <f t="shared" si="1"/>
        <v>EC not in Cohort 7 Final EC Matrix</v>
      </c>
    </row>
    <row r="295" spans="1:3">
      <c r="A295" s="9" t="s">
        <v>683</v>
      </c>
      <c r="B295" s="17" t="s">
        <v>684</v>
      </c>
      <c r="C295" t="str">
        <f t="shared" si="1"/>
        <v>EC not in Cohort 7 Final EC Matrix</v>
      </c>
    </row>
    <row r="296" spans="1:3">
      <c r="A296" s="9" t="s">
        <v>685</v>
      </c>
      <c r="B296" s="17" t="s">
        <v>686</v>
      </c>
      <c r="C296" t="str">
        <f t="shared" si="1"/>
        <v>EC not in Cohort 7 Final EC Matrix</v>
      </c>
    </row>
    <row r="297" spans="1:3">
      <c r="A297" s="9" t="s">
        <v>687</v>
      </c>
      <c r="B297" s="17" t="s">
        <v>688</v>
      </c>
      <c r="C297" t="str">
        <f t="shared" si="1"/>
        <v>EC not in Cohort 7 Final EC Matrix</v>
      </c>
    </row>
    <row r="298" spans="1:3">
      <c r="A298" s="9" t="s">
        <v>689</v>
      </c>
      <c r="B298" s="17" t="s">
        <v>689</v>
      </c>
      <c r="C298" t="str">
        <f t="shared" si="1"/>
        <v>EC not in Cohort 7 Final EC Matrix</v>
      </c>
    </row>
    <row r="299" spans="1:3">
      <c r="A299" s="9" t="s">
        <v>690</v>
      </c>
      <c r="B299" s="17" t="s">
        <v>690</v>
      </c>
      <c r="C299" t="str">
        <f t="shared" si="1"/>
        <v>EC not in Cohort 7 Final EC Matrix</v>
      </c>
    </row>
    <row r="300" spans="1:3">
      <c r="A300" s="9" t="s">
        <v>691</v>
      </c>
      <c r="B300" s="17" t="s">
        <v>691</v>
      </c>
      <c r="C300" t="str">
        <f t="shared" si="1"/>
        <v>EC not in Cohort 7 Final EC Matrix</v>
      </c>
    </row>
    <row r="301" spans="1:3">
      <c r="A301" s="18" t="s">
        <v>691</v>
      </c>
      <c r="B301" s="19" t="s">
        <v>692</v>
      </c>
      <c r="C301" t="str">
        <f t="shared" si="1"/>
        <v>EC not in Cohort 7 Final EC Matrix</v>
      </c>
    </row>
    <row r="302" spans="1:3">
      <c r="A302" s="9" t="s">
        <v>693</v>
      </c>
      <c r="B302" s="17" t="s">
        <v>694</v>
      </c>
      <c r="C302" t="str">
        <f t="shared" si="1"/>
        <v>EC not in Cohort 7 Final EC Matrix</v>
      </c>
    </row>
    <row r="303" spans="1:3">
      <c r="A303" s="9" t="s">
        <v>695</v>
      </c>
      <c r="B303" s="17" t="s">
        <v>696</v>
      </c>
      <c r="C303" t="str">
        <f t="shared" si="1"/>
        <v>EC not in Cohort 7 Final EC Matrix</v>
      </c>
    </row>
    <row r="304" spans="1:3">
      <c r="A304" s="9" t="s">
        <v>697</v>
      </c>
      <c r="B304" s="17" t="s">
        <v>698</v>
      </c>
      <c r="C304" t="str">
        <f t="shared" si="1"/>
        <v>EC not in Cohort 7 Final EC Matrix</v>
      </c>
    </row>
    <row r="305" spans="1:3">
      <c r="A305" s="9" t="s">
        <v>699</v>
      </c>
      <c r="B305" s="17" t="s">
        <v>700</v>
      </c>
      <c r="C305" t="str">
        <f t="shared" si="1"/>
        <v>EC not in Cohort 7 Final EC Matrix</v>
      </c>
    </row>
    <row r="306" spans="1:3">
      <c r="A306" s="9" t="s">
        <v>701</v>
      </c>
      <c r="B306" s="17" t="s">
        <v>701</v>
      </c>
      <c r="C306" t="str">
        <f t="shared" si="1"/>
        <v>EC not in Cohort 7 Final EC Matrix</v>
      </c>
    </row>
    <row r="307" spans="1:3">
      <c r="A307" s="9" t="s">
        <v>701</v>
      </c>
      <c r="B307" s="17" t="s">
        <v>702</v>
      </c>
      <c r="C307" t="str">
        <f t="shared" si="1"/>
        <v>EC not in Cohort 7 Final EC Matrix</v>
      </c>
    </row>
    <row r="308" spans="1:3">
      <c r="A308" s="18" t="s">
        <v>703</v>
      </c>
      <c r="B308" s="19" t="s">
        <v>703</v>
      </c>
      <c r="C308" t="str">
        <f t="shared" si="1"/>
        <v>EC not in Cohort 7 Final EC Matrix</v>
      </c>
    </row>
    <row r="309" spans="1:3">
      <c r="A309" s="9" t="s">
        <v>703</v>
      </c>
      <c r="B309" s="17" t="s">
        <v>704</v>
      </c>
      <c r="C309" t="str">
        <f t="shared" si="1"/>
        <v>EC not in Cohort 7 Final EC Matrix</v>
      </c>
    </row>
    <row r="310" spans="1:3">
      <c r="A310" s="9" t="s">
        <v>705</v>
      </c>
      <c r="B310" s="17" t="s">
        <v>705</v>
      </c>
      <c r="C310" t="str">
        <f t="shared" si="1"/>
        <v>EC not in Cohort 7 Final EC Matrix</v>
      </c>
    </row>
    <row r="311" spans="1:3">
      <c r="A311" s="18" t="s">
        <v>706</v>
      </c>
      <c r="B311" s="19" t="s">
        <v>707</v>
      </c>
      <c r="C311" t="str">
        <f t="shared" si="1"/>
        <v>EC not in Cohort 7 Final EC Matrix</v>
      </c>
    </row>
    <row r="312" spans="1:3">
      <c r="A312" s="18" t="s">
        <v>708</v>
      </c>
      <c r="B312" s="19" t="s">
        <v>708</v>
      </c>
      <c r="C312" t="str">
        <f t="shared" si="1"/>
        <v>EC not in Cohort 7 Final EC Matrix</v>
      </c>
    </row>
    <row r="313" spans="1:3">
      <c r="A313" s="18" t="s">
        <v>709</v>
      </c>
      <c r="B313" s="19" t="s">
        <v>709</v>
      </c>
      <c r="C313" t="str">
        <f t="shared" si="1"/>
        <v>EC not in Cohort 7 Final EC Matrix</v>
      </c>
    </row>
    <row r="314" spans="1:3">
      <c r="A314" s="9" t="s">
        <v>709</v>
      </c>
      <c r="B314" s="17" t="s">
        <v>710</v>
      </c>
      <c r="C314" t="str">
        <f t="shared" si="1"/>
        <v>EC not in Cohort 7 Final EC Matrix</v>
      </c>
    </row>
    <row r="315" spans="1:3">
      <c r="A315" s="9" t="s">
        <v>711</v>
      </c>
      <c r="B315" s="17" t="s">
        <v>711</v>
      </c>
      <c r="C315" t="str">
        <f t="shared" si="1"/>
        <v>EC not in Cohort 7 Final EC Matrix</v>
      </c>
    </row>
    <row r="316" spans="1:3">
      <c r="A316" s="18" t="s">
        <v>712</v>
      </c>
      <c r="B316" s="19" t="s">
        <v>712</v>
      </c>
      <c r="C316" t="str">
        <f t="shared" si="1"/>
        <v>EC not in Cohort 7 Final EC Matrix</v>
      </c>
    </row>
    <row r="317" spans="1:3">
      <c r="A317" s="9" t="s">
        <v>713</v>
      </c>
      <c r="B317" s="17" t="s">
        <v>714</v>
      </c>
      <c r="C317" t="str">
        <f t="shared" si="1"/>
        <v>EC not in Cohort 7 Final EC Matrix</v>
      </c>
    </row>
    <row r="318" spans="1:3">
      <c r="A318" s="9" t="s">
        <v>715</v>
      </c>
      <c r="B318" s="17" t="s">
        <v>716</v>
      </c>
      <c r="C318" t="str">
        <f t="shared" si="1"/>
        <v>EC not in Cohort 7 Final EC Matrix</v>
      </c>
    </row>
    <row r="319" spans="1:3">
      <c r="A319" s="9" t="s">
        <v>715</v>
      </c>
      <c r="B319" s="17" t="s">
        <v>715</v>
      </c>
      <c r="C319" t="str">
        <f t="shared" si="1"/>
        <v>EC not in Cohort 7 Final EC Matrix</v>
      </c>
    </row>
    <row r="320" spans="1:3">
      <c r="A320" s="9" t="s">
        <v>717</v>
      </c>
      <c r="B320" s="17" t="s">
        <v>718</v>
      </c>
      <c r="C320" t="str">
        <f t="shared" si="1"/>
        <v>EC not in Cohort 7 Final EC Matrix</v>
      </c>
    </row>
    <row r="321" spans="1:3">
      <c r="A321" s="9" t="s">
        <v>719</v>
      </c>
      <c r="B321" s="17" t="s">
        <v>720</v>
      </c>
      <c r="C321" t="str">
        <f t="shared" si="1"/>
        <v>EC not in Cohort 7 Final EC Matrix</v>
      </c>
    </row>
    <row r="322" spans="1:3">
      <c r="A322" s="9" t="s">
        <v>721</v>
      </c>
      <c r="B322" s="17" t="s">
        <v>722</v>
      </c>
      <c r="C322" t="str">
        <f t="shared" si="1"/>
        <v>EC not in Cohort 7 Final EC Matrix</v>
      </c>
    </row>
    <row r="323" spans="1:3">
      <c r="A323" s="18" t="s">
        <v>723</v>
      </c>
      <c r="B323" s="19" t="s">
        <v>723</v>
      </c>
      <c r="C323" t="str">
        <f t="shared" si="1"/>
        <v>EC not in Cohort 7 Final EC Matrix</v>
      </c>
    </row>
    <row r="324" spans="1:3">
      <c r="A324" s="9" t="s">
        <v>724</v>
      </c>
      <c r="B324" s="17" t="s">
        <v>724</v>
      </c>
      <c r="C324" t="str">
        <f t="shared" si="1"/>
        <v>EC not in Cohort 7 Final EC Matrix</v>
      </c>
    </row>
    <row r="325" spans="1:3">
      <c r="A325" s="9" t="s">
        <v>725</v>
      </c>
      <c r="B325" s="17" t="s">
        <v>725</v>
      </c>
      <c r="C325" t="str">
        <f t="shared" si="1"/>
        <v>EC not in Cohort 7 Final EC Matrix</v>
      </c>
    </row>
    <row r="326" spans="1:3">
      <c r="A326" s="9" t="s">
        <v>726</v>
      </c>
      <c r="B326" s="17" t="s">
        <v>726</v>
      </c>
      <c r="C326" t="str">
        <f t="shared" si="1"/>
        <v>EC not in Cohort 7 Final EC Matrix</v>
      </c>
    </row>
    <row r="327" spans="1:3">
      <c r="A327" s="18" t="s">
        <v>727</v>
      </c>
      <c r="B327" s="19" t="s">
        <v>728</v>
      </c>
      <c r="C327" t="str">
        <f t="shared" si="1"/>
        <v>EC not in Cohort 7 Final EC Matrix</v>
      </c>
    </row>
    <row r="328" spans="1:3">
      <c r="A328" s="9" t="s">
        <v>729</v>
      </c>
      <c r="B328" s="17" t="s">
        <v>729</v>
      </c>
      <c r="C328" t="str">
        <f t="shared" si="1"/>
        <v>EC not in Cohort 7 Final EC Matrix</v>
      </c>
    </row>
    <row r="329" spans="1:3">
      <c r="A329" s="9" t="s">
        <v>730</v>
      </c>
      <c r="B329" s="17" t="s">
        <v>730</v>
      </c>
      <c r="C329" t="str">
        <f t="shared" si="1"/>
        <v>EC not in Cohort 7 Final EC Matrix</v>
      </c>
    </row>
    <row r="330" spans="1:3">
      <c r="A330" s="9" t="s">
        <v>731</v>
      </c>
      <c r="B330" s="17" t="s">
        <v>731</v>
      </c>
      <c r="C330" t="str">
        <f t="shared" si="1"/>
        <v>EC not in Cohort 7 Final EC Matrix</v>
      </c>
    </row>
    <row r="331" spans="1:3">
      <c r="A331" s="18" t="s">
        <v>732</v>
      </c>
      <c r="B331" s="19" t="s">
        <v>732</v>
      </c>
      <c r="C331" t="str">
        <f t="shared" si="1"/>
        <v>EC not in Cohort 7 Final EC Matrix</v>
      </c>
    </row>
    <row r="332" spans="1:3">
      <c r="A332" s="9" t="s">
        <v>733</v>
      </c>
      <c r="B332" s="17" t="s">
        <v>734</v>
      </c>
      <c r="C332" t="str">
        <f t="shared" si="1"/>
        <v>EC not in Cohort 7 Final EC Matrix</v>
      </c>
    </row>
    <row r="333" spans="1:3">
      <c r="A333" s="9" t="s">
        <v>733</v>
      </c>
      <c r="B333" s="17" t="s">
        <v>735</v>
      </c>
      <c r="C333" t="str">
        <f t="shared" si="1"/>
        <v>EC not in Cohort 7 Final EC Matrix</v>
      </c>
    </row>
    <row r="334" spans="1:3">
      <c r="A334" s="9" t="s">
        <v>733</v>
      </c>
      <c r="B334" s="17" t="s">
        <v>736</v>
      </c>
      <c r="C334" t="str">
        <f t="shared" si="1"/>
        <v>EC not in Cohort 7 Final EC Matrix</v>
      </c>
    </row>
    <row r="335" spans="1:3">
      <c r="A335" s="18" t="s">
        <v>737</v>
      </c>
      <c r="B335" s="19" t="s">
        <v>738</v>
      </c>
      <c r="C335" t="str">
        <f t="shared" si="1"/>
        <v>EC not in Cohort 7 Final EC Matrix</v>
      </c>
    </row>
    <row r="336" spans="1:3">
      <c r="A336" s="9" t="s">
        <v>739</v>
      </c>
      <c r="B336" s="17" t="s">
        <v>740</v>
      </c>
      <c r="C336" t="str">
        <f t="shared" si="1"/>
        <v>EC not in Cohort 7 Final EC Matrix</v>
      </c>
    </row>
    <row r="337" spans="1:3">
      <c r="A337" s="9" t="s">
        <v>741</v>
      </c>
      <c r="B337" s="17" t="s">
        <v>741</v>
      </c>
      <c r="C337" t="str">
        <f t="shared" si="1"/>
        <v>EC not in Cohort 7 Final EC Matrix</v>
      </c>
    </row>
    <row r="338" spans="1:3">
      <c r="A338" s="9" t="s">
        <v>741</v>
      </c>
      <c r="B338" s="17" t="s">
        <v>742</v>
      </c>
      <c r="C338" t="str">
        <f t="shared" si="1"/>
        <v>EC not in Cohort 7 Final EC Matrix</v>
      </c>
    </row>
    <row r="339" spans="1:3">
      <c r="A339" s="18" t="s">
        <v>741</v>
      </c>
      <c r="B339" s="19" t="s">
        <v>743</v>
      </c>
      <c r="C339" t="str">
        <f t="shared" si="1"/>
        <v>EC not in Cohort 7 Final EC Matrix</v>
      </c>
    </row>
    <row r="340" spans="1:3">
      <c r="A340" s="9" t="s">
        <v>744</v>
      </c>
      <c r="B340" s="17" t="s">
        <v>744</v>
      </c>
      <c r="C340" t="str">
        <f t="shared" si="1"/>
        <v>EC not in Cohort 7 Final EC Matrix</v>
      </c>
    </row>
    <row r="341" spans="1:3">
      <c r="A341" s="9" t="s">
        <v>745</v>
      </c>
      <c r="B341" s="17" t="s">
        <v>745</v>
      </c>
      <c r="C341" t="str">
        <f t="shared" si="1"/>
        <v>EC not in Cohort 7 Final EC Matrix</v>
      </c>
    </row>
    <row r="342" spans="1:3">
      <c r="A342" s="9" t="s">
        <v>746</v>
      </c>
      <c r="B342" s="17" t="s">
        <v>746</v>
      </c>
      <c r="C342" t="str">
        <f t="shared" si="1"/>
        <v>EC not in Cohort 7 Final EC Matrix</v>
      </c>
    </row>
    <row r="343" spans="1:3">
      <c r="A343" s="18" t="s">
        <v>746</v>
      </c>
      <c r="B343" s="19" t="s">
        <v>747</v>
      </c>
      <c r="C343" t="str">
        <f t="shared" si="1"/>
        <v>EC not in Cohort 7 Final EC Matrix</v>
      </c>
    </row>
    <row r="344" spans="1:3">
      <c r="A344" s="9" t="s">
        <v>748</v>
      </c>
      <c r="B344" s="17" t="s">
        <v>749</v>
      </c>
      <c r="C344" t="str">
        <f t="shared" si="1"/>
        <v>EC not in Cohort 7 Final EC Matrix</v>
      </c>
    </row>
    <row r="345" spans="1:3">
      <c r="A345" s="9" t="s">
        <v>750</v>
      </c>
      <c r="B345" s="17" t="s">
        <v>750</v>
      </c>
      <c r="C345" t="str">
        <f t="shared" si="1"/>
        <v>EC not in Cohort 7 Final EC Matrix</v>
      </c>
    </row>
    <row r="346" spans="1:3">
      <c r="A346" s="9" t="s">
        <v>751</v>
      </c>
      <c r="B346" s="17" t="s">
        <v>751</v>
      </c>
      <c r="C346" t="str">
        <f t="shared" si="1"/>
        <v>EC not in Cohort 7 Final EC Matrix</v>
      </c>
    </row>
    <row r="347" spans="1:3">
      <c r="A347" s="18" t="s">
        <v>752</v>
      </c>
      <c r="B347" s="19" t="s">
        <v>753</v>
      </c>
      <c r="C347" t="str">
        <f t="shared" si="1"/>
        <v>EC not in Cohort 7 Final EC Matrix</v>
      </c>
    </row>
    <row r="348" spans="1:3">
      <c r="A348" s="18" t="s">
        <v>754</v>
      </c>
      <c r="B348" s="19" t="s">
        <v>754</v>
      </c>
      <c r="C348" t="str">
        <f t="shared" si="1"/>
        <v>EC not in Cohort 7 Final EC Matrix</v>
      </c>
    </row>
    <row r="349" spans="1:3">
      <c r="A349" s="18" t="s">
        <v>755</v>
      </c>
      <c r="B349" s="19" t="s">
        <v>756</v>
      </c>
      <c r="C349" t="str">
        <f t="shared" si="1"/>
        <v>EC not in Cohort 7 Final EC Matrix</v>
      </c>
    </row>
    <row r="350" spans="1:3">
      <c r="A350" s="9" t="s">
        <v>757</v>
      </c>
      <c r="B350" s="17" t="s">
        <v>758</v>
      </c>
      <c r="C350" t="str">
        <f t="shared" si="1"/>
        <v>EC not in Cohort 7 Final EC Matrix</v>
      </c>
    </row>
    <row r="351" spans="1:3">
      <c r="A351" s="9" t="s">
        <v>759</v>
      </c>
      <c r="B351" s="17" t="s">
        <v>760</v>
      </c>
      <c r="C351" t="str">
        <f t="shared" si="1"/>
        <v>EC not in Cohort 7 Final EC Matrix</v>
      </c>
    </row>
    <row r="352" spans="1:3">
      <c r="A352" s="18" t="s">
        <v>761</v>
      </c>
      <c r="B352" s="19" t="s">
        <v>762</v>
      </c>
      <c r="C352" t="str">
        <f t="shared" si="1"/>
        <v>EC not in Cohort 7 Final EC Matrix</v>
      </c>
    </row>
    <row r="353" spans="1:3">
      <c r="A353" s="18" t="s">
        <v>763</v>
      </c>
      <c r="B353" s="19" t="s">
        <v>763</v>
      </c>
      <c r="C353" t="str">
        <f t="shared" si="1"/>
        <v>EC not in Cohort 7 Final EC Matrix</v>
      </c>
    </row>
    <row r="354" spans="1:3">
      <c r="A354" s="18" t="s">
        <v>764</v>
      </c>
      <c r="B354" s="19" t="s">
        <v>765</v>
      </c>
      <c r="C354" t="str">
        <f t="shared" si="1"/>
        <v>EC not in Cohort 7 Final EC Matrix</v>
      </c>
    </row>
    <row r="355" spans="1:3">
      <c r="A355" s="18" t="s">
        <v>766</v>
      </c>
      <c r="B355" s="19" t="s">
        <v>766</v>
      </c>
      <c r="C355" t="str">
        <f t="shared" si="1"/>
        <v>EC not in Cohort 7 Final EC Matrix</v>
      </c>
    </row>
    <row r="356" spans="1:3">
      <c r="A356" s="18" t="s">
        <v>767</v>
      </c>
      <c r="B356" s="19" t="s">
        <v>768</v>
      </c>
      <c r="C356" t="str">
        <f t="shared" si="1"/>
        <v>EC not in Cohort 7 Final EC Matrix</v>
      </c>
    </row>
    <row r="357" spans="1:3">
      <c r="A357" s="9" t="s">
        <v>769</v>
      </c>
      <c r="B357" s="17" t="s">
        <v>770</v>
      </c>
      <c r="C357" t="str">
        <f t="shared" si="1"/>
        <v>EC not in Cohort 7 Final EC Matrix</v>
      </c>
    </row>
    <row r="358" spans="1:3">
      <c r="A358" s="18" t="s">
        <v>771</v>
      </c>
      <c r="B358" s="19" t="s">
        <v>771</v>
      </c>
      <c r="C358" t="str">
        <f t="shared" si="1"/>
        <v>EC not in Cohort 7 Final EC Matrix</v>
      </c>
    </row>
    <row r="359" spans="1:3">
      <c r="A359" s="18" t="s">
        <v>772</v>
      </c>
      <c r="B359" s="19" t="s">
        <v>773</v>
      </c>
      <c r="C359" t="str">
        <f t="shared" si="1"/>
        <v>EC not in Cohort 7 Final EC Matrix</v>
      </c>
    </row>
    <row r="360" spans="1:3">
      <c r="A360" s="9" t="s">
        <v>774</v>
      </c>
      <c r="B360" s="17" t="s">
        <v>775</v>
      </c>
      <c r="C360" t="str">
        <f t="shared" si="1"/>
        <v>EC not in Cohort 7 Final EC Matrix</v>
      </c>
    </row>
    <row r="361" spans="1:3">
      <c r="A361" s="9" t="s">
        <v>776</v>
      </c>
      <c r="B361" s="17" t="s">
        <v>776</v>
      </c>
      <c r="C361" t="str">
        <f t="shared" si="1"/>
        <v>EC not in Cohort 7 Final EC Matrix</v>
      </c>
    </row>
    <row r="362" spans="1:3">
      <c r="A362" s="9" t="s">
        <v>777</v>
      </c>
      <c r="B362" s="17" t="s">
        <v>777</v>
      </c>
      <c r="C362" t="str">
        <f t="shared" si="1"/>
        <v>EC not in Cohort 7 Final EC Matrix</v>
      </c>
    </row>
    <row r="363" spans="1:3">
      <c r="A363" s="9" t="s">
        <v>778</v>
      </c>
      <c r="B363" s="17" t="s">
        <v>779</v>
      </c>
      <c r="C363" t="str">
        <f t="shared" si="1"/>
        <v>EC not in Cohort 7 Final EC Matrix</v>
      </c>
    </row>
    <row r="364" spans="1:3">
      <c r="A364" s="18" t="s">
        <v>780</v>
      </c>
      <c r="B364" s="19" t="s">
        <v>781</v>
      </c>
      <c r="C364" t="str">
        <f t="shared" si="1"/>
        <v>EC not in Cohort 7 Final EC Matrix</v>
      </c>
    </row>
    <row r="365" spans="1:3">
      <c r="A365" s="18" t="s">
        <v>782</v>
      </c>
      <c r="B365" s="19" t="s">
        <v>783</v>
      </c>
      <c r="C365" t="str">
        <f t="shared" si="1"/>
        <v>EC not in Cohort 7 Final EC Matrix</v>
      </c>
    </row>
    <row r="366" spans="1:3">
      <c r="A366" s="18" t="s">
        <v>784</v>
      </c>
      <c r="B366" s="19" t="s">
        <v>785</v>
      </c>
      <c r="C366" t="str">
        <f t="shared" si="1"/>
        <v>EC not in Cohort 7 Final EC Matrix</v>
      </c>
    </row>
    <row r="367" spans="1:3">
      <c r="A367" s="9" t="s">
        <v>786</v>
      </c>
      <c r="B367" s="17" t="s">
        <v>787</v>
      </c>
      <c r="C367" t="str">
        <f t="shared" si="1"/>
        <v>EC not in Cohort 7 Final EC Matrix</v>
      </c>
    </row>
    <row r="368" spans="1:3">
      <c r="A368" s="9" t="s">
        <v>788</v>
      </c>
      <c r="B368" s="17" t="s">
        <v>789</v>
      </c>
      <c r="C368" t="str">
        <f t="shared" si="1"/>
        <v>EC not in Cohort 7 Final EC Matrix</v>
      </c>
    </row>
    <row r="369" spans="1:3">
      <c r="A369" s="9" t="s">
        <v>788</v>
      </c>
      <c r="B369" s="17" t="s">
        <v>335</v>
      </c>
      <c r="C369" t="str">
        <f t="shared" si="1"/>
        <v>EC not in Cohort 7 Final EC Matrix</v>
      </c>
    </row>
    <row r="370" spans="1:3">
      <c r="A370" s="9" t="s">
        <v>788</v>
      </c>
      <c r="B370" s="17" t="s">
        <v>790</v>
      </c>
      <c r="C370" t="str">
        <f t="shared" si="1"/>
        <v>EC not in Cohort 7 Final EC Matrix</v>
      </c>
    </row>
    <row r="371" spans="1:3">
      <c r="A371" s="18" t="s">
        <v>788</v>
      </c>
      <c r="B371" s="19" t="s">
        <v>791</v>
      </c>
      <c r="C371" t="str">
        <f t="shared" si="1"/>
        <v>EC not in Cohort 7 Final EC Matrix</v>
      </c>
    </row>
    <row r="372" spans="1:3">
      <c r="A372" s="9" t="s">
        <v>792</v>
      </c>
      <c r="B372" s="17" t="s">
        <v>792</v>
      </c>
      <c r="C372" t="str">
        <f t="shared" si="1"/>
        <v>EC not in Cohort 7 Final EC Matrix</v>
      </c>
    </row>
    <row r="373" spans="1:3">
      <c r="A373" s="9" t="s">
        <v>793</v>
      </c>
      <c r="B373" s="17" t="s">
        <v>794</v>
      </c>
      <c r="C373" t="str">
        <f t="shared" si="1"/>
        <v>EC not in Cohort 7 Final EC Matrix</v>
      </c>
    </row>
    <row r="374" spans="1:3">
      <c r="A374" s="18" t="s">
        <v>795</v>
      </c>
      <c r="B374" s="19" t="s">
        <v>795</v>
      </c>
      <c r="C374" t="str">
        <f t="shared" si="1"/>
        <v>EC not in Cohort 7 Final EC Matrix</v>
      </c>
    </row>
    <row r="375" spans="1:3">
      <c r="A375" s="9" t="s">
        <v>796</v>
      </c>
      <c r="B375" s="17" t="s">
        <v>797</v>
      </c>
      <c r="C375" t="str">
        <f t="shared" si="1"/>
        <v>EC not in Cohort 7 Final EC Matrix</v>
      </c>
    </row>
    <row r="376" spans="1:3">
      <c r="A376" s="9" t="s">
        <v>798</v>
      </c>
      <c r="B376" s="17" t="s">
        <v>798</v>
      </c>
      <c r="C376" t="str">
        <f t="shared" si="1"/>
        <v>EC not in Cohort 7 Final EC Matrix</v>
      </c>
    </row>
    <row r="377" spans="1:3">
      <c r="A377" s="9" t="s">
        <v>799</v>
      </c>
      <c r="B377" s="17" t="s">
        <v>799</v>
      </c>
      <c r="C377" t="str">
        <f t="shared" si="1"/>
        <v>EC not in Cohort 7 Final EC Matrix</v>
      </c>
    </row>
    <row r="378" spans="1:3">
      <c r="A378" s="9" t="s">
        <v>799</v>
      </c>
      <c r="B378" s="17" t="s">
        <v>800</v>
      </c>
      <c r="C378" t="str">
        <f t="shared" si="1"/>
        <v>EC not in Cohort 7 Final EC Matrix</v>
      </c>
    </row>
    <row r="379" spans="1:3">
      <c r="A379" s="18" t="s">
        <v>801</v>
      </c>
      <c r="B379" s="19" t="s">
        <v>801</v>
      </c>
      <c r="C379" t="str">
        <f t="shared" si="1"/>
        <v>EC not in Cohort 7 Final EC Matrix</v>
      </c>
    </row>
    <row r="380" spans="1:3">
      <c r="A380" s="18" t="s">
        <v>802</v>
      </c>
      <c r="B380" s="19" t="s">
        <v>803</v>
      </c>
      <c r="C380" t="str">
        <f t="shared" si="1"/>
        <v>EC not in Cohort 7 Final EC Matrix</v>
      </c>
    </row>
    <row r="381" spans="1:3">
      <c r="A381" s="18" t="s">
        <v>804</v>
      </c>
      <c r="B381" s="19" t="s">
        <v>804</v>
      </c>
      <c r="C381" t="str">
        <f t="shared" si="1"/>
        <v>EC not in Cohort 7 Final EC Matrix</v>
      </c>
    </row>
    <row r="382" spans="1:3">
      <c r="A382" s="18" t="s">
        <v>805</v>
      </c>
      <c r="B382" s="19" t="s">
        <v>806</v>
      </c>
      <c r="C382" t="str">
        <f t="shared" si="1"/>
        <v>EC not in Cohort 7 Final EC Matrix</v>
      </c>
    </row>
    <row r="383" spans="1:3">
      <c r="A383" s="18" t="s">
        <v>807</v>
      </c>
      <c r="B383" s="19" t="s">
        <v>808</v>
      </c>
      <c r="C383" t="str">
        <f t="shared" si="1"/>
        <v>EC not in Cohort 7 Final EC Matrix</v>
      </c>
    </row>
    <row r="384" spans="1:3">
      <c r="A384" s="18" t="s">
        <v>809</v>
      </c>
      <c r="B384" s="19" t="s">
        <v>810</v>
      </c>
      <c r="C384" t="str">
        <f t="shared" si="1"/>
        <v>EC not in Cohort 7 Final EC Matrix</v>
      </c>
    </row>
    <row r="385" spans="1:3">
      <c r="A385" s="18" t="s">
        <v>811</v>
      </c>
      <c r="B385" s="19" t="s">
        <v>812</v>
      </c>
      <c r="C385" t="str">
        <f t="shared" si="1"/>
        <v>EC not in Cohort 7 Final EC Matrix</v>
      </c>
    </row>
    <row r="386" spans="1:3">
      <c r="A386" s="18" t="s">
        <v>811</v>
      </c>
      <c r="B386" s="19" t="s">
        <v>813</v>
      </c>
      <c r="C386" t="str">
        <f t="shared" si="1"/>
        <v>EC not in Cohort 7 Final EC Matrix</v>
      </c>
    </row>
    <row r="387" spans="1:3">
      <c r="A387" s="18" t="s">
        <v>814</v>
      </c>
      <c r="B387" s="19" t="s">
        <v>815</v>
      </c>
      <c r="C387" t="str">
        <f t="shared" si="1"/>
        <v>EC not in Cohort 7 Final EC Matrix</v>
      </c>
    </row>
    <row r="388" spans="1:3">
      <c r="A388" s="9" t="s">
        <v>816</v>
      </c>
      <c r="B388" s="17" t="s">
        <v>816</v>
      </c>
      <c r="C388" t="str">
        <f t="shared" si="1"/>
        <v>EC not in Cohort 7 Final EC Matrix</v>
      </c>
    </row>
    <row r="389" spans="1:3">
      <c r="A389" s="9" t="s">
        <v>817</v>
      </c>
      <c r="B389" s="17" t="s">
        <v>817</v>
      </c>
      <c r="C389" t="str">
        <f t="shared" si="1"/>
        <v>EC not in Cohort 7 Final EC Matrix</v>
      </c>
    </row>
    <row r="390" spans="1:3">
      <c r="A390" s="9" t="s">
        <v>818</v>
      </c>
      <c r="B390" s="17" t="s">
        <v>819</v>
      </c>
      <c r="C390" t="str">
        <f t="shared" si="1"/>
        <v>EC not in Cohort 7 Final EC Matrix</v>
      </c>
    </row>
    <row r="391" spans="1:3">
      <c r="A391" s="18" t="s">
        <v>820</v>
      </c>
      <c r="B391" s="19" t="s">
        <v>820</v>
      </c>
      <c r="C391" t="str">
        <f t="shared" si="1"/>
        <v>EC not in Cohort 7 Final EC Matrix</v>
      </c>
    </row>
    <row r="392" spans="1:3">
      <c r="A392" s="9" t="s">
        <v>821</v>
      </c>
      <c r="B392" s="17" t="s">
        <v>822</v>
      </c>
      <c r="C392" t="str">
        <f t="shared" si="1"/>
        <v>EC not in Cohort 7 Final EC Matrix</v>
      </c>
    </row>
    <row r="393" spans="1:3">
      <c r="A393" s="9" t="s">
        <v>823</v>
      </c>
      <c r="B393" s="17" t="s">
        <v>824</v>
      </c>
      <c r="C393" t="str">
        <f t="shared" si="1"/>
        <v>EC not in Cohort 7 Final EC Matrix</v>
      </c>
    </row>
    <row r="394" spans="1:3">
      <c r="A394" s="18" t="s">
        <v>825</v>
      </c>
      <c r="B394" s="19" t="s">
        <v>826</v>
      </c>
      <c r="C394" t="str">
        <f t="shared" si="1"/>
        <v>EC not in Cohort 7 Final EC Matrix</v>
      </c>
    </row>
    <row r="395" spans="1:3">
      <c r="A395" s="18" t="s">
        <v>827</v>
      </c>
      <c r="B395" s="19" t="s">
        <v>828</v>
      </c>
      <c r="C395" t="str">
        <f t="shared" si="1"/>
        <v>EC not in Cohort 7 Final EC Matrix</v>
      </c>
    </row>
    <row r="396" spans="1:3">
      <c r="A396" s="9" t="s">
        <v>829</v>
      </c>
      <c r="B396" s="17" t="s">
        <v>830</v>
      </c>
      <c r="C396" t="str">
        <f t="shared" si="1"/>
        <v>EC not in Cohort 7 Final EC Matrix</v>
      </c>
    </row>
    <row r="397" spans="1:3">
      <c r="A397" s="18" t="s">
        <v>831</v>
      </c>
      <c r="B397" s="19" t="s">
        <v>832</v>
      </c>
      <c r="C397" t="str">
        <f t="shared" si="1"/>
        <v>EC not in Cohort 7 Final EC Matrix</v>
      </c>
    </row>
    <row r="398" spans="1:3">
      <c r="A398" s="18" t="s">
        <v>833</v>
      </c>
      <c r="B398" s="19" t="s">
        <v>834</v>
      </c>
      <c r="C398" t="str">
        <f t="shared" si="1"/>
        <v>EC not in Cohort 7 Final EC Matrix</v>
      </c>
    </row>
    <row r="399" spans="1:3">
      <c r="A399" s="9" t="s">
        <v>835</v>
      </c>
      <c r="B399" s="17" t="s">
        <v>836</v>
      </c>
      <c r="C399" t="str">
        <f t="shared" si="1"/>
        <v>EC not in Cohort 7 Final EC Matrix</v>
      </c>
    </row>
    <row r="400" spans="1:3">
      <c r="A400" s="18" t="s">
        <v>837</v>
      </c>
      <c r="B400" s="19" t="s">
        <v>837</v>
      </c>
      <c r="C400" t="str">
        <f t="shared" si="1"/>
        <v>EC not in Cohort 7 Final EC Matrix</v>
      </c>
    </row>
    <row r="401" spans="1:3">
      <c r="A401" s="18" t="s">
        <v>838</v>
      </c>
      <c r="B401" s="19" t="s">
        <v>839</v>
      </c>
      <c r="C401" t="str">
        <f t="shared" si="1"/>
        <v>EC not in Cohort 7 Final EC Matrix</v>
      </c>
    </row>
    <row r="402" spans="1:3">
      <c r="A402" s="9" t="s">
        <v>838</v>
      </c>
      <c r="B402" s="17" t="s">
        <v>840</v>
      </c>
      <c r="C402" t="str">
        <f t="shared" si="1"/>
        <v>EC not in Cohort 7 Final EC Matrix</v>
      </c>
    </row>
    <row r="403" spans="1:3">
      <c r="A403" s="9" t="s">
        <v>841</v>
      </c>
      <c r="B403" s="17" t="s">
        <v>842</v>
      </c>
      <c r="C403" t="str">
        <f t="shared" si="1"/>
        <v>EC not in Cohort 7 Final EC Matrix</v>
      </c>
    </row>
    <row r="404" spans="1:3">
      <c r="A404" s="9" t="s">
        <v>843</v>
      </c>
      <c r="B404" s="17" t="s">
        <v>844</v>
      </c>
      <c r="C404" t="str">
        <f t="shared" si="1"/>
        <v>EC not in Cohort 7 Final EC Matrix</v>
      </c>
    </row>
    <row r="405" spans="1:3">
      <c r="A405" s="18" t="s">
        <v>843</v>
      </c>
      <c r="B405" s="19" t="s">
        <v>845</v>
      </c>
      <c r="C405" t="str">
        <f t="shared" si="1"/>
        <v>EC not in Cohort 7 Final EC Matrix</v>
      </c>
    </row>
    <row r="406" spans="1:3">
      <c r="A406" s="9" t="s">
        <v>846</v>
      </c>
      <c r="B406" s="17" t="s">
        <v>846</v>
      </c>
      <c r="C406" t="str">
        <f t="shared" si="1"/>
        <v>EC not in Cohort 7 Final EC Matrix</v>
      </c>
    </row>
    <row r="407" spans="1:3">
      <c r="A407" s="18" t="s">
        <v>847</v>
      </c>
      <c r="B407" s="19" t="s">
        <v>848</v>
      </c>
      <c r="C407" t="str">
        <f t="shared" si="1"/>
        <v>EC not in Cohort 7 Final EC Matrix</v>
      </c>
    </row>
    <row r="408" spans="1:3">
      <c r="A408" s="9" t="s">
        <v>849</v>
      </c>
      <c r="B408" s="17" t="s">
        <v>850</v>
      </c>
      <c r="C408" t="str">
        <f t="shared" si="1"/>
        <v>EC not in Cohort 7 Final EC Matrix</v>
      </c>
    </row>
    <row r="409" spans="1:3">
      <c r="A409" s="9" t="s">
        <v>851</v>
      </c>
      <c r="B409" s="17" t="s">
        <v>852</v>
      </c>
      <c r="C409" t="str">
        <f t="shared" si="1"/>
        <v>EC not in Cohort 7 Final EC Matrix</v>
      </c>
    </row>
    <row r="410" spans="1:3">
      <c r="A410" s="18" t="s">
        <v>853</v>
      </c>
      <c r="B410" s="19" t="s">
        <v>854</v>
      </c>
      <c r="C410" t="str">
        <f t="shared" si="1"/>
        <v>EC not in Cohort 7 Final EC Matrix</v>
      </c>
    </row>
    <row r="411" spans="1:3">
      <c r="A411" s="18" t="s">
        <v>855</v>
      </c>
      <c r="B411" s="19" t="s">
        <v>856</v>
      </c>
      <c r="C411" t="str">
        <f t="shared" si="1"/>
        <v>EC not in Cohort 7 Final EC Matrix</v>
      </c>
    </row>
    <row r="412" spans="1:3">
      <c r="A412" s="18" t="s">
        <v>855</v>
      </c>
      <c r="B412" s="19" t="s">
        <v>857</v>
      </c>
      <c r="C412" t="str">
        <f t="shared" si="1"/>
        <v>EC not in Cohort 7 Final EC Matrix</v>
      </c>
    </row>
    <row r="413" spans="1:3">
      <c r="A413" s="9" t="s">
        <v>858</v>
      </c>
      <c r="B413" s="17" t="s">
        <v>859</v>
      </c>
      <c r="C413" t="str">
        <f t="shared" si="1"/>
        <v>EC not in Cohort 7 Final EC Matrix</v>
      </c>
    </row>
    <row r="414" spans="1:3">
      <c r="A414" s="18" t="s">
        <v>860</v>
      </c>
      <c r="B414" s="19" t="s">
        <v>861</v>
      </c>
      <c r="C414" t="str">
        <f t="shared" si="1"/>
        <v>EC not in Cohort 7 Final EC Matrix</v>
      </c>
    </row>
    <row r="415" spans="1:3">
      <c r="A415" s="18" t="s">
        <v>862</v>
      </c>
      <c r="B415" s="19" t="s">
        <v>863</v>
      </c>
      <c r="C415" t="str">
        <f t="shared" si="1"/>
        <v>EC not in Cohort 7 Final EC Matrix</v>
      </c>
    </row>
    <row r="416" spans="1:3">
      <c r="A416" s="9" t="s">
        <v>864</v>
      </c>
      <c r="B416" s="17" t="s">
        <v>864</v>
      </c>
      <c r="C416" t="str">
        <f t="shared" si="1"/>
        <v>EC not in Cohort 7 Final EC Matrix</v>
      </c>
    </row>
    <row r="417" spans="1:3">
      <c r="A417" s="9" t="s">
        <v>865</v>
      </c>
      <c r="B417" s="17" t="s">
        <v>865</v>
      </c>
      <c r="C417" t="str">
        <f t="shared" si="1"/>
        <v>EC not in Cohort 7 Final EC Matrix</v>
      </c>
    </row>
    <row r="418" spans="1:3">
      <c r="A418" s="18" t="s">
        <v>866</v>
      </c>
      <c r="B418" s="19" t="s">
        <v>866</v>
      </c>
      <c r="C418" t="str">
        <f t="shared" si="1"/>
        <v>EC not in Cohort 7 Final EC Matrix</v>
      </c>
    </row>
    <row r="419" spans="1:3">
      <c r="A419" s="18" t="s">
        <v>867</v>
      </c>
      <c r="B419" s="19" t="s">
        <v>868</v>
      </c>
      <c r="C419" t="str">
        <f t="shared" si="1"/>
        <v>EC not in Cohort 7 Final EC Matrix</v>
      </c>
    </row>
    <row r="420" spans="1:3">
      <c r="A420" s="18" t="s">
        <v>869</v>
      </c>
      <c r="B420" s="19" t="s">
        <v>870</v>
      </c>
      <c r="C420" t="str">
        <f t="shared" si="1"/>
        <v>EC not in Cohort 7 Final EC Matrix</v>
      </c>
    </row>
    <row r="421" spans="1:3">
      <c r="A421" s="18" t="s">
        <v>869</v>
      </c>
      <c r="B421" s="19" t="s">
        <v>869</v>
      </c>
      <c r="C421" t="str">
        <f t="shared" si="1"/>
        <v>EC not in Cohort 7 Final EC Matrix</v>
      </c>
    </row>
    <row r="422" spans="1:3">
      <c r="A422" s="9" t="s">
        <v>871</v>
      </c>
      <c r="B422" s="17" t="s">
        <v>872</v>
      </c>
      <c r="C422" t="str">
        <f t="shared" si="1"/>
        <v>EC not in Cohort 7 Final EC Matrix</v>
      </c>
    </row>
    <row r="423" spans="1:3">
      <c r="A423" s="9" t="s">
        <v>873</v>
      </c>
      <c r="B423" s="17" t="s">
        <v>873</v>
      </c>
      <c r="C423" t="str">
        <f t="shared" si="1"/>
        <v>EC not in Cohort 7 Final EC Matrix</v>
      </c>
    </row>
    <row r="424" spans="1:3">
      <c r="A424" s="9" t="s">
        <v>874</v>
      </c>
      <c r="B424" s="17" t="s">
        <v>875</v>
      </c>
      <c r="C424" t="str">
        <f t="shared" si="1"/>
        <v>EC not in Cohort 7 Final EC Matrix</v>
      </c>
    </row>
    <row r="425" spans="1:3">
      <c r="A425" s="9" t="s">
        <v>876</v>
      </c>
      <c r="B425" s="17" t="s">
        <v>876</v>
      </c>
      <c r="C425" t="str">
        <f t="shared" si="1"/>
        <v>EC not in Cohort 7 Final EC Matrix</v>
      </c>
    </row>
    <row r="426" spans="1:3">
      <c r="A426" s="9" t="s">
        <v>876</v>
      </c>
      <c r="B426" s="17" t="s">
        <v>877</v>
      </c>
      <c r="C426" t="str">
        <f t="shared" si="1"/>
        <v>EC not in Cohort 7 Final EC Matrix</v>
      </c>
    </row>
    <row r="427" spans="1:3">
      <c r="A427" s="9" t="s">
        <v>878</v>
      </c>
      <c r="B427" s="17" t="s">
        <v>879</v>
      </c>
      <c r="C427" t="str">
        <f t="shared" si="1"/>
        <v>EC not in Cohort 7 Final EC Matrix</v>
      </c>
    </row>
    <row r="428" spans="1:3">
      <c r="A428" s="18" t="s">
        <v>878</v>
      </c>
      <c r="B428" s="19" t="s">
        <v>880</v>
      </c>
      <c r="C428" t="str">
        <f t="shared" si="1"/>
        <v>EC not in Cohort 7 Final EC Matrix</v>
      </c>
    </row>
    <row r="429" spans="1:3">
      <c r="A429" s="9" t="s">
        <v>881</v>
      </c>
      <c r="B429" s="17" t="s">
        <v>882</v>
      </c>
      <c r="C429" t="str">
        <f t="shared" si="1"/>
        <v>EC not in Cohort 7 Final EC Matrix</v>
      </c>
    </row>
    <row r="430" spans="1:3">
      <c r="A430" s="9" t="s">
        <v>883</v>
      </c>
      <c r="B430" s="17" t="s">
        <v>884</v>
      </c>
      <c r="C430" t="str">
        <f t="shared" si="1"/>
        <v>EC not in Cohort 7 Final EC Matrix</v>
      </c>
    </row>
    <row r="431" spans="1:3">
      <c r="A431" s="18" t="s">
        <v>885</v>
      </c>
      <c r="B431" s="19" t="s">
        <v>885</v>
      </c>
      <c r="C431" t="str">
        <f t="shared" si="1"/>
        <v>EC not in Cohort 7 Final EC Matrix</v>
      </c>
    </row>
    <row r="432" spans="1:3">
      <c r="A432" s="9" t="s">
        <v>886</v>
      </c>
      <c r="B432" s="17" t="s">
        <v>886</v>
      </c>
      <c r="C432" t="str">
        <f t="shared" si="1"/>
        <v>EC not in Cohort 7 Final EC Matrix</v>
      </c>
    </row>
    <row r="433" spans="1:3">
      <c r="A433" s="9" t="s">
        <v>887</v>
      </c>
      <c r="B433" s="17" t="s">
        <v>888</v>
      </c>
      <c r="C433" t="str">
        <f t="shared" si="1"/>
        <v>EC not in Cohort 7 Final EC Matrix</v>
      </c>
    </row>
    <row r="434" spans="1:3">
      <c r="A434" s="18" t="s">
        <v>889</v>
      </c>
      <c r="B434" s="19" t="s">
        <v>890</v>
      </c>
      <c r="C434" t="str">
        <f t="shared" si="1"/>
        <v>EC not in Cohort 7 Final EC Matrix</v>
      </c>
    </row>
    <row r="435" spans="1:3">
      <c r="A435" s="18" t="s">
        <v>891</v>
      </c>
      <c r="B435" s="19" t="s">
        <v>892</v>
      </c>
      <c r="C435" t="str">
        <f t="shared" si="1"/>
        <v>EC not in Cohort 7 Final EC Matrix</v>
      </c>
    </row>
    <row r="436" spans="1:3">
      <c r="A436" s="9" t="s">
        <v>893</v>
      </c>
      <c r="B436" s="17" t="s">
        <v>893</v>
      </c>
      <c r="C436" t="str">
        <f t="shared" si="1"/>
        <v>EC not in Cohort 7 Final EC Matrix</v>
      </c>
    </row>
    <row r="437" spans="1:3">
      <c r="A437" s="18" t="s">
        <v>893</v>
      </c>
      <c r="B437" s="19" t="s">
        <v>894</v>
      </c>
      <c r="C437" t="str">
        <f t="shared" si="1"/>
        <v>EC not in Cohort 7 Final EC Matrix</v>
      </c>
    </row>
    <row r="438" spans="1:3">
      <c r="A438" s="9" t="s">
        <v>895</v>
      </c>
      <c r="B438" s="17" t="s">
        <v>895</v>
      </c>
      <c r="C438" t="str">
        <f t="shared" si="1"/>
        <v>EC not in Cohort 7 Final EC Matrix</v>
      </c>
    </row>
    <row r="439" spans="1:3">
      <c r="A439" s="9" t="s">
        <v>896</v>
      </c>
      <c r="B439" s="17" t="s">
        <v>897</v>
      </c>
      <c r="C439" t="str">
        <f t="shared" si="1"/>
        <v>EC not in Cohort 7 Final EC Matrix</v>
      </c>
    </row>
    <row r="440" spans="1:3">
      <c r="A440" s="9" t="s">
        <v>898</v>
      </c>
      <c r="B440" s="17" t="s">
        <v>898</v>
      </c>
      <c r="C440" t="str">
        <f t="shared" si="1"/>
        <v>EC not in Cohort 7 Final EC Matrix</v>
      </c>
    </row>
    <row r="441" spans="1:3">
      <c r="A441" s="18" t="s">
        <v>899</v>
      </c>
      <c r="B441" s="19" t="s">
        <v>900</v>
      </c>
      <c r="C441" t="str">
        <f t="shared" si="1"/>
        <v>EC not in Cohort 7 Final EC Matrix</v>
      </c>
    </row>
    <row r="442" spans="1:3">
      <c r="A442" s="18" t="s">
        <v>901</v>
      </c>
      <c r="B442" s="19" t="s">
        <v>901</v>
      </c>
      <c r="C442" t="str">
        <f t="shared" si="1"/>
        <v>EC not in Cohort 7 Final EC Matrix</v>
      </c>
    </row>
    <row r="443" spans="1:3">
      <c r="A443" s="18" t="s">
        <v>902</v>
      </c>
      <c r="B443" s="19" t="s">
        <v>903</v>
      </c>
      <c r="C443" t="str">
        <f t="shared" si="1"/>
        <v>EC not in Cohort 7 Final EC Matrix</v>
      </c>
    </row>
    <row r="444" spans="1:3">
      <c r="A444" s="9" t="s">
        <v>904</v>
      </c>
      <c r="B444" s="17" t="s">
        <v>905</v>
      </c>
      <c r="C444" t="str">
        <f t="shared" si="1"/>
        <v>EC not in Cohort 7 Final EC Matrix</v>
      </c>
    </row>
    <row r="445" spans="1:3">
      <c r="A445" s="18" t="s">
        <v>906</v>
      </c>
      <c r="B445" s="19" t="s">
        <v>906</v>
      </c>
      <c r="C445" t="str">
        <f t="shared" si="1"/>
        <v>EC not in Cohort 7 Final EC Matrix</v>
      </c>
    </row>
    <row r="446" spans="1:3">
      <c r="A446" s="18" t="s">
        <v>906</v>
      </c>
      <c r="B446" s="19" t="s">
        <v>907</v>
      </c>
      <c r="C446" t="str">
        <f t="shared" si="1"/>
        <v>EC not in Cohort 7 Final EC Matrix</v>
      </c>
    </row>
    <row r="447" spans="1:3">
      <c r="A447" s="9" t="s">
        <v>908</v>
      </c>
      <c r="B447" s="17" t="s">
        <v>908</v>
      </c>
      <c r="C447" t="str">
        <f t="shared" si="1"/>
        <v>EC not in Cohort 7 Final EC Matrix</v>
      </c>
    </row>
    <row r="448" spans="1:3">
      <c r="A448" s="9" t="s">
        <v>909</v>
      </c>
      <c r="B448" s="17" t="s">
        <v>909</v>
      </c>
      <c r="C448" t="str">
        <f t="shared" si="1"/>
        <v>EC not in Cohort 7 Final EC Matrix</v>
      </c>
    </row>
    <row r="449" spans="1:3">
      <c r="A449" s="9" t="s">
        <v>909</v>
      </c>
      <c r="B449" s="17" t="s">
        <v>910</v>
      </c>
      <c r="C449" t="str">
        <f t="shared" si="1"/>
        <v>EC not in Cohort 7 Final EC Matrix</v>
      </c>
    </row>
    <row r="450" spans="1:3">
      <c r="A450" s="18" t="s">
        <v>911</v>
      </c>
      <c r="B450" s="19" t="s">
        <v>911</v>
      </c>
      <c r="C450" t="str">
        <f t="shared" si="1"/>
        <v>EC not in Cohort 7 Final EC Matrix</v>
      </c>
    </row>
    <row r="451" spans="1:3">
      <c r="A451" s="9" t="s">
        <v>912</v>
      </c>
      <c r="B451" s="17" t="s">
        <v>912</v>
      </c>
      <c r="C451" t="str">
        <f t="shared" si="1"/>
        <v>EC not in Cohort 7 Final EC Matrix</v>
      </c>
    </row>
    <row r="452" spans="1:3">
      <c r="A452" s="18" t="s">
        <v>912</v>
      </c>
      <c r="B452" s="19" t="s">
        <v>913</v>
      </c>
      <c r="C452" t="str">
        <f t="shared" si="1"/>
        <v>EC not in Cohort 7 Final EC Matrix</v>
      </c>
    </row>
    <row r="453" spans="1:3">
      <c r="A453" s="18" t="s">
        <v>912</v>
      </c>
      <c r="B453" s="19" t="s">
        <v>914</v>
      </c>
      <c r="C453" t="str">
        <f t="shared" si="1"/>
        <v>EC not in Cohort 7 Final EC Matrix</v>
      </c>
    </row>
    <row r="454" spans="1:3">
      <c r="A454" s="9" t="s">
        <v>915</v>
      </c>
      <c r="B454" s="17" t="s">
        <v>916</v>
      </c>
      <c r="C454" t="str">
        <f t="shared" si="1"/>
        <v>EC not in Cohort 7 Final EC Matrix</v>
      </c>
    </row>
    <row r="455" spans="1:3">
      <c r="A455" s="18" t="s">
        <v>917</v>
      </c>
      <c r="B455" s="19" t="s">
        <v>917</v>
      </c>
      <c r="C455" t="str">
        <f t="shared" si="1"/>
        <v>EC not in Cohort 7 Final EC Matrix</v>
      </c>
    </row>
    <row r="456" spans="1:3">
      <c r="A456" s="18" t="s">
        <v>918</v>
      </c>
      <c r="B456" s="19" t="s">
        <v>919</v>
      </c>
      <c r="C456" t="str">
        <f t="shared" si="1"/>
        <v>EC not in Cohort 7 Final EC Matrix</v>
      </c>
    </row>
    <row r="457" spans="1:3">
      <c r="A457" s="9" t="s">
        <v>920</v>
      </c>
      <c r="B457" s="17" t="s">
        <v>921</v>
      </c>
      <c r="C457" t="str">
        <f t="shared" si="1"/>
        <v>EC not in Cohort 7 Final EC Matrix</v>
      </c>
    </row>
    <row r="458" spans="1:3">
      <c r="A458" s="9" t="s">
        <v>922</v>
      </c>
      <c r="B458" s="17" t="s">
        <v>922</v>
      </c>
      <c r="C458" t="str">
        <f t="shared" si="1"/>
        <v>EC not in Cohort 7 Final EC Matrix</v>
      </c>
    </row>
    <row r="459" spans="1:3">
      <c r="A459" s="9" t="s">
        <v>922</v>
      </c>
      <c r="B459" s="17" t="s">
        <v>923</v>
      </c>
      <c r="C459" t="str">
        <f t="shared" si="1"/>
        <v>EC not in Cohort 7 Final EC Matrix</v>
      </c>
    </row>
    <row r="460" spans="1:3">
      <c r="A460" s="9" t="s">
        <v>924</v>
      </c>
      <c r="B460" s="17" t="s">
        <v>925</v>
      </c>
      <c r="C460" t="str">
        <f t="shared" si="1"/>
        <v>EC not in Cohort 7 Final EC Matrix</v>
      </c>
    </row>
    <row r="461" spans="1:3">
      <c r="A461" s="9" t="s">
        <v>924</v>
      </c>
      <c r="B461" s="17" t="s">
        <v>926</v>
      </c>
      <c r="C461" t="str">
        <f t="shared" si="1"/>
        <v>EC not in Cohort 7 Final EC Matrix</v>
      </c>
    </row>
    <row r="462" spans="1:3">
      <c r="A462" s="9" t="s">
        <v>927</v>
      </c>
      <c r="B462" s="17" t="s">
        <v>928</v>
      </c>
      <c r="C462" t="str">
        <f t="shared" si="1"/>
        <v>EC not in Cohort 7 Final EC Matrix</v>
      </c>
    </row>
    <row r="463" spans="1:3">
      <c r="A463" s="18" t="s">
        <v>927</v>
      </c>
      <c r="B463" s="19" t="s">
        <v>929</v>
      </c>
      <c r="C463" t="str">
        <f t="shared" si="1"/>
        <v>EC not in Cohort 7 Final EC Matrix</v>
      </c>
    </row>
    <row r="464" spans="1:3">
      <c r="A464" s="9" t="s">
        <v>930</v>
      </c>
      <c r="B464" s="17" t="s">
        <v>930</v>
      </c>
      <c r="C464" t="str">
        <f t="shared" si="1"/>
        <v>EC not in Cohort 7 Final EC Matrix</v>
      </c>
    </row>
    <row r="465" spans="1:3">
      <c r="A465" s="9" t="s">
        <v>931</v>
      </c>
      <c r="B465" s="17" t="s">
        <v>932</v>
      </c>
      <c r="C465" t="str">
        <f t="shared" si="1"/>
        <v>EC not in Cohort 7 Final EC Matrix</v>
      </c>
    </row>
    <row r="466" spans="1:3">
      <c r="A466" s="18" t="s">
        <v>931</v>
      </c>
      <c r="B466" s="19" t="s">
        <v>933</v>
      </c>
      <c r="C466" t="str">
        <f t="shared" si="1"/>
        <v>EC not in Cohort 7 Final EC Matrix</v>
      </c>
    </row>
    <row r="467" spans="1:3">
      <c r="A467" s="9" t="s">
        <v>931</v>
      </c>
      <c r="B467" s="17" t="s">
        <v>934</v>
      </c>
      <c r="C467" t="str">
        <f t="shared" si="1"/>
        <v>EC not in Cohort 7 Final EC Matrix</v>
      </c>
    </row>
    <row r="468" spans="1:3">
      <c r="A468" s="9" t="s">
        <v>931</v>
      </c>
      <c r="B468" s="17" t="s">
        <v>935</v>
      </c>
      <c r="C468" t="str">
        <f t="shared" si="1"/>
        <v>EC not in Cohort 7 Final EC Matrix</v>
      </c>
    </row>
    <row r="469" spans="1:3">
      <c r="A469" s="9" t="s">
        <v>931</v>
      </c>
      <c r="B469" s="17" t="s">
        <v>936</v>
      </c>
      <c r="C469" t="str">
        <f t="shared" si="1"/>
        <v>EC not in Cohort 7 Final EC Matrix</v>
      </c>
    </row>
    <row r="470" spans="1:3">
      <c r="A470" s="9" t="s">
        <v>931</v>
      </c>
      <c r="B470" s="17" t="s">
        <v>937</v>
      </c>
      <c r="C470" t="str">
        <f t="shared" si="1"/>
        <v>EC not in Cohort 7 Final EC Matrix</v>
      </c>
    </row>
    <row r="471" spans="1:3">
      <c r="A471" s="9" t="s">
        <v>938</v>
      </c>
      <c r="B471" s="17" t="s">
        <v>939</v>
      </c>
      <c r="C471" t="str">
        <f t="shared" si="1"/>
        <v>EC not in Cohort 7 Final EC Matrix</v>
      </c>
    </row>
    <row r="472" spans="1:3">
      <c r="A472" s="9" t="s">
        <v>940</v>
      </c>
      <c r="B472" s="17" t="s">
        <v>941</v>
      </c>
      <c r="C472" t="str">
        <f t="shared" si="1"/>
        <v>EC not in Cohort 7 Final EC Matrix</v>
      </c>
    </row>
    <row r="473" spans="1:3">
      <c r="A473" s="18" t="s">
        <v>942</v>
      </c>
      <c r="B473" s="19" t="s">
        <v>943</v>
      </c>
      <c r="C473" t="str">
        <f t="shared" si="1"/>
        <v>EC not in Cohort 7 Final EC Matrix</v>
      </c>
    </row>
    <row r="474" spans="1:3">
      <c r="A474" s="9" t="s">
        <v>944</v>
      </c>
      <c r="B474" s="17" t="s">
        <v>945</v>
      </c>
      <c r="C474" t="str">
        <f t="shared" si="1"/>
        <v>EC not in Cohort 7 Final EC Matrix</v>
      </c>
    </row>
    <row r="475" spans="1:3">
      <c r="A475" s="18" t="s">
        <v>946</v>
      </c>
      <c r="B475" s="19" t="s">
        <v>947</v>
      </c>
      <c r="C475" t="str">
        <f t="shared" si="1"/>
        <v>EC not in Cohort 7 Final EC Matrix</v>
      </c>
    </row>
    <row r="476" spans="1:3">
      <c r="A476" s="9" t="s">
        <v>948</v>
      </c>
      <c r="B476" s="17" t="s">
        <v>949</v>
      </c>
      <c r="C476" t="str">
        <f t="shared" si="1"/>
        <v>EC not in Cohort 7 Final EC Matrix</v>
      </c>
    </row>
    <row r="477" spans="1:3">
      <c r="A477" s="9" t="s">
        <v>950</v>
      </c>
      <c r="B477" s="17" t="s">
        <v>951</v>
      </c>
      <c r="C477" t="str">
        <f t="shared" si="1"/>
        <v>EC not in Cohort 7 Final EC Matrix</v>
      </c>
    </row>
    <row r="478" spans="1:3">
      <c r="A478" s="9" t="s">
        <v>952</v>
      </c>
      <c r="B478" s="17" t="s">
        <v>953</v>
      </c>
      <c r="C478" t="str">
        <f t="shared" si="1"/>
        <v>EC not in Cohort 7 Final EC Matrix</v>
      </c>
    </row>
    <row r="479" spans="1:3">
      <c r="A479" s="9" t="s">
        <v>954</v>
      </c>
      <c r="B479" s="17" t="s">
        <v>955</v>
      </c>
      <c r="C479" t="str">
        <f t="shared" si="1"/>
        <v>EC not in Cohort 7 Final EC Matrix</v>
      </c>
    </row>
    <row r="480" spans="1:3">
      <c r="A480" s="9" t="s">
        <v>956</v>
      </c>
      <c r="B480" s="17" t="s">
        <v>956</v>
      </c>
      <c r="C480" t="str">
        <f t="shared" si="1"/>
        <v>EC not in Cohort 7 Final EC Matrix</v>
      </c>
    </row>
    <row r="481" spans="1:3">
      <c r="A481" s="18" t="s">
        <v>957</v>
      </c>
      <c r="B481" s="19" t="s">
        <v>957</v>
      </c>
      <c r="C481" t="str">
        <f t="shared" si="1"/>
        <v>EC not in Cohort 7 Final EC Matrix</v>
      </c>
    </row>
    <row r="482" spans="1:3">
      <c r="A482" s="9" t="s">
        <v>958</v>
      </c>
      <c r="B482" s="17" t="s">
        <v>959</v>
      </c>
      <c r="C482" t="str">
        <f t="shared" si="1"/>
        <v>EC not in Cohort 7 Final EC Matrix</v>
      </c>
    </row>
    <row r="483" spans="1:3">
      <c r="A483" s="9" t="s">
        <v>960</v>
      </c>
      <c r="B483" s="17" t="s">
        <v>961</v>
      </c>
      <c r="C483" t="str">
        <f t="shared" si="1"/>
        <v>EC not in Cohort 7 Final EC Matrix</v>
      </c>
    </row>
    <row r="484" spans="1:3">
      <c r="A484" s="9" t="s">
        <v>962</v>
      </c>
      <c r="B484" s="17" t="s">
        <v>962</v>
      </c>
      <c r="C484" t="str">
        <f t="shared" si="1"/>
        <v>EC not in Cohort 7 Final EC Matrix</v>
      </c>
    </row>
    <row r="485" spans="1:3">
      <c r="A485" s="9" t="s">
        <v>244</v>
      </c>
      <c r="B485" s="17" t="s">
        <v>963</v>
      </c>
      <c r="C485" t="str">
        <f t="shared" si="1"/>
        <v>EC not in Cohort 7 Final EC Matrix</v>
      </c>
    </row>
    <row r="486" spans="1:3">
      <c r="A486" s="18" t="s">
        <v>964</v>
      </c>
      <c r="B486" s="19" t="s">
        <v>965</v>
      </c>
      <c r="C486" t="str">
        <f t="shared" si="1"/>
        <v>EC not in Cohort 7 Final EC Matrix</v>
      </c>
    </row>
    <row r="487" spans="1:3">
      <c r="A487" s="9" t="s">
        <v>966</v>
      </c>
      <c r="B487" s="17" t="s">
        <v>966</v>
      </c>
      <c r="C487" t="str">
        <f t="shared" si="1"/>
        <v>EC not in Cohort 7 Final EC Matrix</v>
      </c>
    </row>
    <row r="488" spans="1:3">
      <c r="A488" s="9" t="s">
        <v>967</v>
      </c>
      <c r="B488" s="17" t="s">
        <v>968</v>
      </c>
      <c r="C488" t="str">
        <f t="shared" si="1"/>
        <v>EC not in Cohort 7 Final EC Matrix</v>
      </c>
    </row>
    <row r="489" spans="1:3">
      <c r="A489" s="9" t="s">
        <v>969</v>
      </c>
      <c r="B489" s="17" t="s">
        <v>970</v>
      </c>
      <c r="C489" t="str">
        <f t="shared" si="1"/>
        <v>EC not in Cohort 7 Final EC Matrix</v>
      </c>
    </row>
    <row r="490" spans="1:3">
      <c r="A490" s="9" t="s">
        <v>969</v>
      </c>
      <c r="B490" s="17" t="s">
        <v>969</v>
      </c>
      <c r="C490" t="str">
        <f t="shared" si="1"/>
        <v>EC not in Cohort 7 Final EC Matrix</v>
      </c>
    </row>
    <row r="491" spans="1:3">
      <c r="A491" s="9" t="s">
        <v>969</v>
      </c>
      <c r="B491" s="17" t="s">
        <v>971</v>
      </c>
      <c r="C491" t="str">
        <f t="shared" si="1"/>
        <v>EC not in Cohort 7 Final EC Matrix</v>
      </c>
    </row>
    <row r="492" spans="1:3">
      <c r="A492" s="9" t="s">
        <v>969</v>
      </c>
      <c r="B492" s="17" t="s">
        <v>972</v>
      </c>
      <c r="C492" t="str">
        <f t="shared" si="1"/>
        <v>EC not in Cohort 7 Final EC Matrix</v>
      </c>
    </row>
    <row r="493" spans="1:3">
      <c r="A493" s="18" t="s">
        <v>969</v>
      </c>
      <c r="B493" s="19" t="s">
        <v>973</v>
      </c>
      <c r="C493" t="str">
        <f t="shared" si="1"/>
        <v>EC not in Cohort 7 Final EC Matrix</v>
      </c>
    </row>
    <row r="494" spans="1:3">
      <c r="A494" s="9" t="s">
        <v>974</v>
      </c>
      <c r="B494" s="17" t="s">
        <v>974</v>
      </c>
      <c r="C494" t="str">
        <f t="shared" si="1"/>
        <v>EC not in Cohort 7 Final EC Matrix</v>
      </c>
    </row>
    <row r="495" spans="1:3">
      <c r="A495" s="9" t="s">
        <v>974</v>
      </c>
      <c r="B495" s="17" t="s">
        <v>975</v>
      </c>
      <c r="C495" t="str">
        <f t="shared" si="1"/>
        <v>EC not in Cohort 7 Final EC Matrix</v>
      </c>
    </row>
    <row r="496" spans="1:3">
      <c r="A496" s="9" t="s">
        <v>976</v>
      </c>
      <c r="B496" s="17" t="s">
        <v>976</v>
      </c>
      <c r="C496" t="str">
        <f t="shared" si="1"/>
        <v>EC not in Cohort 7 Final EC Matrix</v>
      </c>
    </row>
    <row r="497" spans="1:3">
      <c r="A497" s="9" t="s">
        <v>977</v>
      </c>
      <c r="B497" s="17" t="s">
        <v>978</v>
      </c>
      <c r="C497" t="str">
        <f t="shared" si="1"/>
        <v>EC not in Cohort 7 Final EC Matrix</v>
      </c>
    </row>
    <row r="498" spans="1:3">
      <c r="A498" s="9" t="s">
        <v>979</v>
      </c>
      <c r="B498" s="17" t="s">
        <v>980</v>
      </c>
      <c r="C498" t="str">
        <f t="shared" si="1"/>
        <v>EC not in Cohort 7 Final EC Matrix</v>
      </c>
    </row>
    <row r="499" spans="1:3">
      <c r="A499" s="18" t="s">
        <v>981</v>
      </c>
      <c r="B499" s="19" t="s">
        <v>982</v>
      </c>
      <c r="C499" t="str">
        <f t="shared" si="1"/>
        <v>EC not in Cohort 7 Final EC Matrix</v>
      </c>
    </row>
    <row r="500" spans="1:3">
      <c r="A500" s="18" t="s">
        <v>146</v>
      </c>
      <c r="B500" s="19" t="s">
        <v>146</v>
      </c>
      <c r="C500" t="str">
        <f t="shared" si="1"/>
        <v>EC not in Cohort 7 Final EC Matrix</v>
      </c>
    </row>
    <row r="501" spans="1:3">
      <c r="A501" s="9" t="s">
        <v>983</v>
      </c>
      <c r="B501" s="17" t="s">
        <v>984</v>
      </c>
      <c r="C501" t="str">
        <f t="shared" si="1"/>
        <v>EC not in Cohort 7 Final EC Matrix</v>
      </c>
    </row>
    <row r="502" spans="1:3">
      <c r="A502" s="9" t="s">
        <v>985</v>
      </c>
      <c r="B502" s="17" t="s">
        <v>986</v>
      </c>
      <c r="C502" t="str">
        <f t="shared" si="1"/>
        <v>EC not in Cohort 7 Final EC Matrix</v>
      </c>
    </row>
    <row r="503" spans="1:3">
      <c r="A503" s="9" t="s">
        <v>987</v>
      </c>
      <c r="B503" s="17" t="s">
        <v>988</v>
      </c>
      <c r="C503" t="str">
        <f t="shared" si="1"/>
        <v>EC not in Cohort 7 Final EC Matrix</v>
      </c>
    </row>
    <row r="504" spans="1:3">
      <c r="A504" s="9" t="s">
        <v>989</v>
      </c>
      <c r="B504" s="17" t="s">
        <v>990</v>
      </c>
      <c r="C504" t="str">
        <f t="shared" si="1"/>
        <v>EC not in Cohort 7 Final EC Matrix</v>
      </c>
    </row>
    <row r="505" spans="1:3">
      <c r="A505" s="9" t="s">
        <v>991</v>
      </c>
      <c r="B505" s="17" t="s">
        <v>992</v>
      </c>
      <c r="C505" t="str">
        <f t="shared" si="1"/>
        <v>EC not in Cohort 7 Final EC Matrix</v>
      </c>
    </row>
    <row r="506" spans="1:3">
      <c r="A506" s="9" t="s">
        <v>993</v>
      </c>
      <c r="B506" s="17" t="s">
        <v>994</v>
      </c>
      <c r="C506" t="str">
        <f t="shared" si="1"/>
        <v>EC not in Cohort 7 Final EC Matrix</v>
      </c>
    </row>
    <row r="507" spans="1:3">
      <c r="A507" s="9" t="s">
        <v>995</v>
      </c>
      <c r="B507" s="17" t="s">
        <v>996</v>
      </c>
      <c r="C507" t="str">
        <f t="shared" si="1"/>
        <v>EC not in Cohort 7 Final EC Matrix</v>
      </c>
    </row>
    <row r="508" spans="1:3">
      <c r="A508" s="18" t="s">
        <v>997</v>
      </c>
      <c r="B508" s="19" t="s">
        <v>998</v>
      </c>
      <c r="C508" t="str">
        <f t="shared" si="1"/>
        <v>EC not in Cohort 7 Final EC Matrix</v>
      </c>
    </row>
    <row r="509" spans="1:3">
      <c r="A509" s="9" t="s">
        <v>999</v>
      </c>
      <c r="B509" s="17" t="s">
        <v>1000</v>
      </c>
      <c r="C509" t="str">
        <f t="shared" si="1"/>
        <v>EC not in Cohort 7 Final EC Matrix</v>
      </c>
    </row>
    <row r="510" spans="1:3">
      <c r="A510" s="9" t="s">
        <v>1001</v>
      </c>
      <c r="B510" s="17" t="s">
        <v>1002</v>
      </c>
      <c r="C510" t="str">
        <f t="shared" si="1"/>
        <v>EC not in Cohort 7 Final EC Matrix</v>
      </c>
    </row>
    <row r="511" spans="1:3">
      <c r="A511" s="9" t="s">
        <v>1003</v>
      </c>
      <c r="B511" s="17" t="s">
        <v>1004</v>
      </c>
      <c r="C511" t="str">
        <f t="shared" si="1"/>
        <v>EC not in Cohort 7 Final EC Matrix</v>
      </c>
    </row>
    <row r="512" spans="1:3">
      <c r="A512" s="18" t="s">
        <v>1005</v>
      </c>
      <c r="B512" s="19" t="s">
        <v>1006</v>
      </c>
      <c r="C512" t="str">
        <f t="shared" si="1"/>
        <v>EC not in Cohort 7 Final EC Matrix</v>
      </c>
    </row>
    <row r="513" spans="1:3">
      <c r="A513" s="9" t="s">
        <v>1007</v>
      </c>
      <c r="B513" s="17" t="s">
        <v>1007</v>
      </c>
      <c r="C513" t="str">
        <f t="shared" si="1"/>
        <v>EC not in Cohort 7 Final EC Matrix</v>
      </c>
    </row>
    <row r="514" spans="1:3">
      <c r="A514" s="18" t="s">
        <v>1008</v>
      </c>
      <c r="B514" s="19" t="s">
        <v>1008</v>
      </c>
      <c r="C514" t="str">
        <f t="shared" si="1"/>
        <v>EC not in Cohort 7 Final EC Matrix</v>
      </c>
    </row>
    <row r="515" spans="1:3">
      <c r="A515" s="9" t="s">
        <v>1009</v>
      </c>
      <c r="B515" s="17" t="s">
        <v>1010</v>
      </c>
      <c r="C515" t="str">
        <f t="shared" si="1"/>
        <v>EC not in Cohort 7 Final EC Matrix</v>
      </c>
    </row>
    <row r="516" spans="1:3">
      <c r="A516" s="9" t="s">
        <v>1011</v>
      </c>
      <c r="B516" s="17" t="s">
        <v>1011</v>
      </c>
      <c r="C516" t="str">
        <f t="shared" si="1"/>
        <v>EC not in Cohort 7 Final EC Matrix</v>
      </c>
    </row>
    <row r="517" spans="1:3">
      <c r="A517" s="18" t="s">
        <v>1012</v>
      </c>
      <c r="B517" s="19" t="s">
        <v>1013</v>
      </c>
      <c r="C517" t="str">
        <f t="shared" si="1"/>
        <v>EC not in Cohort 7 Final EC Matrix</v>
      </c>
    </row>
    <row r="518" spans="1:3">
      <c r="A518" s="18" t="s">
        <v>1014</v>
      </c>
      <c r="B518" s="19" t="s">
        <v>1015</v>
      </c>
      <c r="C518" t="str">
        <f t="shared" si="1"/>
        <v>EC not in Cohort 7 Final EC Matrix</v>
      </c>
    </row>
    <row r="519" spans="1:3">
      <c r="A519" s="9" t="s">
        <v>1016</v>
      </c>
      <c r="B519" s="17" t="s">
        <v>1017</v>
      </c>
      <c r="C519" t="str">
        <f t="shared" si="1"/>
        <v>EC not in Cohort 7 Final EC Matrix</v>
      </c>
    </row>
    <row r="520" spans="1:3">
      <c r="A520" s="9" t="s">
        <v>1018</v>
      </c>
      <c r="B520" s="17" t="s">
        <v>1019</v>
      </c>
      <c r="C520" t="str">
        <f t="shared" si="1"/>
        <v>EC not in Cohort 7 Final EC Matrix</v>
      </c>
    </row>
    <row r="521" spans="1:3">
      <c r="A521" s="18" t="s">
        <v>1020</v>
      </c>
      <c r="B521" s="19" t="s">
        <v>1020</v>
      </c>
      <c r="C521" t="str">
        <f t="shared" si="1"/>
        <v>EC not in Cohort 7 Final EC Matrix</v>
      </c>
    </row>
    <row r="522" spans="1:3">
      <c r="A522" s="9" t="s">
        <v>1021</v>
      </c>
      <c r="B522" s="17" t="s">
        <v>1022</v>
      </c>
      <c r="C522" t="str">
        <f t="shared" si="1"/>
        <v>EC not in Cohort 7 Final EC Matrix</v>
      </c>
    </row>
    <row r="523" spans="1:3">
      <c r="A523" s="18" t="s">
        <v>1023</v>
      </c>
      <c r="B523" s="19" t="s">
        <v>1024</v>
      </c>
      <c r="C523" t="str">
        <f t="shared" si="1"/>
        <v>EC not in Cohort 7 Final EC Matrix</v>
      </c>
    </row>
    <row r="524" spans="1:3">
      <c r="A524" s="9" t="s">
        <v>1025</v>
      </c>
      <c r="B524" s="17" t="s">
        <v>1026</v>
      </c>
      <c r="C524" t="str">
        <f t="shared" si="1"/>
        <v>EC not in Cohort 7 Final EC Matrix</v>
      </c>
    </row>
    <row r="525" spans="1:3">
      <c r="A525" s="9" t="s">
        <v>1027</v>
      </c>
      <c r="B525" s="17" t="s">
        <v>1028</v>
      </c>
      <c r="C525" t="str">
        <f t="shared" si="1"/>
        <v>EC not in Cohort 7 Final EC Matrix</v>
      </c>
    </row>
    <row r="526" spans="1:3">
      <c r="A526" s="9" t="s">
        <v>1029</v>
      </c>
      <c r="B526" s="17" t="s">
        <v>1029</v>
      </c>
      <c r="C526" t="str">
        <f t="shared" si="1"/>
        <v>EC not in Cohort 7 Final EC Matrix</v>
      </c>
    </row>
    <row r="527" spans="1:3">
      <c r="A527" s="18" t="s">
        <v>1030</v>
      </c>
      <c r="B527" s="19" t="s">
        <v>1031</v>
      </c>
      <c r="C527" t="str">
        <f t="shared" si="1"/>
        <v>EC not in Cohort 7 Final EC Matrix</v>
      </c>
    </row>
    <row r="528" spans="1:3">
      <c r="A528" s="9" t="s">
        <v>1030</v>
      </c>
      <c r="B528" s="17" t="s">
        <v>1032</v>
      </c>
      <c r="C528" t="str">
        <f t="shared" si="1"/>
        <v>EC not in Cohort 7 Final EC Matrix</v>
      </c>
    </row>
    <row r="529" spans="1:3">
      <c r="A529" s="9" t="s">
        <v>1033</v>
      </c>
      <c r="B529" s="17" t="s">
        <v>1034</v>
      </c>
      <c r="C529" t="str">
        <f t="shared" si="1"/>
        <v>EC not in Cohort 7 Final EC Matrix</v>
      </c>
    </row>
    <row r="530" spans="1:3">
      <c r="A530" s="18" t="s">
        <v>1035</v>
      </c>
      <c r="B530" s="19" t="s">
        <v>1036</v>
      </c>
      <c r="C530" t="str">
        <f t="shared" si="1"/>
        <v>EC not in Cohort 7 Final EC Matrix</v>
      </c>
    </row>
    <row r="531" spans="1:3">
      <c r="A531" s="9" t="s">
        <v>1037</v>
      </c>
      <c r="B531" s="17" t="s">
        <v>1037</v>
      </c>
      <c r="C531" t="str">
        <f t="shared" si="1"/>
        <v>EC not in Cohort 7 Final EC Matrix</v>
      </c>
    </row>
    <row r="532" spans="1:3">
      <c r="A532" s="9" t="s">
        <v>1037</v>
      </c>
      <c r="B532" s="17" t="s">
        <v>1038</v>
      </c>
      <c r="C532" t="str">
        <f t="shared" si="1"/>
        <v>EC not in Cohort 7 Final EC Matrix</v>
      </c>
    </row>
    <row r="533" spans="1:3">
      <c r="A533" s="9" t="s">
        <v>1039</v>
      </c>
      <c r="B533" s="17" t="s">
        <v>1039</v>
      </c>
      <c r="C533" t="str">
        <f t="shared" si="1"/>
        <v>EC not in Cohort 7 Final EC Matrix</v>
      </c>
    </row>
    <row r="534" spans="1:3">
      <c r="A534" s="9" t="s">
        <v>1040</v>
      </c>
      <c r="B534" s="17" t="s">
        <v>1041</v>
      </c>
      <c r="C534" t="str">
        <f t="shared" si="1"/>
        <v>EC not in Cohort 7 Final EC Matrix</v>
      </c>
    </row>
    <row r="535" spans="1:3">
      <c r="A535" s="9" t="s">
        <v>1042</v>
      </c>
      <c r="B535" s="17" t="s">
        <v>1042</v>
      </c>
      <c r="C535" t="str">
        <f t="shared" si="1"/>
        <v>EC not in Cohort 7 Final EC Matrix</v>
      </c>
    </row>
    <row r="536" spans="1:3">
      <c r="A536" s="18" t="s">
        <v>1043</v>
      </c>
      <c r="B536" s="19" t="s">
        <v>1044</v>
      </c>
      <c r="C536" t="str">
        <f t="shared" si="1"/>
        <v>EC not in Cohort 7 Final EC Matrix</v>
      </c>
    </row>
    <row r="537" spans="1:3">
      <c r="A537" s="9" t="s">
        <v>1045</v>
      </c>
      <c r="B537" s="17" t="s">
        <v>1045</v>
      </c>
      <c r="C537" t="str">
        <f t="shared" si="1"/>
        <v>EC not in Cohort 7 Final EC Matrix</v>
      </c>
    </row>
    <row r="538" spans="1:3">
      <c r="A538" s="9" t="s">
        <v>1046</v>
      </c>
      <c r="B538" s="17" t="s">
        <v>1047</v>
      </c>
      <c r="C538" t="str">
        <f t="shared" si="1"/>
        <v>EC not in Cohort 7 Final EC Matrix</v>
      </c>
    </row>
    <row r="539" spans="1:3">
      <c r="A539" s="9" t="s">
        <v>1048</v>
      </c>
      <c r="B539" s="17" t="s">
        <v>1049</v>
      </c>
      <c r="C539" t="str">
        <f t="shared" si="1"/>
        <v>EC not in Cohort 7 Final EC Matrix</v>
      </c>
    </row>
    <row r="540" spans="1:3">
      <c r="A540" s="9" t="s">
        <v>1048</v>
      </c>
      <c r="B540" s="17" t="s">
        <v>1050</v>
      </c>
      <c r="C540" t="str">
        <f t="shared" si="1"/>
        <v>EC not in Cohort 7 Final EC Matrix</v>
      </c>
    </row>
    <row r="541" spans="1:3">
      <c r="A541" s="18" t="s">
        <v>1048</v>
      </c>
      <c r="B541" s="19" t="s">
        <v>1048</v>
      </c>
      <c r="C541" t="str">
        <f t="shared" si="1"/>
        <v>EC not in Cohort 7 Final EC Matrix</v>
      </c>
    </row>
    <row r="542" spans="1:3">
      <c r="A542" s="9" t="s">
        <v>1051</v>
      </c>
      <c r="B542" s="17" t="s">
        <v>1051</v>
      </c>
      <c r="C542" t="str">
        <f t="shared" si="1"/>
        <v>EC not in Cohort 7 Final EC Matrix</v>
      </c>
    </row>
    <row r="543" spans="1:3">
      <c r="A543" s="9" t="s">
        <v>1052</v>
      </c>
      <c r="B543" s="17" t="s">
        <v>1052</v>
      </c>
      <c r="C543" t="str">
        <f t="shared" si="1"/>
        <v>EC not in Cohort 7 Final EC Matrix</v>
      </c>
    </row>
    <row r="544" spans="1:3">
      <c r="A544" s="18" t="s">
        <v>1053</v>
      </c>
      <c r="B544" s="19" t="s">
        <v>1054</v>
      </c>
      <c r="C544" t="str">
        <f t="shared" si="1"/>
        <v>EC not in Cohort 7 Final EC Matrix</v>
      </c>
    </row>
    <row r="545" spans="1:3">
      <c r="A545" s="9" t="s">
        <v>1055</v>
      </c>
      <c r="B545" s="17" t="s">
        <v>1055</v>
      </c>
      <c r="C545" t="str">
        <f t="shared" si="1"/>
        <v>EC not in Cohort 7 Final EC Matrix</v>
      </c>
    </row>
    <row r="546" spans="1:3">
      <c r="A546" s="18" t="s">
        <v>1056</v>
      </c>
      <c r="B546" s="19" t="s">
        <v>1057</v>
      </c>
      <c r="C546" t="str">
        <f t="shared" si="1"/>
        <v>EC not in Cohort 7 Final EC Matrix</v>
      </c>
    </row>
    <row r="547" spans="1:3">
      <c r="A547" s="18" t="s">
        <v>1056</v>
      </c>
      <c r="B547" s="19" t="s">
        <v>1058</v>
      </c>
      <c r="C547" t="str">
        <f t="shared" si="1"/>
        <v>EC not in Cohort 7 Final EC Matrix</v>
      </c>
    </row>
    <row r="548" spans="1:3">
      <c r="A548" s="9" t="s">
        <v>1059</v>
      </c>
      <c r="B548" s="17" t="s">
        <v>1059</v>
      </c>
      <c r="C548" t="str">
        <f t="shared" si="1"/>
        <v>EC not in Cohort 7 Final EC Matrix</v>
      </c>
    </row>
    <row r="549" spans="1:3">
      <c r="A549" s="18" t="s">
        <v>1060</v>
      </c>
      <c r="B549" s="19" t="s">
        <v>1060</v>
      </c>
      <c r="C549" t="str">
        <f t="shared" si="1"/>
        <v>EC not in Cohort 7 Final EC Matrix</v>
      </c>
    </row>
    <row r="550" spans="1:3">
      <c r="A550" s="18" t="s">
        <v>1061</v>
      </c>
      <c r="B550" s="19" t="s">
        <v>1062</v>
      </c>
      <c r="C550" t="str">
        <f t="shared" si="1"/>
        <v>EC not in Cohort 7 Final EC Matrix</v>
      </c>
    </row>
    <row r="551" spans="1:3">
      <c r="A551" s="9" t="s">
        <v>1063</v>
      </c>
      <c r="B551" s="17" t="s">
        <v>1063</v>
      </c>
      <c r="C551" t="str">
        <f t="shared" si="1"/>
        <v>EC not in Cohort 7 Final EC Matrix</v>
      </c>
    </row>
    <row r="552" spans="1:3">
      <c r="A552" s="9" t="s">
        <v>1063</v>
      </c>
      <c r="B552" s="17" t="s">
        <v>1064</v>
      </c>
      <c r="C552" t="str">
        <f t="shared" si="1"/>
        <v>EC not in Cohort 7 Final EC Matrix</v>
      </c>
    </row>
    <row r="553" spans="1:3">
      <c r="A553" s="9" t="s">
        <v>1065</v>
      </c>
      <c r="B553" s="17" t="s">
        <v>1065</v>
      </c>
      <c r="C553" t="str">
        <f t="shared" si="1"/>
        <v>EC not in Cohort 7 Final EC Matrix</v>
      </c>
    </row>
    <row r="554" spans="1:3">
      <c r="A554" s="18" t="s">
        <v>1065</v>
      </c>
      <c r="B554" s="19" t="s">
        <v>1066</v>
      </c>
      <c r="C554" t="str">
        <f t="shared" si="1"/>
        <v>EC not in Cohort 7 Final EC Matrix</v>
      </c>
    </row>
    <row r="555" spans="1:3">
      <c r="A555" s="9" t="s">
        <v>1067</v>
      </c>
      <c r="B555" s="17" t="s">
        <v>1068</v>
      </c>
      <c r="C555" t="str">
        <f t="shared" si="1"/>
        <v>EC not in Cohort 7 Final EC Matrix</v>
      </c>
    </row>
    <row r="556" spans="1:3">
      <c r="A556" s="18" t="s">
        <v>1069</v>
      </c>
      <c r="B556" s="19" t="s">
        <v>1069</v>
      </c>
      <c r="C556" t="str">
        <f t="shared" si="1"/>
        <v>EC not in Cohort 7 Final EC Matrix</v>
      </c>
    </row>
    <row r="557" spans="1:3">
      <c r="A557" s="9" t="s">
        <v>1069</v>
      </c>
      <c r="B557" s="17" t="s">
        <v>1070</v>
      </c>
      <c r="C557" t="str">
        <f t="shared" si="1"/>
        <v>EC not in Cohort 7 Final EC Matrix</v>
      </c>
    </row>
    <row r="558" spans="1:3">
      <c r="A558" s="18" t="s">
        <v>1071</v>
      </c>
      <c r="B558" s="19" t="s">
        <v>1071</v>
      </c>
      <c r="C558" t="str">
        <f t="shared" si="1"/>
        <v>EC not in Cohort 7 Final EC Matrix</v>
      </c>
    </row>
    <row r="559" spans="1:3">
      <c r="A559" s="18" t="s">
        <v>1072</v>
      </c>
      <c r="B559" s="19" t="s">
        <v>1072</v>
      </c>
      <c r="C559" t="str">
        <f t="shared" si="1"/>
        <v>EC not in Cohort 7 Final EC Matrix</v>
      </c>
    </row>
    <row r="560" spans="1:3">
      <c r="A560" s="9" t="s">
        <v>98</v>
      </c>
      <c r="B560" s="17" t="s">
        <v>98</v>
      </c>
      <c r="C560" t="str">
        <f t="shared" si="1"/>
        <v>EC not in Cohort 7 Final EC Matrix</v>
      </c>
    </row>
    <row r="561" spans="1:3">
      <c r="A561" s="18" t="s">
        <v>1073</v>
      </c>
      <c r="B561" s="19" t="s">
        <v>260</v>
      </c>
      <c r="C561" t="str">
        <f t="shared" si="1"/>
        <v>EC not in Cohort 7 Final EC Matrix</v>
      </c>
    </row>
    <row r="562" spans="1:3">
      <c r="A562" s="18" t="s">
        <v>1074</v>
      </c>
      <c r="B562" s="19" t="s">
        <v>1074</v>
      </c>
      <c r="C562" t="str">
        <f t="shared" si="1"/>
        <v>EC not in Cohort 7 Final EC Matrix</v>
      </c>
    </row>
    <row r="563" spans="1:3">
      <c r="A563" s="18" t="s">
        <v>1074</v>
      </c>
      <c r="B563" s="19" t="s">
        <v>1075</v>
      </c>
      <c r="C563" t="str">
        <f t="shared" si="1"/>
        <v>EC not in Cohort 7 Final EC Matrix</v>
      </c>
    </row>
    <row r="564" spans="1:3">
      <c r="A564" s="9" t="s">
        <v>1076</v>
      </c>
      <c r="B564" s="17" t="s">
        <v>1076</v>
      </c>
      <c r="C564" t="str">
        <f t="shared" si="1"/>
        <v>EC not in Cohort 7 Final EC Matrix</v>
      </c>
    </row>
    <row r="565" spans="1:3">
      <c r="A565" s="9" t="s">
        <v>1077</v>
      </c>
      <c r="B565" s="17" t="s">
        <v>1078</v>
      </c>
      <c r="C565" t="str">
        <f t="shared" si="1"/>
        <v>EC not in Cohort 7 Final EC Matrix</v>
      </c>
    </row>
    <row r="566" spans="1:3">
      <c r="A566" s="9" t="s">
        <v>1079</v>
      </c>
      <c r="B566" s="17" t="s">
        <v>1079</v>
      </c>
      <c r="C566" t="str">
        <f t="shared" si="1"/>
        <v>EC not in Cohort 7 Final EC Matrix</v>
      </c>
    </row>
    <row r="567" spans="1:3">
      <c r="A567" s="9" t="s">
        <v>1080</v>
      </c>
      <c r="B567" s="17" t="s">
        <v>1081</v>
      </c>
      <c r="C567" t="str">
        <f t="shared" si="1"/>
        <v>EC not in Cohort 7 Final EC Matrix</v>
      </c>
    </row>
    <row r="568" spans="1:3">
      <c r="A568" s="9" t="s">
        <v>1080</v>
      </c>
      <c r="B568" s="17" t="s">
        <v>1082</v>
      </c>
      <c r="C568" t="str">
        <f t="shared" si="1"/>
        <v>EC not in Cohort 7 Final EC Matrix</v>
      </c>
    </row>
    <row r="569" spans="1:3">
      <c r="A569" s="9" t="s">
        <v>1083</v>
      </c>
      <c r="B569" s="17" t="s">
        <v>1084</v>
      </c>
      <c r="C569" t="str">
        <f t="shared" si="1"/>
        <v>EC not in Cohort 7 Final EC Matrix</v>
      </c>
    </row>
    <row r="570" spans="1:3">
      <c r="A570" s="9" t="s">
        <v>1085</v>
      </c>
      <c r="B570" s="17" t="s">
        <v>1085</v>
      </c>
      <c r="C570" t="str">
        <f t="shared" si="1"/>
        <v>EC not in Cohort 7 Final EC Matrix</v>
      </c>
    </row>
    <row r="571" spans="1:3">
      <c r="A571" s="9" t="s">
        <v>1086</v>
      </c>
      <c r="B571" s="17" t="s">
        <v>1087</v>
      </c>
      <c r="C571" t="str">
        <f t="shared" si="1"/>
        <v>EC not in Cohort 7 Final EC Matrix</v>
      </c>
    </row>
    <row r="572" spans="1:3">
      <c r="A572" s="9" t="s">
        <v>1088</v>
      </c>
      <c r="B572" s="17" t="s">
        <v>1089</v>
      </c>
      <c r="C572" t="str">
        <f t="shared" si="1"/>
        <v>EC not in Cohort 7 Final EC Matrix</v>
      </c>
    </row>
    <row r="573" spans="1:3">
      <c r="A573" s="9" t="s">
        <v>1090</v>
      </c>
      <c r="B573" s="17" t="s">
        <v>1091</v>
      </c>
      <c r="C573" t="str">
        <f t="shared" si="1"/>
        <v>EC not in Cohort 7 Final EC Matrix</v>
      </c>
    </row>
    <row r="574" spans="1:3">
      <c r="A574" s="9" t="s">
        <v>1092</v>
      </c>
      <c r="B574" s="17" t="s">
        <v>1093</v>
      </c>
      <c r="C574" t="str">
        <f t="shared" si="1"/>
        <v>EC not in Cohort 7 Final EC Matrix</v>
      </c>
    </row>
    <row r="575" spans="1:3">
      <c r="A575" s="9" t="s">
        <v>1094</v>
      </c>
      <c r="B575" s="17" t="s">
        <v>1095</v>
      </c>
      <c r="C575" t="str">
        <f t="shared" si="1"/>
        <v>EC not in Cohort 7 Final EC Matrix</v>
      </c>
    </row>
    <row r="576" spans="1:3">
      <c r="A576" s="9" t="s">
        <v>1096</v>
      </c>
      <c r="B576" s="17" t="s">
        <v>1097</v>
      </c>
      <c r="C576" t="str">
        <f t="shared" si="1"/>
        <v>EC not in Cohort 7 Final EC Matrix</v>
      </c>
    </row>
    <row r="577" spans="1:3">
      <c r="A577" s="9" t="s">
        <v>1098</v>
      </c>
      <c r="B577" s="17" t="s">
        <v>1099</v>
      </c>
      <c r="C577" t="str">
        <f t="shared" si="1"/>
        <v>EC not in Cohort 7 Final EC Matrix</v>
      </c>
    </row>
    <row r="578" spans="1:3">
      <c r="A578" s="9" t="s">
        <v>1100</v>
      </c>
      <c r="B578" s="17" t="s">
        <v>1100</v>
      </c>
      <c r="C578" t="str">
        <f t="shared" si="1"/>
        <v>EC not in Cohort 7 Final EC Matrix</v>
      </c>
    </row>
    <row r="579" spans="1:3">
      <c r="A579" s="18" t="s">
        <v>1101</v>
      </c>
      <c r="B579" s="19" t="s">
        <v>1102</v>
      </c>
      <c r="C579" t="str">
        <f t="shared" si="1"/>
        <v>EC not in Cohort 7 Final EC Matrix</v>
      </c>
    </row>
    <row r="580" spans="1:3">
      <c r="A580" s="18" t="s">
        <v>1103</v>
      </c>
      <c r="B580" s="19" t="s">
        <v>1103</v>
      </c>
      <c r="C580" t="str">
        <f t="shared" si="1"/>
        <v>EC not in Cohort 7 Final EC Matrix</v>
      </c>
    </row>
    <row r="581" spans="1:3">
      <c r="A581" s="9" t="s">
        <v>1104</v>
      </c>
      <c r="B581" s="17" t="s">
        <v>1104</v>
      </c>
      <c r="C581" t="str">
        <f t="shared" si="1"/>
        <v>EC not in Cohort 7 Final EC Matrix</v>
      </c>
    </row>
    <row r="582" spans="1:3">
      <c r="A582" s="9" t="s">
        <v>1105</v>
      </c>
      <c r="B582" s="17" t="s">
        <v>1105</v>
      </c>
      <c r="C582" t="str">
        <f t="shared" si="1"/>
        <v>EC not in Cohort 7 Final EC Matrix</v>
      </c>
    </row>
    <row r="583" spans="1:3">
      <c r="A583" s="9" t="s">
        <v>1106</v>
      </c>
      <c r="B583" s="17" t="s">
        <v>1106</v>
      </c>
      <c r="C583" t="str">
        <f t="shared" si="1"/>
        <v>EC not in Cohort 7 Final EC Matrix</v>
      </c>
    </row>
    <row r="584" spans="1:3">
      <c r="A584" s="9" t="s">
        <v>1107</v>
      </c>
      <c r="B584" s="17" t="s">
        <v>1107</v>
      </c>
      <c r="C584" t="str">
        <f t="shared" si="1"/>
        <v>EC not in Cohort 7 Final EC Matrix</v>
      </c>
    </row>
    <row r="585" spans="1:3">
      <c r="A585" s="18" t="s">
        <v>1107</v>
      </c>
      <c r="B585" s="19" t="s">
        <v>1108</v>
      </c>
      <c r="C585" t="str">
        <f t="shared" si="1"/>
        <v>EC not in Cohort 7 Final EC Matrix</v>
      </c>
    </row>
    <row r="586" spans="1:3">
      <c r="A586" s="18" t="s">
        <v>1109</v>
      </c>
      <c r="B586" s="19" t="s">
        <v>1109</v>
      </c>
      <c r="C586" t="str">
        <f t="shared" si="1"/>
        <v>EC not in Cohort 7 Final EC Matrix</v>
      </c>
    </row>
    <row r="587" spans="1:3">
      <c r="A587" s="18" t="s">
        <v>1110</v>
      </c>
      <c r="B587" s="19" t="s">
        <v>1111</v>
      </c>
      <c r="C587" t="str">
        <f t="shared" si="1"/>
        <v>EC not in Cohort 7 Final EC Matrix</v>
      </c>
    </row>
    <row r="588" spans="1:3">
      <c r="A588" s="18" t="s">
        <v>1112</v>
      </c>
      <c r="B588" s="19" t="s">
        <v>1112</v>
      </c>
      <c r="C588" t="str">
        <f t="shared" si="1"/>
        <v>EC not in Cohort 7 Final EC Matrix</v>
      </c>
    </row>
    <row r="589" spans="1:3">
      <c r="A589" s="18" t="s">
        <v>1113</v>
      </c>
      <c r="B589" s="19" t="s">
        <v>1113</v>
      </c>
      <c r="C589" t="str">
        <f t="shared" si="1"/>
        <v>EC not in Cohort 7 Final EC Matrix</v>
      </c>
    </row>
    <row r="590" spans="1:3">
      <c r="A590" s="9" t="s">
        <v>1114</v>
      </c>
      <c r="B590" s="17" t="s">
        <v>1114</v>
      </c>
      <c r="C590" t="str">
        <f t="shared" si="1"/>
        <v>EC not in Cohort 7 Final EC Matrix</v>
      </c>
    </row>
    <row r="591" spans="1:3">
      <c r="A591" s="9" t="s">
        <v>1114</v>
      </c>
      <c r="B591" s="17" t="s">
        <v>1115</v>
      </c>
      <c r="C591" t="str">
        <f t="shared" si="1"/>
        <v>EC not in Cohort 7 Final EC Matrix</v>
      </c>
    </row>
    <row r="592" spans="1:3">
      <c r="A592" s="9" t="s">
        <v>1116</v>
      </c>
      <c r="B592" s="17" t="s">
        <v>1116</v>
      </c>
      <c r="C592" t="str">
        <f t="shared" si="1"/>
        <v>EC not in Cohort 7 Final EC Matrix</v>
      </c>
    </row>
    <row r="593" spans="1:3">
      <c r="A593" s="9" t="s">
        <v>1117</v>
      </c>
      <c r="B593" s="17" t="s">
        <v>1118</v>
      </c>
      <c r="C593" t="str">
        <f t="shared" si="1"/>
        <v>EC not in Cohort 7 Final EC Matrix</v>
      </c>
    </row>
    <row r="594" spans="1:3">
      <c r="A594" s="9" t="s">
        <v>1119</v>
      </c>
      <c r="B594" s="17" t="s">
        <v>1119</v>
      </c>
      <c r="C594" t="str">
        <f t="shared" si="1"/>
        <v>EC not in Cohort 7 Final EC Matrix</v>
      </c>
    </row>
    <row r="595" spans="1:3">
      <c r="A595" s="18" t="s">
        <v>1120</v>
      </c>
      <c r="B595" s="19" t="s">
        <v>1121</v>
      </c>
      <c r="C595" t="str">
        <f t="shared" si="1"/>
        <v>EC not in Cohort 7 Final EC Matrix</v>
      </c>
    </row>
    <row r="596" spans="1:3">
      <c r="A596" s="9" t="s">
        <v>1122</v>
      </c>
      <c r="B596" s="17" t="s">
        <v>1123</v>
      </c>
      <c r="C596" t="str">
        <f t="shared" si="1"/>
        <v>EC not in Cohort 7 Final EC Matrix</v>
      </c>
    </row>
    <row r="597" spans="1:3">
      <c r="A597" s="9" t="s">
        <v>1124</v>
      </c>
      <c r="B597" s="17" t="s">
        <v>1125</v>
      </c>
      <c r="C597" t="str">
        <f t="shared" si="1"/>
        <v>EC not in Cohort 7 Final EC Matrix</v>
      </c>
    </row>
    <row r="598" spans="1:3">
      <c r="A598" s="9" t="s">
        <v>1126</v>
      </c>
      <c r="B598" s="17" t="s">
        <v>1127</v>
      </c>
      <c r="C598" t="str">
        <f t="shared" si="1"/>
        <v>EC not in Cohort 7 Final EC Matrix</v>
      </c>
    </row>
    <row r="599" spans="1:3">
      <c r="A599" s="18" t="s">
        <v>1128</v>
      </c>
      <c r="B599" s="19" t="s">
        <v>1128</v>
      </c>
      <c r="C599" t="str">
        <f t="shared" si="1"/>
        <v>EC not in Cohort 7 Final EC Matrix</v>
      </c>
    </row>
    <row r="600" spans="1:3">
      <c r="A600" s="9" t="s">
        <v>1129</v>
      </c>
      <c r="B600" s="17" t="s">
        <v>1130</v>
      </c>
      <c r="C600" t="str">
        <f t="shared" si="1"/>
        <v>EC not in Cohort 7 Final EC Matrix</v>
      </c>
    </row>
    <row r="601" spans="1:3">
      <c r="A601" s="9" t="s">
        <v>1131</v>
      </c>
      <c r="B601" s="17" t="s">
        <v>1132</v>
      </c>
      <c r="C601" t="str">
        <f t="shared" si="1"/>
        <v>EC not in Cohort 7 Final EC Matrix</v>
      </c>
    </row>
    <row r="602" spans="1:3">
      <c r="A602" s="9" t="s">
        <v>1131</v>
      </c>
      <c r="B602" s="17" t="s">
        <v>1131</v>
      </c>
      <c r="C602" t="str">
        <f t="shared" si="1"/>
        <v>EC not in Cohort 7 Final EC Matrix</v>
      </c>
    </row>
    <row r="603" spans="1:3">
      <c r="A603" s="9" t="s">
        <v>1131</v>
      </c>
      <c r="B603" s="17" t="s">
        <v>1133</v>
      </c>
      <c r="C603" t="str">
        <f t="shared" si="1"/>
        <v>EC not in Cohort 7 Final EC Matrix</v>
      </c>
    </row>
    <row r="604" spans="1:3">
      <c r="A604" s="18" t="s">
        <v>1131</v>
      </c>
      <c r="B604" s="19" t="s">
        <v>1134</v>
      </c>
      <c r="C604" t="str">
        <f t="shared" si="1"/>
        <v>EC not in Cohort 7 Final EC Matrix</v>
      </c>
    </row>
    <row r="605" spans="1:3">
      <c r="A605" s="18" t="s">
        <v>1135</v>
      </c>
      <c r="B605" s="19" t="s">
        <v>1135</v>
      </c>
      <c r="C605" t="str">
        <f t="shared" si="1"/>
        <v>EC not in Cohort 7 Final EC Matrix</v>
      </c>
    </row>
    <row r="606" spans="1:3">
      <c r="A606" s="18" t="s">
        <v>1136</v>
      </c>
      <c r="B606" s="19" t="s">
        <v>1136</v>
      </c>
      <c r="C606" t="str">
        <f t="shared" si="1"/>
        <v>EC not in Cohort 7 Final EC Matrix</v>
      </c>
    </row>
    <row r="607" spans="1:3">
      <c r="A607" s="18" t="s">
        <v>1137</v>
      </c>
      <c r="B607" s="19" t="s">
        <v>1137</v>
      </c>
      <c r="C607" t="str">
        <f t="shared" si="1"/>
        <v>EC not in Cohort 7 Final EC Matrix</v>
      </c>
    </row>
    <row r="608" spans="1:3">
      <c r="A608" s="18" t="s">
        <v>1138</v>
      </c>
      <c r="B608" s="19" t="s">
        <v>1138</v>
      </c>
      <c r="C608" t="str">
        <f t="shared" si="1"/>
        <v>EC not in Cohort 7 Final EC Matrix</v>
      </c>
    </row>
    <row r="609" spans="1:3">
      <c r="A609" s="9" t="s">
        <v>1139</v>
      </c>
      <c r="B609" s="17" t="s">
        <v>1139</v>
      </c>
      <c r="C609" t="str">
        <f t="shared" si="1"/>
        <v>EC not in Cohort 7 Final EC Matrix</v>
      </c>
    </row>
    <row r="610" spans="1:3">
      <c r="A610" s="9" t="s">
        <v>1140</v>
      </c>
      <c r="B610" s="17" t="s">
        <v>1141</v>
      </c>
      <c r="C610" t="str">
        <f t="shared" si="1"/>
        <v>EC not in Cohort 7 Final EC Matrix</v>
      </c>
    </row>
    <row r="611" spans="1:3">
      <c r="A611" s="18" t="s">
        <v>1142</v>
      </c>
      <c r="B611" s="19" t="s">
        <v>1143</v>
      </c>
      <c r="C611" t="str">
        <f t="shared" si="1"/>
        <v>EC not in Cohort 7 Final EC Matrix</v>
      </c>
    </row>
    <row r="612" spans="1:3">
      <c r="A612" s="18" t="s">
        <v>1144</v>
      </c>
      <c r="B612" s="19" t="s">
        <v>1144</v>
      </c>
      <c r="C612" t="str">
        <f t="shared" si="1"/>
        <v>EC not in Cohort 7 Final EC Matrix</v>
      </c>
    </row>
    <row r="613" spans="1:3">
      <c r="A613" s="9" t="s">
        <v>1145</v>
      </c>
      <c r="B613" s="17" t="s">
        <v>1145</v>
      </c>
      <c r="C613" t="str">
        <f t="shared" si="1"/>
        <v>EC not in Cohort 7 Final EC Matrix</v>
      </c>
    </row>
    <row r="614" spans="1:3">
      <c r="A614" s="9" t="s">
        <v>1146</v>
      </c>
      <c r="B614" s="17" t="s">
        <v>1146</v>
      </c>
      <c r="C614" t="str">
        <f t="shared" si="1"/>
        <v>EC not in Cohort 7 Final EC Matrix</v>
      </c>
    </row>
    <row r="615" spans="1:3">
      <c r="A615" s="9" t="s">
        <v>1147</v>
      </c>
      <c r="B615" s="17" t="s">
        <v>1148</v>
      </c>
      <c r="C615" t="str">
        <f t="shared" si="1"/>
        <v>EC not in Cohort 7 Final EC Matrix</v>
      </c>
    </row>
    <row r="616" spans="1:3">
      <c r="A616" s="9" t="s">
        <v>1147</v>
      </c>
      <c r="B616" s="17" t="s">
        <v>1147</v>
      </c>
      <c r="C616" t="str">
        <f t="shared" si="1"/>
        <v>EC not in Cohort 7 Final EC Matrix</v>
      </c>
    </row>
    <row r="617" spans="1:3">
      <c r="A617" s="9" t="s">
        <v>1149</v>
      </c>
      <c r="B617" s="17" t="s">
        <v>1150</v>
      </c>
      <c r="C617" t="str">
        <f t="shared" si="1"/>
        <v>EC not in Cohort 7 Final EC Matrix</v>
      </c>
    </row>
    <row r="618" spans="1:3">
      <c r="A618" s="18" t="s">
        <v>1151</v>
      </c>
      <c r="B618" s="19" t="s">
        <v>1152</v>
      </c>
      <c r="C618" t="str">
        <f t="shared" si="1"/>
        <v>EC not in Cohort 7 Final EC Matrix</v>
      </c>
    </row>
    <row r="619" spans="1:3">
      <c r="A619" s="18" t="s">
        <v>1153</v>
      </c>
      <c r="B619" s="19" t="s">
        <v>1153</v>
      </c>
      <c r="C619" t="str">
        <f t="shared" si="1"/>
        <v>EC not in Cohort 7 Final EC Matrix</v>
      </c>
    </row>
    <row r="620" spans="1:3">
      <c r="A620" s="9" t="s">
        <v>1154</v>
      </c>
      <c r="B620" s="17" t="s">
        <v>1154</v>
      </c>
      <c r="C620" t="str">
        <f t="shared" si="1"/>
        <v>EC not in Cohort 7 Final EC Matrix</v>
      </c>
    </row>
    <row r="621" spans="1:3">
      <c r="A621" s="18" t="s">
        <v>1155</v>
      </c>
      <c r="B621" s="19" t="s">
        <v>1156</v>
      </c>
      <c r="C621" t="str">
        <f t="shared" si="1"/>
        <v>EC not in Cohort 7 Final EC Matrix</v>
      </c>
    </row>
    <row r="622" spans="1:3">
      <c r="A622" s="18" t="s">
        <v>1157</v>
      </c>
      <c r="B622" s="19" t="s">
        <v>1157</v>
      </c>
      <c r="C622" t="str">
        <f t="shared" si="1"/>
        <v>EC not in Cohort 7 Final EC Matrix</v>
      </c>
    </row>
    <row r="623" spans="1:3">
      <c r="A623" s="9" t="s">
        <v>1157</v>
      </c>
      <c r="B623" s="17" t="s">
        <v>1158</v>
      </c>
      <c r="C623" t="str">
        <f t="shared" si="1"/>
        <v>EC not in Cohort 7 Final EC Matrix</v>
      </c>
    </row>
    <row r="624" spans="1:3">
      <c r="A624" s="9" t="s">
        <v>1159</v>
      </c>
      <c r="B624" s="17" t="s">
        <v>1159</v>
      </c>
      <c r="C624" t="str">
        <f t="shared" si="1"/>
        <v>EC not in Cohort 7 Final EC Matrix</v>
      </c>
    </row>
    <row r="625" spans="1:3">
      <c r="A625" s="18" t="s">
        <v>1160</v>
      </c>
      <c r="B625" s="19" t="s">
        <v>1161</v>
      </c>
      <c r="C625" t="str">
        <f t="shared" si="1"/>
        <v>EC not in Cohort 7 Final EC Matrix</v>
      </c>
    </row>
    <row r="626" spans="1:3">
      <c r="A626" s="9" t="s">
        <v>1162</v>
      </c>
      <c r="B626" s="17" t="s">
        <v>1163</v>
      </c>
      <c r="C626" t="str">
        <f t="shared" si="1"/>
        <v>EC not in Cohort 7 Final EC Matrix</v>
      </c>
    </row>
    <row r="627" spans="1:3">
      <c r="A627" s="9" t="s">
        <v>1164</v>
      </c>
      <c r="B627" s="17" t="s">
        <v>1164</v>
      </c>
      <c r="C627" t="str">
        <f t="shared" si="1"/>
        <v>EC not in Cohort 7 Final EC Matrix</v>
      </c>
    </row>
    <row r="628" spans="1:3">
      <c r="A628" s="9" t="s">
        <v>1165</v>
      </c>
      <c r="B628" s="17" t="s">
        <v>1166</v>
      </c>
      <c r="C628" t="str">
        <f t="shared" si="1"/>
        <v>EC not in Cohort 7 Final EC Matrix</v>
      </c>
    </row>
    <row r="629" spans="1:3">
      <c r="A629" s="18" t="s">
        <v>1167</v>
      </c>
      <c r="B629" s="19" t="s">
        <v>1168</v>
      </c>
      <c r="C629" t="str">
        <f t="shared" si="1"/>
        <v>EC not in Cohort 7 Final EC Matrix</v>
      </c>
    </row>
    <row r="630" spans="1:3">
      <c r="A630" s="18" t="s">
        <v>1169</v>
      </c>
      <c r="B630" s="19" t="s">
        <v>110</v>
      </c>
      <c r="C630" t="str">
        <f t="shared" si="1"/>
        <v>EC not in Cohort 7 Final EC Matrix</v>
      </c>
    </row>
    <row r="631" spans="1:3">
      <c r="A631" s="18" t="s">
        <v>1170</v>
      </c>
      <c r="B631" s="19" t="s">
        <v>1170</v>
      </c>
      <c r="C631" t="str">
        <f t="shared" si="1"/>
        <v>EC not in Cohort 7 Final EC Matrix</v>
      </c>
    </row>
    <row r="632" spans="1:3">
      <c r="A632" s="18" t="s">
        <v>1171</v>
      </c>
      <c r="B632" s="19" t="s">
        <v>1172</v>
      </c>
      <c r="C632" t="str">
        <f t="shared" si="1"/>
        <v>EC not in Cohort 7 Final EC Matrix</v>
      </c>
    </row>
    <row r="633" spans="1:3">
      <c r="A633" s="18" t="s">
        <v>1171</v>
      </c>
      <c r="B633" s="19" t="s">
        <v>1173</v>
      </c>
      <c r="C633" t="str">
        <f t="shared" si="1"/>
        <v>EC not in Cohort 7 Final EC Matrix</v>
      </c>
    </row>
    <row r="634" spans="1:3">
      <c r="A634" s="9" t="s">
        <v>1174</v>
      </c>
      <c r="B634" s="17" t="s">
        <v>1175</v>
      </c>
      <c r="C634" t="str">
        <f t="shared" si="1"/>
        <v>EC not in Cohort 7 Final EC Matrix</v>
      </c>
    </row>
    <row r="635" spans="1:3">
      <c r="A635" s="18" t="s">
        <v>1176</v>
      </c>
      <c r="B635" s="19" t="s">
        <v>1177</v>
      </c>
      <c r="C635" t="str">
        <f t="shared" si="1"/>
        <v>EC not in Cohort 7 Final EC Matrix</v>
      </c>
    </row>
    <row r="636" spans="1:3">
      <c r="A636" s="18" t="s">
        <v>1178</v>
      </c>
      <c r="B636" s="19" t="s">
        <v>1179</v>
      </c>
      <c r="C636" t="str">
        <f t="shared" si="1"/>
        <v>EC not in Cohort 7 Final EC Matrix</v>
      </c>
    </row>
    <row r="637" spans="1:3">
      <c r="A637" s="9" t="s">
        <v>1180</v>
      </c>
      <c r="B637" s="17" t="s">
        <v>1181</v>
      </c>
      <c r="C637" t="str">
        <f t="shared" si="1"/>
        <v>EC not in Cohort 7 Final EC Matrix</v>
      </c>
    </row>
    <row r="638" spans="1:3">
      <c r="A638" s="9" t="s">
        <v>1180</v>
      </c>
      <c r="B638" s="17" t="s">
        <v>1182</v>
      </c>
      <c r="C638" t="str">
        <f t="shared" si="1"/>
        <v>EC not in Cohort 7 Final EC Matrix</v>
      </c>
    </row>
    <row r="639" spans="1:3">
      <c r="A639" s="18" t="s">
        <v>1183</v>
      </c>
      <c r="B639" s="19" t="s">
        <v>1183</v>
      </c>
      <c r="C639" t="str">
        <f t="shared" si="1"/>
        <v>EC not in Cohort 7 Final EC Matrix</v>
      </c>
    </row>
    <row r="640" spans="1:3">
      <c r="A640" s="18" t="s">
        <v>1184</v>
      </c>
      <c r="B640" s="19" t="s">
        <v>1184</v>
      </c>
      <c r="C640" t="str">
        <f t="shared" si="1"/>
        <v>EC not in Cohort 7 Final EC Matrix</v>
      </c>
    </row>
    <row r="641" spans="1:3">
      <c r="A641" s="9" t="s">
        <v>1185</v>
      </c>
      <c r="B641" s="17" t="s">
        <v>1186</v>
      </c>
      <c r="C641" t="str">
        <f t="shared" si="1"/>
        <v>EC not in Cohort 7 Final EC Matrix</v>
      </c>
    </row>
    <row r="642" spans="1:3">
      <c r="A642" s="9" t="s">
        <v>1185</v>
      </c>
      <c r="B642" s="17" t="s">
        <v>1187</v>
      </c>
      <c r="C642" t="str">
        <f t="shared" si="1"/>
        <v>EC not in Cohort 7 Final EC Matrix</v>
      </c>
    </row>
    <row r="643" spans="1:3">
      <c r="A643" s="18" t="s">
        <v>1188</v>
      </c>
      <c r="B643" s="19" t="s">
        <v>1189</v>
      </c>
      <c r="C643" t="str">
        <f t="shared" si="1"/>
        <v>EC not in Cohort 7 Final EC Matrix</v>
      </c>
    </row>
    <row r="644" spans="1:3">
      <c r="A644" s="9" t="s">
        <v>1190</v>
      </c>
      <c r="B644" s="17" t="s">
        <v>1190</v>
      </c>
      <c r="C644" t="str">
        <f t="shared" si="1"/>
        <v>EC not in Cohort 7 Final EC Matrix</v>
      </c>
    </row>
    <row r="645" spans="1:3">
      <c r="A645" s="9" t="s">
        <v>1191</v>
      </c>
      <c r="B645" s="17" t="s">
        <v>1191</v>
      </c>
      <c r="C645" t="str">
        <f t="shared" si="1"/>
        <v>EC not in Cohort 7 Final EC Matrix</v>
      </c>
    </row>
    <row r="646" spans="1:3">
      <c r="A646" s="9" t="s">
        <v>1192</v>
      </c>
      <c r="B646" s="17" t="s">
        <v>1192</v>
      </c>
      <c r="C646" t="str">
        <f t="shared" si="1"/>
        <v>EC not in Cohort 7 Final EC Matrix</v>
      </c>
    </row>
    <row r="647" spans="1:3">
      <c r="A647" s="9" t="s">
        <v>1193</v>
      </c>
      <c r="B647" s="17" t="s">
        <v>1194</v>
      </c>
      <c r="C647" t="str">
        <f t="shared" si="1"/>
        <v>EC not in Cohort 7 Final EC Matrix</v>
      </c>
    </row>
    <row r="648" spans="1:3">
      <c r="A648" s="9" t="s">
        <v>1195</v>
      </c>
      <c r="B648" s="17" t="s">
        <v>1195</v>
      </c>
      <c r="C648" t="str">
        <f t="shared" si="1"/>
        <v>EC not in Cohort 7 Final EC Matrix</v>
      </c>
    </row>
    <row r="649" spans="1:3">
      <c r="A649" s="18" t="s">
        <v>1195</v>
      </c>
      <c r="B649" s="19" t="s">
        <v>1196</v>
      </c>
      <c r="C649" t="str">
        <f t="shared" si="1"/>
        <v>EC not in Cohort 7 Final EC Matrix</v>
      </c>
    </row>
    <row r="650" spans="1:3">
      <c r="A650" s="9" t="s">
        <v>1197</v>
      </c>
      <c r="B650" s="17" t="s">
        <v>1197</v>
      </c>
      <c r="C650" t="str">
        <f t="shared" si="1"/>
        <v>EC not in Cohort 7 Final EC Matrix</v>
      </c>
    </row>
    <row r="651" spans="1:3">
      <c r="A651" s="18" t="s">
        <v>1197</v>
      </c>
      <c r="B651" s="19" t="s">
        <v>1198</v>
      </c>
      <c r="C651" t="str">
        <f t="shared" si="1"/>
        <v>EC not in Cohort 7 Final EC Matrix</v>
      </c>
    </row>
    <row r="652" spans="1:3">
      <c r="A652" s="18" t="s">
        <v>1199</v>
      </c>
      <c r="B652" s="19" t="s">
        <v>1199</v>
      </c>
      <c r="C652" t="str">
        <f t="shared" si="1"/>
        <v>EC not in Cohort 7 Final EC Matrix</v>
      </c>
    </row>
    <row r="653" spans="1:3">
      <c r="A653" s="9" t="s">
        <v>1200</v>
      </c>
      <c r="B653" s="17" t="s">
        <v>1201</v>
      </c>
      <c r="C653" t="str">
        <f t="shared" si="1"/>
        <v>EC not in Cohort 7 Final EC Matrix</v>
      </c>
    </row>
    <row r="654" spans="1:3">
      <c r="A654" s="18" t="s">
        <v>1202</v>
      </c>
      <c r="B654" s="19" t="s">
        <v>1202</v>
      </c>
      <c r="C654" t="str">
        <f t="shared" si="1"/>
        <v>EC not in Cohort 7 Final EC Matrix</v>
      </c>
    </row>
    <row r="655" spans="1:3">
      <c r="A655" s="9" t="s">
        <v>1203</v>
      </c>
      <c r="B655" s="17" t="s">
        <v>1203</v>
      </c>
      <c r="C655" t="str">
        <f t="shared" si="1"/>
        <v>EC not in Cohort 7 Final EC Matrix</v>
      </c>
    </row>
    <row r="656" spans="1:3">
      <c r="A656" s="9" t="s">
        <v>1204</v>
      </c>
      <c r="B656" s="17" t="s">
        <v>1204</v>
      </c>
      <c r="C656" t="str">
        <f t="shared" si="1"/>
        <v>EC not in Cohort 7 Final EC Matrix</v>
      </c>
    </row>
    <row r="657" spans="1:3">
      <c r="A657" s="18" t="s">
        <v>1205</v>
      </c>
      <c r="B657" s="19" t="s">
        <v>1205</v>
      </c>
      <c r="C657" t="str">
        <f t="shared" si="1"/>
        <v>EC not in Cohort 7 Final EC Matrix</v>
      </c>
    </row>
    <row r="658" spans="1:3">
      <c r="A658" s="18" t="s">
        <v>1205</v>
      </c>
      <c r="B658" s="19" t="s">
        <v>1206</v>
      </c>
      <c r="C658" t="str">
        <f t="shared" si="1"/>
        <v>EC not in Cohort 7 Final EC Matrix</v>
      </c>
    </row>
    <row r="659" spans="1:3">
      <c r="A659" s="18" t="s">
        <v>1205</v>
      </c>
      <c r="B659" s="19" t="s">
        <v>1207</v>
      </c>
      <c r="C659" t="str">
        <f t="shared" si="1"/>
        <v>EC not in Cohort 7 Final EC Matrix</v>
      </c>
    </row>
    <row r="660" spans="1:3">
      <c r="A660" s="18" t="s">
        <v>1205</v>
      </c>
      <c r="B660" s="19" t="s">
        <v>1208</v>
      </c>
      <c r="C660" t="str">
        <f t="shared" si="1"/>
        <v>EC not in Cohort 7 Final EC Matrix</v>
      </c>
    </row>
    <row r="661" spans="1:3">
      <c r="A661" s="18" t="s">
        <v>1209</v>
      </c>
      <c r="B661" s="19" t="s">
        <v>1210</v>
      </c>
      <c r="C661" t="str">
        <f t="shared" si="1"/>
        <v>EC not in Cohort 7 Final EC Matrix</v>
      </c>
    </row>
    <row r="662" spans="1:3">
      <c r="A662" s="18" t="s">
        <v>1211</v>
      </c>
      <c r="B662" s="19" t="s">
        <v>1211</v>
      </c>
      <c r="C662" t="str">
        <f t="shared" si="1"/>
        <v>EC not in Cohort 7 Final EC Matrix</v>
      </c>
    </row>
    <row r="663" spans="1:3">
      <c r="A663" s="9" t="s">
        <v>1211</v>
      </c>
      <c r="B663" s="17" t="s">
        <v>1212</v>
      </c>
      <c r="C663" t="str">
        <f t="shared" si="1"/>
        <v>EC not in Cohort 7 Final EC Matrix</v>
      </c>
    </row>
    <row r="664" spans="1:3">
      <c r="A664" s="18" t="s">
        <v>1213</v>
      </c>
      <c r="B664" s="19" t="s">
        <v>1213</v>
      </c>
      <c r="C664" t="str">
        <f t="shared" si="1"/>
        <v>EC not in Cohort 7 Final EC Matrix</v>
      </c>
    </row>
    <row r="665" spans="1:3">
      <c r="A665" s="18" t="s">
        <v>1213</v>
      </c>
      <c r="B665" s="19" t="s">
        <v>1214</v>
      </c>
      <c r="C665" t="str">
        <f t="shared" si="1"/>
        <v>EC not in Cohort 7 Final EC Matrix</v>
      </c>
    </row>
    <row r="666" spans="1:3">
      <c r="A666" s="18" t="s">
        <v>1215</v>
      </c>
      <c r="B666" s="19" t="s">
        <v>1216</v>
      </c>
      <c r="C666" t="str">
        <f t="shared" si="1"/>
        <v>EC not in Cohort 7 Final EC Matrix</v>
      </c>
    </row>
    <row r="667" spans="1:3">
      <c r="A667" s="9" t="s">
        <v>1217</v>
      </c>
      <c r="B667" s="17" t="s">
        <v>1217</v>
      </c>
      <c r="C667" t="str">
        <f t="shared" si="1"/>
        <v>EC not in Cohort 7 Final EC Matrix</v>
      </c>
    </row>
    <row r="668" spans="1:3">
      <c r="A668" s="9" t="s">
        <v>1217</v>
      </c>
      <c r="B668" s="17" t="s">
        <v>1218</v>
      </c>
      <c r="C668" t="str">
        <f t="shared" si="1"/>
        <v>EC not in Cohort 7 Final EC Matrix</v>
      </c>
    </row>
    <row r="669" spans="1:3">
      <c r="A669" s="18" t="s">
        <v>1219</v>
      </c>
      <c r="B669" s="19" t="s">
        <v>1219</v>
      </c>
      <c r="C669" t="str">
        <f t="shared" si="1"/>
        <v>EC not in Cohort 7 Final EC Matrix</v>
      </c>
    </row>
    <row r="670" spans="1:3">
      <c r="A670" s="18" t="s">
        <v>1219</v>
      </c>
      <c r="B670" s="19" t="s">
        <v>1220</v>
      </c>
      <c r="C670" t="str">
        <f t="shared" si="1"/>
        <v>EC not in Cohort 7 Final EC Matrix</v>
      </c>
    </row>
    <row r="671" spans="1:3">
      <c r="A671" s="9" t="s">
        <v>1221</v>
      </c>
      <c r="B671" s="17" t="s">
        <v>1221</v>
      </c>
      <c r="C671" t="str">
        <f t="shared" si="1"/>
        <v>EC not in Cohort 7 Final EC Matrix</v>
      </c>
    </row>
    <row r="672" spans="1:3">
      <c r="A672" s="9" t="s">
        <v>1222</v>
      </c>
      <c r="B672" s="17" t="s">
        <v>1222</v>
      </c>
      <c r="C672" t="str">
        <f t="shared" si="1"/>
        <v>EC not in Cohort 7 Final EC Matrix</v>
      </c>
    </row>
    <row r="673" spans="1:3">
      <c r="A673" s="18" t="s">
        <v>1223</v>
      </c>
      <c r="B673" s="19" t="s">
        <v>1224</v>
      </c>
      <c r="C673" t="str">
        <f t="shared" si="1"/>
        <v>EC not in Cohort 7 Final EC Matrix</v>
      </c>
    </row>
    <row r="674" spans="1:3">
      <c r="A674" s="18" t="s">
        <v>1223</v>
      </c>
      <c r="B674" s="19" t="s">
        <v>1225</v>
      </c>
      <c r="C674" t="str">
        <f t="shared" si="1"/>
        <v>EC not in Cohort 7 Final EC Matrix</v>
      </c>
    </row>
    <row r="675" spans="1:3">
      <c r="A675" s="18" t="s">
        <v>1226</v>
      </c>
      <c r="B675" s="19" t="s">
        <v>1226</v>
      </c>
      <c r="C675" t="str">
        <f t="shared" si="1"/>
        <v>EC not in Cohort 7 Final EC Matrix</v>
      </c>
    </row>
    <row r="676" spans="1:3">
      <c r="A676" s="9" t="s">
        <v>1227</v>
      </c>
      <c r="B676" s="17" t="s">
        <v>1228</v>
      </c>
      <c r="C676" t="str">
        <f t="shared" si="1"/>
        <v>EC not in Cohort 7 Final EC Matrix</v>
      </c>
    </row>
    <row r="677" spans="1:3">
      <c r="A677" s="9" t="s">
        <v>1229</v>
      </c>
      <c r="B677" s="17" t="s">
        <v>1230</v>
      </c>
      <c r="C677" t="str">
        <f t="shared" si="1"/>
        <v>EC not in Cohort 7 Final EC Matrix</v>
      </c>
    </row>
    <row r="678" spans="1:3">
      <c r="A678" s="9" t="s">
        <v>1231</v>
      </c>
      <c r="B678" s="17" t="s">
        <v>1231</v>
      </c>
      <c r="C678" t="str">
        <f t="shared" si="1"/>
        <v>EC not in Cohort 7 Final EC Matrix</v>
      </c>
    </row>
    <row r="679" spans="1:3">
      <c r="A679" s="9" t="s">
        <v>1232</v>
      </c>
      <c r="B679" s="17" t="s">
        <v>1232</v>
      </c>
      <c r="C679" t="str">
        <f t="shared" si="1"/>
        <v>EC not in Cohort 7 Final EC Matrix</v>
      </c>
    </row>
    <row r="680" spans="1:3">
      <c r="A680" s="9" t="s">
        <v>1233</v>
      </c>
      <c r="B680" s="17" t="s">
        <v>1233</v>
      </c>
      <c r="C680" t="str">
        <f t="shared" si="1"/>
        <v>EC not in Cohort 7 Final EC Matrix</v>
      </c>
    </row>
    <row r="681" spans="1:3">
      <c r="A681" s="9" t="s">
        <v>1234</v>
      </c>
      <c r="B681" s="17" t="s">
        <v>1234</v>
      </c>
      <c r="C681" t="str">
        <f t="shared" si="1"/>
        <v>EC not in Cohort 7 Final EC Matrix</v>
      </c>
    </row>
    <row r="682" spans="1:3">
      <c r="A682" s="18" t="s">
        <v>1235</v>
      </c>
      <c r="B682" s="19" t="s">
        <v>1236</v>
      </c>
      <c r="C682" t="str">
        <f t="shared" si="1"/>
        <v>EC not in Cohort 7 Final EC Matrix</v>
      </c>
    </row>
    <row r="683" spans="1:3">
      <c r="A683" s="9" t="s">
        <v>1237</v>
      </c>
      <c r="B683" s="17" t="s">
        <v>1237</v>
      </c>
      <c r="C683" t="str">
        <f t="shared" si="1"/>
        <v>EC not in Cohort 7 Final EC Matrix</v>
      </c>
    </row>
    <row r="684" spans="1:3">
      <c r="A684" s="18" t="s">
        <v>1238</v>
      </c>
      <c r="B684" s="19" t="s">
        <v>1239</v>
      </c>
      <c r="C684" t="str">
        <f t="shared" si="1"/>
        <v>EC not in Cohort 7 Final EC Matrix</v>
      </c>
    </row>
    <row r="685" spans="1:3">
      <c r="A685" s="9" t="s">
        <v>1240</v>
      </c>
      <c r="B685" s="17" t="s">
        <v>1241</v>
      </c>
      <c r="C685" t="str">
        <f t="shared" si="1"/>
        <v>EC not in Cohort 7 Final EC Matrix</v>
      </c>
    </row>
    <row r="686" spans="1:3">
      <c r="A686" s="18" t="s">
        <v>1242</v>
      </c>
      <c r="B686" s="19" t="s">
        <v>1243</v>
      </c>
      <c r="C686" t="str">
        <f t="shared" si="1"/>
        <v>EC not in Cohort 7 Final EC Matrix</v>
      </c>
    </row>
    <row r="687" spans="1:3">
      <c r="A687" s="9" t="s">
        <v>1244</v>
      </c>
      <c r="B687" s="17" t="s">
        <v>1245</v>
      </c>
      <c r="C687" t="str">
        <f t="shared" si="1"/>
        <v>EC not in Cohort 7 Final EC Matrix</v>
      </c>
    </row>
    <row r="688" spans="1:3">
      <c r="A688" s="9" t="s">
        <v>1244</v>
      </c>
      <c r="B688" s="17" t="s">
        <v>1246</v>
      </c>
      <c r="C688" t="str">
        <f t="shared" si="1"/>
        <v>EC not in Cohort 7 Final EC Matrix</v>
      </c>
    </row>
    <row r="689" spans="1:3">
      <c r="A689" s="9" t="s">
        <v>1247</v>
      </c>
      <c r="B689" s="17" t="s">
        <v>1248</v>
      </c>
      <c r="C689" t="str">
        <f t="shared" si="1"/>
        <v>EC not in Cohort 7 Final EC Matrix</v>
      </c>
    </row>
    <row r="690" spans="1:3">
      <c r="A690" s="9" t="s">
        <v>1249</v>
      </c>
      <c r="B690" s="17" t="s">
        <v>1250</v>
      </c>
      <c r="C690" t="str">
        <f t="shared" si="1"/>
        <v>EC not in Cohort 7 Final EC Matrix</v>
      </c>
    </row>
    <row r="691" spans="1:3">
      <c r="A691" s="9" t="s">
        <v>1249</v>
      </c>
      <c r="B691" s="17" t="s">
        <v>1251</v>
      </c>
      <c r="C691" t="str">
        <f t="shared" si="1"/>
        <v>EC not in Cohort 7 Final EC Matrix</v>
      </c>
    </row>
    <row r="692" spans="1:3">
      <c r="A692" s="18" t="s">
        <v>1252</v>
      </c>
      <c r="B692" s="19" t="s">
        <v>1253</v>
      </c>
      <c r="C692" t="str">
        <f t="shared" si="1"/>
        <v>EC not in Cohort 7 Final EC Matrix</v>
      </c>
    </row>
    <row r="693" spans="1:3">
      <c r="A693" s="9" t="s">
        <v>1254</v>
      </c>
      <c r="B693" s="17" t="s">
        <v>1255</v>
      </c>
      <c r="C693" t="str">
        <f t="shared" si="1"/>
        <v>EC not in Cohort 7 Final EC Matrix</v>
      </c>
    </row>
    <row r="694" spans="1:3">
      <c r="A694" s="9" t="s">
        <v>1256</v>
      </c>
      <c r="B694" s="17" t="s">
        <v>1257</v>
      </c>
      <c r="C694" t="str">
        <f t="shared" si="1"/>
        <v>EC not in Cohort 7 Final EC Matrix</v>
      </c>
    </row>
    <row r="695" spans="1:3">
      <c r="A695" s="9" t="s">
        <v>1258</v>
      </c>
      <c r="B695" s="17" t="s">
        <v>1258</v>
      </c>
      <c r="C695" t="str">
        <f t="shared" si="1"/>
        <v>EC not in Cohort 7 Final EC Matrix</v>
      </c>
    </row>
    <row r="696" spans="1:3">
      <c r="A696" s="9" t="s">
        <v>1259</v>
      </c>
      <c r="B696" s="17" t="s">
        <v>1259</v>
      </c>
      <c r="C696" t="str">
        <f t="shared" si="1"/>
        <v>EC not in Cohort 7 Final EC Matrix</v>
      </c>
    </row>
    <row r="697" spans="1:3">
      <c r="A697" s="9" t="s">
        <v>1260</v>
      </c>
      <c r="B697" s="17" t="s">
        <v>1260</v>
      </c>
      <c r="C697" t="str">
        <f t="shared" si="1"/>
        <v>EC not in Cohort 7 Final EC Matrix</v>
      </c>
    </row>
    <row r="698" spans="1:3">
      <c r="A698" s="18" t="s">
        <v>1261</v>
      </c>
      <c r="B698" s="19" t="s">
        <v>1262</v>
      </c>
      <c r="C698" t="str">
        <f t="shared" si="1"/>
        <v>EC not in Cohort 7 Final EC Matrix</v>
      </c>
    </row>
    <row r="699" spans="1:3">
      <c r="A699" s="9" t="s">
        <v>1263</v>
      </c>
      <c r="B699" s="17" t="s">
        <v>1264</v>
      </c>
      <c r="C699" t="str">
        <f t="shared" si="1"/>
        <v>EC not in Cohort 7 Final EC Matrix</v>
      </c>
    </row>
    <row r="700" spans="1:3">
      <c r="A700" s="18" t="s">
        <v>1265</v>
      </c>
      <c r="B700" s="19" t="s">
        <v>1265</v>
      </c>
      <c r="C700" t="str">
        <f t="shared" si="1"/>
        <v>EC not in Cohort 7 Final EC Matrix</v>
      </c>
    </row>
    <row r="701" spans="1:3">
      <c r="A701" s="18" t="s">
        <v>1266</v>
      </c>
      <c r="B701" s="19" t="s">
        <v>1266</v>
      </c>
      <c r="C701" t="str">
        <f t="shared" si="1"/>
        <v>EC not in Cohort 7 Final EC Matrix</v>
      </c>
    </row>
    <row r="702" spans="1:3">
      <c r="A702" s="9" t="s">
        <v>1267</v>
      </c>
      <c r="B702" s="17" t="s">
        <v>1267</v>
      </c>
      <c r="C702" t="str">
        <f t="shared" si="1"/>
        <v>EC not in Cohort 7 Final EC Matrix</v>
      </c>
    </row>
    <row r="703" spans="1:3">
      <c r="A703" s="18" t="s">
        <v>1268</v>
      </c>
      <c r="B703" s="19" t="s">
        <v>1268</v>
      </c>
      <c r="C703" t="str">
        <f t="shared" si="1"/>
        <v>EC not in Cohort 7 Final EC Matrix</v>
      </c>
    </row>
    <row r="704" spans="1:3">
      <c r="A704" s="18" t="s">
        <v>1268</v>
      </c>
      <c r="B704" s="19" t="s">
        <v>1269</v>
      </c>
      <c r="C704" t="str">
        <f t="shared" si="1"/>
        <v>EC not in Cohort 7 Final EC Matrix</v>
      </c>
    </row>
    <row r="705" spans="1:3">
      <c r="A705" s="9" t="s">
        <v>1270</v>
      </c>
      <c r="B705" s="17" t="s">
        <v>1271</v>
      </c>
      <c r="C705" t="str">
        <f t="shared" si="1"/>
        <v>EC not in Cohort 7 Final EC Matrix</v>
      </c>
    </row>
    <row r="706" spans="1:3">
      <c r="A706" s="18" t="s">
        <v>1272</v>
      </c>
      <c r="B706" s="19" t="s">
        <v>1273</v>
      </c>
      <c r="C706" t="str">
        <f t="shared" si="1"/>
        <v>EC not in Cohort 7 Final EC Matrix</v>
      </c>
    </row>
    <row r="707" spans="1:3">
      <c r="A707" s="18" t="s">
        <v>1274</v>
      </c>
      <c r="B707" s="19" t="s">
        <v>1275</v>
      </c>
      <c r="C707" t="str">
        <f t="shared" si="1"/>
        <v>EC not in Cohort 7 Final EC Matrix</v>
      </c>
    </row>
    <row r="708" spans="1:3">
      <c r="A708" s="18" t="s">
        <v>1276</v>
      </c>
      <c r="B708" s="19" t="s">
        <v>1277</v>
      </c>
      <c r="C708" t="str">
        <f t="shared" si="1"/>
        <v>EC not in Cohort 7 Final EC Matrix</v>
      </c>
    </row>
    <row r="709" spans="1:3">
      <c r="A709" s="18" t="s">
        <v>1278</v>
      </c>
      <c r="B709" s="19" t="s">
        <v>1278</v>
      </c>
      <c r="C709" t="str">
        <f t="shared" si="1"/>
        <v>EC not in Cohort 7 Final EC Matrix</v>
      </c>
    </row>
    <row r="710" spans="1:3">
      <c r="A710" s="9" t="s">
        <v>1278</v>
      </c>
      <c r="B710" s="17" t="s">
        <v>1279</v>
      </c>
      <c r="C710" t="str">
        <f t="shared" si="1"/>
        <v>EC not in Cohort 7 Final EC Matrix</v>
      </c>
    </row>
    <row r="711" spans="1:3">
      <c r="A711" s="18" t="s">
        <v>1280</v>
      </c>
      <c r="B711" s="19" t="s">
        <v>1281</v>
      </c>
      <c r="C711" t="str">
        <f t="shared" si="1"/>
        <v>EC not in Cohort 7 Final EC Matrix</v>
      </c>
    </row>
    <row r="712" spans="1:3">
      <c r="A712" s="18" t="s">
        <v>1280</v>
      </c>
      <c r="B712" s="19" t="s">
        <v>1282</v>
      </c>
      <c r="C712" t="str">
        <f t="shared" si="1"/>
        <v>EC not in Cohort 7 Final EC Matrix</v>
      </c>
    </row>
    <row r="713" spans="1:3">
      <c r="A713" s="9" t="s">
        <v>1283</v>
      </c>
      <c r="B713" s="17" t="s">
        <v>1284</v>
      </c>
      <c r="C713" t="str">
        <f t="shared" si="1"/>
        <v>EC not in Cohort 7 Final EC Matrix</v>
      </c>
    </row>
    <row r="714" spans="1:3">
      <c r="A714" s="18" t="s">
        <v>1285</v>
      </c>
      <c r="B714" s="19" t="s">
        <v>1286</v>
      </c>
      <c r="C714" t="str">
        <f t="shared" si="1"/>
        <v>EC not in Cohort 7 Final EC Matrix</v>
      </c>
    </row>
    <row r="715" spans="1:3">
      <c r="A715" s="9" t="s">
        <v>1287</v>
      </c>
      <c r="B715" s="17" t="s">
        <v>1287</v>
      </c>
      <c r="C715" t="str">
        <f t="shared" si="1"/>
        <v>EC not in Cohort 7 Final EC Matrix</v>
      </c>
    </row>
    <row r="716" spans="1:3">
      <c r="A716" s="9" t="s">
        <v>1287</v>
      </c>
      <c r="B716" s="17" t="s">
        <v>1288</v>
      </c>
      <c r="C716" t="str">
        <f t="shared" si="1"/>
        <v>EC not in Cohort 7 Final EC Matrix</v>
      </c>
    </row>
    <row r="717" spans="1:3">
      <c r="A717" s="9" t="s">
        <v>1289</v>
      </c>
      <c r="B717" s="17" t="s">
        <v>1289</v>
      </c>
      <c r="C717" t="str">
        <f t="shared" si="1"/>
        <v>EC not in Cohort 7 Final EC Matrix</v>
      </c>
    </row>
    <row r="718" spans="1:3">
      <c r="A718" s="9" t="s">
        <v>1290</v>
      </c>
      <c r="B718" s="17" t="s">
        <v>1291</v>
      </c>
      <c r="C718" t="str">
        <f t="shared" si="1"/>
        <v>EC not in Cohort 7 Final EC Matrix</v>
      </c>
    </row>
    <row r="719" spans="1:3">
      <c r="A719" s="18" t="s">
        <v>1292</v>
      </c>
      <c r="B719" s="19" t="s">
        <v>1292</v>
      </c>
      <c r="C719" t="str">
        <f t="shared" si="1"/>
        <v>EC not in Cohort 7 Final EC Matrix</v>
      </c>
    </row>
    <row r="720" spans="1:3">
      <c r="A720" s="9" t="s">
        <v>1293</v>
      </c>
      <c r="B720" s="17" t="s">
        <v>1294</v>
      </c>
      <c r="C720" t="str">
        <f t="shared" si="1"/>
        <v>EC not in Cohort 7 Final EC Matrix</v>
      </c>
    </row>
    <row r="721" spans="1:3">
      <c r="A721" s="18" t="s">
        <v>1295</v>
      </c>
      <c r="B721" s="19" t="s">
        <v>1295</v>
      </c>
      <c r="C721" t="str">
        <f t="shared" si="1"/>
        <v>EC not in Cohort 7 Final EC Matrix</v>
      </c>
    </row>
    <row r="722" spans="1:3">
      <c r="A722" s="9" t="s">
        <v>1296</v>
      </c>
      <c r="B722" s="17" t="s">
        <v>1296</v>
      </c>
      <c r="C722" t="str">
        <f t="shared" si="1"/>
        <v>EC not in Cohort 7 Final EC Matrix</v>
      </c>
    </row>
    <row r="723" spans="1:3">
      <c r="A723" s="18" t="s">
        <v>1297</v>
      </c>
      <c r="B723" s="19" t="s">
        <v>1297</v>
      </c>
      <c r="C723" t="str">
        <f t="shared" si="1"/>
        <v>EC not in Cohort 7 Final EC Matrix</v>
      </c>
    </row>
    <row r="724" spans="1:3">
      <c r="A724" s="9" t="s">
        <v>1298</v>
      </c>
      <c r="B724" s="17" t="s">
        <v>1298</v>
      </c>
      <c r="C724" t="str">
        <f t="shared" si="1"/>
        <v>EC not in Cohort 7 Final EC Matrix</v>
      </c>
    </row>
    <row r="725" spans="1:3">
      <c r="A725" s="18" t="s">
        <v>1299</v>
      </c>
      <c r="B725" s="19" t="s">
        <v>1299</v>
      </c>
      <c r="C725" t="str">
        <f t="shared" si="1"/>
        <v>EC not in Cohort 7 Final EC Matrix</v>
      </c>
    </row>
    <row r="726" spans="1:3">
      <c r="A726" s="9" t="s">
        <v>1300</v>
      </c>
      <c r="B726" s="17" t="s">
        <v>1300</v>
      </c>
      <c r="C726" t="str">
        <f t="shared" si="1"/>
        <v>EC not in Cohort 7 Final EC Matrix</v>
      </c>
    </row>
    <row r="727" spans="1:3">
      <c r="A727" s="18" t="s">
        <v>1300</v>
      </c>
      <c r="B727" s="19" t="s">
        <v>1301</v>
      </c>
      <c r="C727" t="str">
        <f t="shared" si="1"/>
        <v>EC not in Cohort 7 Final EC Matrix</v>
      </c>
    </row>
    <row r="728" spans="1:3">
      <c r="A728" s="9" t="s">
        <v>1302</v>
      </c>
      <c r="B728" s="17" t="s">
        <v>1302</v>
      </c>
      <c r="C728" t="str">
        <f t="shared" si="1"/>
        <v>EC not in Cohort 7 Final EC Matrix</v>
      </c>
    </row>
    <row r="729" spans="1:3">
      <c r="A729" s="9" t="s">
        <v>1303</v>
      </c>
      <c r="B729" s="17" t="s">
        <v>1303</v>
      </c>
      <c r="C729" t="str">
        <f t="shared" si="1"/>
        <v>EC not in Cohort 7 Final EC Matrix</v>
      </c>
    </row>
    <row r="730" spans="1:3">
      <c r="A730" s="18" t="s">
        <v>1304</v>
      </c>
      <c r="B730" s="19" t="s">
        <v>1305</v>
      </c>
      <c r="C730" t="str">
        <f t="shared" si="1"/>
        <v>EC not in Cohort 7 Final EC Matrix</v>
      </c>
    </row>
    <row r="731" spans="1:3">
      <c r="A731" s="18" t="s">
        <v>1306</v>
      </c>
      <c r="B731" s="19" t="s">
        <v>1307</v>
      </c>
      <c r="C731" t="str">
        <f t="shared" si="1"/>
        <v>EC not in Cohort 7 Final EC Matrix</v>
      </c>
    </row>
    <row r="732" spans="1:3">
      <c r="A732" s="9" t="s">
        <v>1306</v>
      </c>
      <c r="B732" s="17" t="s">
        <v>1308</v>
      </c>
      <c r="C732" t="str">
        <f t="shared" si="1"/>
        <v>EC not in Cohort 7 Final EC Matrix</v>
      </c>
    </row>
    <row r="733" spans="1:3">
      <c r="A733" s="18" t="s">
        <v>1309</v>
      </c>
      <c r="B733" s="19" t="s">
        <v>1310</v>
      </c>
      <c r="C733" t="str">
        <f t="shared" si="1"/>
        <v>EC not in Cohort 7 Final EC Matrix</v>
      </c>
    </row>
    <row r="734" spans="1:3">
      <c r="A734" s="9" t="s">
        <v>1311</v>
      </c>
      <c r="B734" s="17" t="s">
        <v>1311</v>
      </c>
      <c r="C734" t="str">
        <f t="shared" si="1"/>
        <v>EC not in Cohort 7 Final EC Matrix</v>
      </c>
    </row>
    <row r="735" spans="1:3">
      <c r="A735" s="18" t="s">
        <v>1312</v>
      </c>
      <c r="B735" s="19" t="s">
        <v>1313</v>
      </c>
      <c r="C735" t="str">
        <f t="shared" si="1"/>
        <v>EC not in Cohort 7 Final EC Matrix</v>
      </c>
    </row>
    <row r="736" spans="1:3">
      <c r="A736" s="18" t="s">
        <v>1314</v>
      </c>
      <c r="B736" s="19" t="s">
        <v>1314</v>
      </c>
      <c r="C736" t="str">
        <f t="shared" si="1"/>
        <v>EC not in Cohort 7 Final EC Matrix</v>
      </c>
    </row>
    <row r="737" spans="1:3">
      <c r="A737" s="9" t="s">
        <v>1315</v>
      </c>
      <c r="B737" s="17" t="s">
        <v>1316</v>
      </c>
      <c r="C737" t="str">
        <f t="shared" si="1"/>
        <v>EC not in Cohort 7 Final EC Matrix</v>
      </c>
    </row>
    <row r="738" spans="1:3">
      <c r="A738" s="9" t="s">
        <v>1317</v>
      </c>
      <c r="B738" s="17" t="s">
        <v>1317</v>
      </c>
      <c r="C738" t="str">
        <f t="shared" si="1"/>
        <v>EC not in Cohort 7 Final EC Matrix</v>
      </c>
    </row>
    <row r="739" spans="1:3">
      <c r="A739" s="9" t="s">
        <v>1317</v>
      </c>
      <c r="B739" s="17" t="s">
        <v>1318</v>
      </c>
      <c r="C739" t="str">
        <f t="shared" si="1"/>
        <v>EC not in Cohort 7 Final EC Matrix</v>
      </c>
    </row>
    <row r="740" spans="1:3">
      <c r="A740" s="18" t="s">
        <v>1319</v>
      </c>
      <c r="B740" s="19" t="s">
        <v>1320</v>
      </c>
      <c r="C740" t="str">
        <f t="shared" si="1"/>
        <v>EC not in Cohort 7 Final EC Matrix</v>
      </c>
    </row>
    <row r="741" spans="1:3">
      <c r="A741" s="18" t="s">
        <v>1319</v>
      </c>
      <c r="B741" s="19" t="s">
        <v>1321</v>
      </c>
      <c r="C741" t="str">
        <f t="shared" si="1"/>
        <v>EC not in Cohort 7 Final EC Matrix</v>
      </c>
    </row>
    <row r="742" spans="1:3">
      <c r="A742" s="18" t="s">
        <v>1322</v>
      </c>
      <c r="B742" s="19" t="s">
        <v>1323</v>
      </c>
      <c r="C742" t="str">
        <f t="shared" si="1"/>
        <v>EC not in Cohort 7 Final EC Matrix</v>
      </c>
    </row>
    <row r="743" spans="1:3">
      <c r="A743" s="9" t="s">
        <v>1324</v>
      </c>
      <c r="B743" s="17" t="s">
        <v>1325</v>
      </c>
      <c r="C743" t="str">
        <f t="shared" si="1"/>
        <v>EC not in Cohort 7 Final EC Matrix</v>
      </c>
    </row>
    <row r="744" spans="1:3">
      <c r="A744" s="18" t="s">
        <v>1326</v>
      </c>
      <c r="B744" s="19" t="s">
        <v>1327</v>
      </c>
      <c r="C744" t="str">
        <f t="shared" si="1"/>
        <v>EC not in Cohort 7 Final EC Matrix</v>
      </c>
    </row>
    <row r="745" spans="1:3">
      <c r="A745" s="18" t="s">
        <v>1328</v>
      </c>
      <c r="B745" s="19" t="s">
        <v>1329</v>
      </c>
      <c r="C745" t="str">
        <f t="shared" si="1"/>
        <v>EC not in Cohort 7 Final EC Matrix</v>
      </c>
    </row>
    <row r="746" spans="1:3">
      <c r="A746" s="18" t="s">
        <v>1328</v>
      </c>
      <c r="B746" s="19" t="s">
        <v>1330</v>
      </c>
      <c r="C746" t="str">
        <f t="shared" si="1"/>
        <v>EC not in Cohort 7 Final EC Matrix</v>
      </c>
    </row>
    <row r="747" spans="1:3">
      <c r="A747" s="9" t="s">
        <v>1328</v>
      </c>
      <c r="B747" s="17" t="s">
        <v>1331</v>
      </c>
      <c r="C747" t="str">
        <f t="shared" si="1"/>
        <v>EC not in Cohort 7 Final EC Matrix</v>
      </c>
    </row>
    <row r="748" spans="1:3">
      <c r="A748" s="18" t="s">
        <v>1328</v>
      </c>
      <c r="B748" s="19" t="s">
        <v>1332</v>
      </c>
      <c r="C748" t="str">
        <f t="shared" si="1"/>
        <v>EC not in Cohort 7 Final EC Matrix</v>
      </c>
    </row>
    <row r="749" spans="1:3">
      <c r="A749" s="9" t="s">
        <v>1328</v>
      </c>
      <c r="B749" s="17" t="s">
        <v>1333</v>
      </c>
      <c r="C749" t="str">
        <f t="shared" si="1"/>
        <v>EC not in Cohort 7 Final EC Matrix</v>
      </c>
    </row>
    <row r="750" spans="1:3">
      <c r="A750" s="18" t="s">
        <v>1328</v>
      </c>
      <c r="B750" s="19" t="s">
        <v>1334</v>
      </c>
      <c r="C750" t="str">
        <f t="shared" si="1"/>
        <v>EC not in Cohort 7 Final EC Matrix</v>
      </c>
    </row>
    <row r="751" spans="1:3">
      <c r="A751" s="9" t="s">
        <v>1328</v>
      </c>
      <c r="B751" s="17" t="s">
        <v>1335</v>
      </c>
      <c r="C751" t="str">
        <f t="shared" si="1"/>
        <v>EC not in Cohort 7 Final EC Matrix</v>
      </c>
    </row>
    <row r="752" spans="1:3">
      <c r="A752" s="9" t="s">
        <v>1328</v>
      </c>
      <c r="B752" s="17" t="s">
        <v>1336</v>
      </c>
      <c r="C752" t="str">
        <f t="shared" si="1"/>
        <v>EC not in Cohort 7 Final EC Matrix</v>
      </c>
    </row>
    <row r="753" spans="1:3">
      <c r="A753" s="18" t="s">
        <v>1328</v>
      </c>
      <c r="B753" s="19" t="s">
        <v>1337</v>
      </c>
      <c r="C753" t="str">
        <f t="shared" si="1"/>
        <v>EC not in Cohort 7 Final EC Matrix</v>
      </c>
    </row>
    <row r="754" spans="1:3">
      <c r="A754" s="18" t="s">
        <v>1328</v>
      </c>
      <c r="B754" s="19" t="s">
        <v>1338</v>
      </c>
      <c r="C754" t="str">
        <f t="shared" si="1"/>
        <v>EC not in Cohort 7 Final EC Matrix</v>
      </c>
    </row>
    <row r="755" spans="1:3">
      <c r="A755" s="9" t="s">
        <v>1328</v>
      </c>
      <c r="B755" s="17" t="s">
        <v>1339</v>
      </c>
      <c r="C755" t="str">
        <f t="shared" si="1"/>
        <v>EC not in Cohort 7 Final EC Matrix</v>
      </c>
    </row>
    <row r="756" spans="1:3">
      <c r="A756" s="9" t="s">
        <v>1328</v>
      </c>
      <c r="B756" s="17" t="s">
        <v>1340</v>
      </c>
      <c r="C756" t="str">
        <f t="shared" si="1"/>
        <v>EC not in Cohort 7 Final EC Matrix</v>
      </c>
    </row>
    <row r="757" spans="1:3">
      <c r="A757" s="9" t="s">
        <v>1328</v>
      </c>
      <c r="B757" s="17" t="s">
        <v>1341</v>
      </c>
      <c r="C757" t="str">
        <f t="shared" si="1"/>
        <v>EC not in Cohort 7 Final EC Matrix</v>
      </c>
    </row>
    <row r="758" spans="1:3">
      <c r="A758" s="18" t="s">
        <v>1328</v>
      </c>
      <c r="B758" s="19" t="s">
        <v>1342</v>
      </c>
      <c r="C758" t="str">
        <f t="shared" si="1"/>
        <v>EC not in Cohort 7 Final EC Matrix</v>
      </c>
    </row>
    <row r="759" spans="1:3">
      <c r="A759" s="18" t="s">
        <v>1328</v>
      </c>
      <c r="B759" s="19" t="s">
        <v>1343</v>
      </c>
      <c r="C759" t="str">
        <f t="shared" si="1"/>
        <v>EC not in Cohort 7 Final EC Matrix</v>
      </c>
    </row>
    <row r="760" spans="1:3">
      <c r="A760" s="9" t="s">
        <v>1328</v>
      </c>
      <c r="B760" s="17" t="s">
        <v>1344</v>
      </c>
      <c r="C760" t="str">
        <f t="shared" si="1"/>
        <v>EC not in Cohort 7 Final EC Matrix</v>
      </c>
    </row>
    <row r="761" spans="1:3">
      <c r="A761" s="9" t="s">
        <v>1328</v>
      </c>
      <c r="B761" s="17" t="s">
        <v>1345</v>
      </c>
      <c r="C761" t="str">
        <f t="shared" si="1"/>
        <v>EC not in Cohort 7 Final EC Matrix</v>
      </c>
    </row>
    <row r="762" spans="1:3">
      <c r="A762" s="18" t="s">
        <v>1328</v>
      </c>
      <c r="B762" s="19" t="s">
        <v>1346</v>
      </c>
      <c r="C762" t="str">
        <f t="shared" si="1"/>
        <v>EC not in Cohort 7 Final EC Matrix</v>
      </c>
    </row>
    <row r="763" spans="1:3">
      <c r="A763" s="18" t="s">
        <v>1328</v>
      </c>
      <c r="B763" s="19" t="s">
        <v>1347</v>
      </c>
      <c r="C763" t="str">
        <f t="shared" si="1"/>
        <v>EC not in Cohort 7 Final EC Matrix</v>
      </c>
    </row>
    <row r="764" spans="1:3">
      <c r="A764" s="9" t="s">
        <v>1328</v>
      </c>
      <c r="B764" s="17" t="s">
        <v>1348</v>
      </c>
      <c r="C764" t="str">
        <f t="shared" si="1"/>
        <v>EC not in Cohort 7 Final EC Matrix</v>
      </c>
    </row>
    <row r="765" spans="1:3">
      <c r="A765" s="9" t="s">
        <v>1328</v>
      </c>
      <c r="B765" s="17" t="s">
        <v>1349</v>
      </c>
      <c r="C765" t="str">
        <f t="shared" si="1"/>
        <v>EC not in Cohort 7 Final EC Matrix</v>
      </c>
    </row>
    <row r="766" spans="1:3">
      <c r="A766" s="18" t="s">
        <v>1350</v>
      </c>
      <c r="B766" s="19" t="s">
        <v>1351</v>
      </c>
      <c r="C766" t="str">
        <f t="shared" si="1"/>
        <v>EC not in Cohort 7 Final EC Matrix</v>
      </c>
    </row>
    <row r="767" spans="1:3">
      <c r="A767" s="18" t="s">
        <v>1352</v>
      </c>
      <c r="B767" s="19" t="s">
        <v>1353</v>
      </c>
      <c r="C767" t="str">
        <f t="shared" si="1"/>
        <v>EC not in Cohort 7 Final EC Matrix</v>
      </c>
    </row>
    <row r="768" spans="1:3">
      <c r="A768" s="9" t="s">
        <v>1354</v>
      </c>
      <c r="B768" s="17" t="s">
        <v>1355</v>
      </c>
      <c r="C768" t="str">
        <f t="shared" si="1"/>
        <v>EC not in Cohort 7 Final EC Matrix</v>
      </c>
    </row>
    <row r="769" spans="1:3">
      <c r="A769" s="9" t="s">
        <v>1356</v>
      </c>
      <c r="B769" s="17" t="s">
        <v>1357</v>
      </c>
      <c r="C769" t="str">
        <f t="shared" si="1"/>
        <v>EC not in Cohort 7 Final EC Matrix</v>
      </c>
    </row>
    <row r="770" spans="1:3">
      <c r="A770" s="18" t="s">
        <v>1358</v>
      </c>
      <c r="B770" s="19" t="s">
        <v>1359</v>
      </c>
      <c r="C770" t="str">
        <f t="shared" si="1"/>
        <v>EC not in Cohort 7 Final EC Matrix</v>
      </c>
    </row>
    <row r="771" spans="1:3">
      <c r="A771" s="18" t="s">
        <v>1360</v>
      </c>
      <c r="B771" s="19" t="s">
        <v>1361</v>
      </c>
      <c r="C771" t="str">
        <f t="shared" si="1"/>
        <v>EC not in Cohort 7 Final EC Matrix</v>
      </c>
    </row>
    <row r="772" spans="1:3">
      <c r="A772" s="9" t="s">
        <v>1362</v>
      </c>
      <c r="B772" s="17" t="s">
        <v>1363</v>
      </c>
      <c r="C772" t="str">
        <f t="shared" si="1"/>
        <v>EC not in Cohort 7 Final EC Matrix</v>
      </c>
    </row>
    <row r="773" spans="1:3">
      <c r="A773" s="18" t="s">
        <v>1364</v>
      </c>
      <c r="B773" s="19" t="s">
        <v>1365</v>
      </c>
      <c r="C773" t="str">
        <f t="shared" si="1"/>
        <v>EC not in Cohort 7 Final EC Matrix</v>
      </c>
    </row>
    <row r="774" spans="1:3">
      <c r="A774" s="9" t="s">
        <v>1366</v>
      </c>
      <c r="B774" s="17" t="s">
        <v>1367</v>
      </c>
      <c r="C774" t="str">
        <f t="shared" si="1"/>
        <v>EC not in Cohort 7 Final EC Matrix</v>
      </c>
    </row>
    <row r="775" spans="1:3">
      <c r="A775" s="18" t="s">
        <v>1368</v>
      </c>
      <c r="B775" s="19" t="s">
        <v>1369</v>
      </c>
      <c r="C775" t="str">
        <f t="shared" si="1"/>
        <v>EC not in Cohort 7 Final EC Matrix</v>
      </c>
    </row>
    <row r="776" spans="1:3">
      <c r="A776" s="9" t="s">
        <v>1370</v>
      </c>
      <c r="B776" s="17" t="s">
        <v>1371</v>
      </c>
      <c r="C776" t="str">
        <f t="shared" si="1"/>
        <v>EC not in Cohort 7 Final EC Matrix</v>
      </c>
    </row>
    <row r="777" spans="1:3">
      <c r="A777" s="9" t="s">
        <v>1370</v>
      </c>
      <c r="B777" s="17" t="s">
        <v>1372</v>
      </c>
      <c r="C777" t="str">
        <f t="shared" si="1"/>
        <v>EC not in Cohort 7 Final EC Matrix</v>
      </c>
    </row>
    <row r="778" spans="1:3">
      <c r="A778" s="9" t="s">
        <v>1373</v>
      </c>
      <c r="B778" s="17" t="s">
        <v>1374</v>
      </c>
      <c r="C778" t="str">
        <f t="shared" si="1"/>
        <v>EC not in Cohort 7 Final EC Matrix</v>
      </c>
    </row>
    <row r="779" spans="1:3">
      <c r="A779" s="18" t="s">
        <v>1375</v>
      </c>
      <c r="B779" s="19" t="s">
        <v>1376</v>
      </c>
      <c r="C779" t="str">
        <f t="shared" si="1"/>
        <v>EC not in Cohort 7 Final EC Matrix</v>
      </c>
    </row>
    <row r="780" spans="1:3">
      <c r="A780" s="9" t="s">
        <v>1377</v>
      </c>
      <c r="B780" s="17" t="s">
        <v>1378</v>
      </c>
      <c r="C780" t="str">
        <f t="shared" si="1"/>
        <v>EC not in Cohort 7 Final EC Matrix</v>
      </c>
    </row>
    <row r="781" spans="1:3">
      <c r="A781" s="9" t="s">
        <v>1379</v>
      </c>
      <c r="B781" s="17" t="s">
        <v>1380</v>
      </c>
      <c r="C781" t="str">
        <f t="shared" si="1"/>
        <v>EC not in Cohort 7 Final EC Matrix</v>
      </c>
    </row>
    <row r="782" spans="1:3">
      <c r="A782" s="18" t="s">
        <v>1379</v>
      </c>
      <c r="B782" s="19" t="s">
        <v>1379</v>
      </c>
      <c r="C782" t="str">
        <f t="shared" si="1"/>
        <v>EC not in Cohort 7 Final EC Matrix</v>
      </c>
    </row>
    <row r="783" spans="1:3">
      <c r="A783" s="9" t="s">
        <v>1381</v>
      </c>
      <c r="B783" s="17" t="s">
        <v>1382</v>
      </c>
      <c r="C783" t="str">
        <f t="shared" si="1"/>
        <v>EC not in Cohort 7 Final EC Matrix</v>
      </c>
    </row>
    <row r="784" spans="1:3">
      <c r="A784" s="18" t="s">
        <v>1383</v>
      </c>
      <c r="B784" s="19" t="s">
        <v>1383</v>
      </c>
      <c r="C784" t="str">
        <f t="shared" si="1"/>
        <v>EC not in Cohort 7 Final EC Matrix</v>
      </c>
    </row>
    <row r="785" spans="1:3">
      <c r="A785" s="18" t="s">
        <v>1383</v>
      </c>
      <c r="B785" s="19" t="s">
        <v>1384</v>
      </c>
      <c r="C785" t="str">
        <f t="shared" si="1"/>
        <v>EC not in Cohort 7 Final EC Matrix</v>
      </c>
    </row>
    <row r="786" spans="1:3">
      <c r="A786" s="9" t="s">
        <v>1385</v>
      </c>
      <c r="B786" s="17" t="s">
        <v>1385</v>
      </c>
      <c r="C786" t="str">
        <f t="shared" si="1"/>
        <v>EC not in Cohort 7 Final EC Matrix</v>
      </c>
    </row>
    <row r="787" spans="1:3">
      <c r="A787" s="9" t="s">
        <v>1386</v>
      </c>
      <c r="B787" s="17" t="s">
        <v>1386</v>
      </c>
      <c r="C787" t="str">
        <f t="shared" si="1"/>
        <v>EC not in Cohort 7 Final EC Matrix</v>
      </c>
    </row>
    <row r="788" spans="1:3">
      <c r="A788" s="9" t="s">
        <v>1387</v>
      </c>
      <c r="B788" s="17" t="s">
        <v>1388</v>
      </c>
      <c r="C788" t="str">
        <f t="shared" si="1"/>
        <v>EC not in Cohort 7 Final EC Matrix</v>
      </c>
    </row>
    <row r="789" spans="1:3">
      <c r="A789" s="9" t="s">
        <v>1387</v>
      </c>
      <c r="B789" s="17" t="s">
        <v>1387</v>
      </c>
      <c r="C789" t="str">
        <f t="shared" si="1"/>
        <v>EC not in Cohort 7 Final EC Matrix</v>
      </c>
    </row>
    <row r="790" spans="1:3">
      <c r="A790" s="9" t="s">
        <v>1389</v>
      </c>
      <c r="B790" s="17" t="s">
        <v>1389</v>
      </c>
      <c r="C790" t="str">
        <f t="shared" si="1"/>
        <v>EC not in Cohort 7 Final EC Matrix</v>
      </c>
    </row>
    <row r="791" spans="1:3">
      <c r="A791" s="18" t="s">
        <v>1390</v>
      </c>
      <c r="B791" s="19" t="s">
        <v>1391</v>
      </c>
      <c r="C791" t="str">
        <f t="shared" si="1"/>
        <v>EC not in Cohort 7 Final EC Matrix</v>
      </c>
    </row>
    <row r="792" spans="1:3">
      <c r="A792" s="9" t="s">
        <v>1392</v>
      </c>
      <c r="B792" s="17" t="s">
        <v>1392</v>
      </c>
      <c r="C792" t="str">
        <f t="shared" si="1"/>
        <v>EC not in Cohort 7 Final EC Matrix</v>
      </c>
    </row>
    <row r="793" spans="1:3">
      <c r="A793" s="9" t="s">
        <v>1393</v>
      </c>
      <c r="B793" s="17" t="s">
        <v>1394</v>
      </c>
      <c r="C793" t="str">
        <f t="shared" si="1"/>
        <v>EC not in Cohort 7 Final EC Matrix</v>
      </c>
    </row>
    <row r="794" spans="1:3">
      <c r="A794" s="9" t="s">
        <v>1395</v>
      </c>
      <c r="B794" s="17" t="s">
        <v>1396</v>
      </c>
      <c r="C794" t="str">
        <f t="shared" si="1"/>
        <v>EC not in Cohort 7 Final EC Matrix</v>
      </c>
    </row>
    <row r="795" spans="1:3">
      <c r="A795" s="9" t="s">
        <v>1397</v>
      </c>
      <c r="B795" s="17" t="s">
        <v>1398</v>
      </c>
      <c r="C795" t="str">
        <f t="shared" si="1"/>
        <v>EC not in Cohort 7 Final EC Matrix</v>
      </c>
    </row>
    <row r="796" spans="1:3">
      <c r="A796" s="9" t="s">
        <v>1399</v>
      </c>
      <c r="B796" s="17" t="s">
        <v>1400</v>
      </c>
      <c r="C796" t="str">
        <f t="shared" si="1"/>
        <v>EC not in Cohort 7 Final EC Matrix</v>
      </c>
    </row>
    <row r="797" spans="1:3">
      <c r="A797" s="9" t="s">
        <v>1401</v>
      </c>
      <c r="B797" s="17" t="s">
        <v>1402</v>
      </c>
      <c r="C797" t="str">
        <f t="shared" si="1"/>
        <v>EC not in Cohort 7 Final EC Matrix</v>
      </c>
    </row>
    <row r="798" spans="1:3">
      <c r="A798" s="9" t="s">
        <v>1403</v>
      </c>
      <c r="B798" s="17" t="s">
        <v>1403</v>
      </c>
      <c r="C798" t="str">
        <f t="shared" si="1"/>
        <v>EC not in Cohort 7 Final EC Matrix</v>
      </c>
    </row>
    <row r="799" spans="1:3">
      <c r="A799" s="9" t="s">
        <v>1404</v>
      </c>
      <c r="B799" s="17" t="s">
        <v>1405</v>
      </c>
      <c r="C799" t="str">
        <f t="shared" si="1"/>
        <v>EC not in Cohort 7 Final EC Matrix</v>
      </c>
    </row>
    <row r="800" spans="1:3">
      <c r="A800" s="9" t="s">
        <v>1404</v>
      </c>
      <c r="B800" s="17" t="s">
        <v>1406</v>
      </c>
      <c r="C800" t="str">
        <f t="shared" si="1"/>
        <v>EC not in Cohort 7 Final EC Matrix</v>
      </c>
    </row>
    <row r="801" spans="1:3">
      <c r="A801" s="9" t="s">
        <v>1407</v>
      </c>
      <c r="B801" s="17" t="s">
        <v>1408</v>
      </c>
      <c r="C801" t="str">
        <f t="shared" si="1"/>
        <v>EC not in Cohort 7 Final EC Matrix</v>
      </c>
    </row>
    <row r="802" spans="1:3">
      <c r="A802" s="9" t="s">
        <v>1409</v>
      </c>
      <c r="B802" s="17" t="s">
        <v>1409</v>
      </c>
      <c r="C802" t="str">
        <f t="shared" si="1"/>
        <v>EC not in Cohort 7 Final EC Matrix</v>
      </c>
    </row>
    <row r="803" spans="1:3">
      <c r="A803" s="9" t="s">
        <v>1410</v>
      </c>
      <c r="B803" s="17" t="s">
        <v>1410</v>
      </c>
      <c r="C803" t="str">
        <f t="shared" si="1"/>
        <v>EC not in Cohort 7 Final EC Matrix</v>
      </c>
    </row>
    <row r="804" spans="1:3">
      <c r="A804" s="9" t="s">
        <v>1411</v>
      </c>
      <c r="B804" s="17" t="s">
        <v>1411</v>
      </c>
      <c r="C804" t="str">
        <f t="shared" si="1"/>
        <v>EC not in Cohort 7 Final EC Matrix</v>
      </c>
    </row>
    <row r="805" spans="1:3">
      <c r="A805" s="9" t="s">
        <v>1412</v>
      </c>
      <c r="B805" s="17" t="s">
        <v>1413</v>
      </c>
      <c r="C805" t="str">
        <f t="shared" si="1"/>
        <v>EC not in Cohort 7 Final EC Matrix</v>
      </c>
    </row>
    <row r="806" spans="1:3">
      <c r="A806" s="9" t="s">
        <v>1414</v>
      </c>
      <c r="B806" s="17" t="s">
        <v>1415</v>
      </c>
      <c r="C806" t="str">
        <f t="shared" si="1"/>
        <v>EC not in Cohort 7 Final EC Matrix</v>
      </c>
    </row>
    <row r="807" spans="1:3">
      <c r="A807" s="9" t="s">
        <v>1416</v>
      </c>
      <c r="B807" s="17" t="s">
        <v>1417</v>
      </c>
      <c r="C807" t="str">
        <f t="shared" si="1"/>
        <v>EC not in Cohort 7 Final EC Matrix</v>
      </c>
    </row>
    <row r="808" spans="1:3">
      <c r="A808" s="9" t="s">
        <v>1418</v>
      </c>
      <c r="B808" s="17" t="s">
        <v>1419</v>
      </c>
      <c r="C808" t="str">
        <f t="shared" si="1"/>
        <v>EC not in Cohort 7 Final EC Matrix</v>
      </c>
    </row>
    <row r="809" spans="1:3">
      <c r="A809" s="18" t="s">
        <v>1420</v>
      </c>
      <c r="B809" s="19" t="s">
        <v>1420</v>
      </c>
      <c r="C809" t="str">
        <f t="shared" si="1"/>
        <v>EC not in Cohort 7 Final EC Matrix</v>
      </c>
    </row>
    <row r="810" spans="1:3">
      <c r="A810" s="18" t="s">
        <v>1421</v>
      </c>
      <c r="B810" s="19" t="s">
        <v>1421</v>
      </c>
      <c r="C810" t="str">
        <f t="shared" si="1"/>
        <v>EC not in Cohort 7 Final EC Matrix</v>
      </c>
    </row>
    <row r="811" spans="1:3">
      <c r="A811" s="9" t="s">
        <v>1421</v>
      </c>
      <c r="B811" s="17" t="s">
        <v>1422</v>
      </c>
      <c r="C811" t="str">
        <f t="shared" si="1"/>
        <v>EC not in Cohort 7 Final EC Matrix</v>
      </c>
    </row>
    <row r="812" spans="1:3">
      <c r="A812" s="9" t="s">
        <v>1423</v>
      </c>
      <c r="B812" s="17" t="s">
        <v>1424</v>
      </c>
      <c r="C812" t="str">
        <f t="shared" si="1"/>
        <v>EC not in Cohort 7 Final EC Matrix</v>
      </c>
    </row>
    <row r="813" spans="1:3">
      <c r="A813" s="9" t="s">
        <v>1425</v>
      </c>
      <c r="B813" s="17" t="s">
        <v>1426</v>
      </c>
      <c r="C813" t="str">
        <f t="shared" si="1"/>
        <v>EC not in Cohort 7 Final EC Matrix</v>
      </c>
    </row>
    <row r="814" spans="1:3">
      <c r="A814" s="9" t="s">
        <v>1425</v>
      </c>
      <c r="B814" s="17" t="s">
        <v>1427</v>
      </c>
      <c r="C814" t="str">
        <f t="shared" si="1"/>
        <v>EC not in Cohort 7 Final EC Matrix</v>
      </c>
    </row>
    <row r="815" spans="1:3">
      <c r="A815" s="9" t="s">
        <v>1428</v>
      </c>
      <c r="B815" s="17" t="s">
        <v>1429</v>
      </c>
      <c r="C815" t="str">
        <f t="shared" si="1"/>
        <v>EC not in Cohort 7 Final EC Matrix</v>
      </c>
    </row>
    <row r="816" spans="1:3">
      <c r="A816" s="9" t="s">
        <v>1430</v>
      </c>
      <c r="B816" s="17" t="s">
        <v>1431</v>
      </c>
      <c r="C816" t="str">
        <f t="shared" si="1"/>
        <v>EC not in Cohort 7 Final EC Matrix</v>
      </c>
    </row>
    <row r="817" spans="1:3">
      <c r="A817" s="18" t="s">
        <v>1432</v>
      </c>
      <c r="B817" s="19" t="s">
        <v>1433</v>
      </c>
      <c r="C817" t="str">
        <f t="shared" si="1"/>
        <v>EC not in Cohort 7 Final EC Matrix</v>
      </c>
    </row>
    <row r="818" spans="1:3">
      <c r="A818" s="9" t="s">
        <v>1434</v>
      </c>
      <c r="B818" s="17" t="s">
        <v>1435</v>
      </c>
      <c r="C818" t="str">
        <f t="shared" si="1"/>
        <v>EC not in Cohort 7 Final EC Matrix</v>
      </c>
    </row>
    <row r="819" spans="1:3">
      <c r="A819" s="18" t="s">
        <v>1436</v>
      </c>
      <c r="B819" s="19" t="s">
        <v>1436</v>
      </c>
      <c r="C819" t="str">
        <f t="shared" si="1"/>
        <v>EC not in Cohort 7 Final EC Matrix</v>
      </c>
    </row>
    <row r="820" spans="1:3">
      <c r="A820" s="9" t="s">
        <v>1436</v>
      </c>
      <c r="B820" s="17" t="s">
        <v>1437</v>
      </c>
      <c r="C820" t="str">
        <f t="shared" si="1"/>
        <v>EC not in Cohort 7 Final EC Matrix</v>
      </c>
    </row>
    <row r="821" spans="1:3">
      <c r="A821" s="9" t="s">
        <v>1436</v>
      </c>
      <c r="B821" s="17" t="s">
        <v>1438</v>
      </c>
      <c r="C821" t="str">
        <f t="shared" si="1"/>
        <v>EC not in Cohort 7 Final EC Matrix</v>
      </c>
    </row>
    <row r="822" spans="1:3">
      <c r="A822" s="18" t="s">
        <v>1439</v>
      </c>
      <c r="B822" s="19" t="s">
        <v>1439</v>
      </c>
      <c r="C822" t="str">
        <f t="shared" si="1"/>
        <v>EC not in Cohort 7 Final EC Matrix</v>
      </c>
    </row>
    <row r="823" spans="1:3">
      <c r="A823" s="18" t="s">
        <v>1440</v>
      </c>
      <c r="B823" s="19" t="s">
        <v>1441</v>
      </c>
      <c r="C823" t="str">
        <f t="shared" si="1"/>
        <v>EC not in Cohort 7 Final EC Matrix</v>
      </c>
    </row>
    <row r="824" spans="1:3">
      <c r="A824" s="9" t="s">
        <v>1442</v>
      </c>
      <c r="B824" s="17" t="s">
        <v>1443</v>
      </c>
      <c r="C824" t="str">
        <f t="shared" si="1"/>
        <v>EC not in Cohort 7 Final EC Matrix</v>
      </c>
    </row>
    <row r="825" spans="1:3">
      <c r="A825" s="18" t="s">
        <v>1444</v>
      </c>
      <c r="B825" s="19" t="s">
        <v>1445</v>
      </c>
      <c r="C825" t="str">
        <f t="shared" si="1"/>
        <v>EC not in Cohort 7 Final EC Matrix</v>
      </c>
    </row>
    <row r="826" spans="1:3">
      <c r="A826" s="18" t="s">
        <v>1446</v>
      </c>
      <c r="B826" s="19" t="s">
        <v>1447</v>
      </c>
      <c r="C826" t="str">
        <f t="shared" si="1"/>
        <v>EC not in Cohort 7 Final EC Matrix</v>
      </c>
    </row>
    <row r="827" spans="1:3">
      <c r="A827" s="9" t="s">
        <v>1448</v>
      </c>
      <c r="B827" s="17" t="s">
        <v>1449</v>
      </c>
      <c r="C827" t="str">
        <f t="shared" si="1"/>
        <v>EC not in Cohort 7 Final EC Matrix</v>
      </c>
    </row>
    <row r="828" spans="1:3">
      <c r="A828" s="9" t="s">
        <v>1450</v>
      </c>
      <c r="B828" s="17" t="s">
        <v>1451</v>
      </c>
      <c r="C828" t="str">
        <f t="shared" si="1"/>
        <v>EC not in Cohort 7 Final EC Matrix</v>
      </c>
    </row>
    <row r="829" spans="1:3">
      <c r="A829" s="9" t="s">
        <v>1452</v>
      </c>
      <c r="B829" s="17" t="s">
        <v>1452</v>
      </c>
      <c r="C829" t="str">
        <f t="shared" si="1"/>
        <v>EC not in Cohort 7 Final EC Matrix</v>
      </c>
    </row>
    <row r="830" spans="1:3">
      <c r="A830" s="9" t="s">
        <v>1453</v>
      </c>
      <c r="B830" s="17" t="s">
        <v>1454</v>
      </c>
      <c r="C830" t="str">
        <f t="shared" si="1"/>
        <v>EC not in Cohort 7 Final EC Matrix</v>
      </c>
    </row>
    <row r="831" spans="1:3">
      <c r="A831" s="18" t="s">
        <v>1455</v>
      </c>
      <c r="B831" s="19" t="s">
        <v>1455</v>
      </c>
      <c r="C831" t="str">
        <f t="shared" si="1"/>
        <v>EC not in Cohort 7 Final EC Matrix</v>
      </c>
    </row>
    <row r="832" spans="1:3">
      <c r="A832" s="18" t="s">
        <v>1456</v>
      </c>
      <c r="B832" s="19" t="s">
        <v>1456</v>
      </c>
      <c r="C832" t="str">
        <f t="shared" si="1"/>
        <v>EC not in Cohort 7 Final EC Matrix</v>
      </c>
    </row>
    <row r="833" spans="1:3">
      <c r="A833" s="18" t="s">
        <v>1457</v>
      </c>
      <c r="B833" s="19" t="s">
        <v>1458</v>
      </c>
      <c r="C833" t="str">
        <f t="shared" si="1"/>
        <v>EC not in Cohort 7 Final EC Matrix</v>
      </c>
    </row>
    <row r="834" spans="1:3">
      <c r="A834" s="9" t="s">
        <v>1459</v>
      </c>
      <c r="B834" s="17" t="s">
        <v>1459</v>
      </c>
      <c r="C834" t="str">
        <f t="shared" si="1"/>
        <v>EC not in Cohort 7 Final EC Matrix</v>
      </c>
    </row>
    <row r="835" spans="1:3">
      <c r="A835" s="9" t="s">
        <v>1460</v>
      </c>
      <c r="B835" s="17" t="s">
        <v>1461</v>
      </c>
      <c r="C835" t="str">
        <f t="shared" si="1"/>
        <v>EC not in Cohort 7 Final EC Matrix</v>
      </c>
    </row>
    <row r="836" spans="1:3">
      <c r="A836" s="18" t="s">
        <v>1462</v>
      </c>
      <c r="B836" s="19" t="s">
        <v>1463</v>
      </c>
      <c r="C836" t="str">
        <f t="shared" si="1"/>
        <v>EC not in Cohort 7 Final EC Matrix</v>
      </c>
    </row>
    <row r="837" spans="1:3">
      <c r="A837" s="9" t="s">
        <v>1464</v>
      </c>
      <c r="B837" s="17" t="s">
        <v>1465</v>
      </c>
      <c r="C837" t="str">
        <f t="shared" si="1"/>
        <v>EC not in Cohort 7 Final EC Matrix</v>
      </c>
    </row>
    <row r="838" spans="1:3">
      <c r="A838" s="9" t="s">
        <v>1466</v>
      </c>
      <c r="B838" s="17" t="s">
        <v>1467</v>
      </c>
      <c r="C838" t="str">
        <f t="shared" si="1"/>
        <v>EC not in Cohort 7 Final EC Matrix</v>
      </c>
    </row>
    <row r="839" spans="1:3">
      <c r="A839" s="18" t="s">
        <v>1468</v>
      </c>
      <c r="B839" s="19" t="s">
        <v>1469</v>
      </c>
      <c r="C839" t="str">
        <f t="shared" si="1"/>
        <v>EC not in Cohort 7 Final EC Matrix</v>
      </c>
    </row>
    <row r="840" spans="1:3">
      <c r="A840" s="9" t="s">
        <v>1470</v>
      </c>
      <c r="B840" s="17" t="s">
        <v>1471</v>
      </c>
      <c r="C840" t="str">
        <f t="shared" si="1"/>
        <v>EC not in Cohort 7 Final EC Matrix</v>
      </c>
    </row>
    <row r="841" spans="1:3">
      <c r="A841" s="9" t="s">
        <v>1472</v>
      </c>
      <c r="B841" s="17" t="s">
        <v>1473</v>
      </c>
      <c r="C841" t="str">
        <f t="shared" si="1"/>
        <v>EC not in Cohort 7 Final EC Matrix</v>
      </c>
    </row>
    <row r="842" spans="1:3">
      <c r="A842" s="9" t="s">
        <v>1474</v>
      </c>
      <c r="B842" s="17" t="s">
        <v>1475</v>
      </c>
      <c r="C842" t="str">
        <f t="shared" si="1"/>
        <v>EC not in Cohort 7 Final EC Matrix</v>
      </c>
    </row>
    <row r="843" spans="1:3">
      <c r="A843" s="9" t="s">
        <v>1476</v>
      </c>
      <c r="B843" s="17" t="s">
        <v>1477</v>
      </c>
      <c r="C843" t="str">
        <f t="shared" si="1"/>
        <v>EC not in Cohort 7 Final EC Matrix</v>
      </c>
    </row>
    <row r="844" spans="1:3">
      <c r="A844" s="9" t="s">
        <v>1478</v>
      </c>
      <c r="B844" s="17" t="s">
        <v>1479</v>
      </c>
      <c r="C844" t="str">
        <f t="shared" si="1"/>
        <v>EC not in Cohort 7 Final EC Matrix</v>
      </c>
    </row>
    <row r="845" spans="1:3">
      <c r="A845" s="9" t="s">
        <v>1478</v>
      </c>
      <c r="B845" s="17" t="s">
        <v>1480</v>
      </c>
      <c r="C845" t="str">
        <f t="shared" si="1"/>
        <v>EC not in Cohort 7 Final EC Matrix</v>
      </c>
    </row>
    <row r="846" spans="1:3">
      <c r="A846" s="9" t="s">
        <v>1481</v>
      </c>
      <c r="B846" s="17" t="s">
        <v>1481</v>
      </c>
      <c r="C846" t="str">
        <f t="shared" si="1"/>
        <v>EC not in Cohort 7 Final EC Matrix</v>
      </c>
    </row>
    <row r="847" spans="1:3">
      <c r="A847" s="9" t="s">
        <v>1482</v>
      </c>
      <c r="B847" s="17" t="s">
        <v>1483</v>
      </c>
      <c r="C847" t="str">
        <f t="shared" si="1"/>
        <v>EC not in Cohort 7 Final EC Matrix</v>
      </c>
    </row>
    <row r="848" spans="1:3">
      <c r="A848" s="9" t="s">
        <v>1482</v>
      </c>
      <c r="B848" s="17" t="s">
        <v>1482</v>
      </c>
      <c r="C848" t="str">
        <f t="shared" si="1"/>
        <v>EC not in Cohort 7 Final EC Matrix</v>
      </c>
    </row>
    <row r="849" spans="1:3">
      <c r="A849" s="18" t="s">
        <v>1484</v>
      </c>
      <c r="B849" s="19" t="s">
        <v>1484</v>
      </c>
      <c r="C849" t="str">
        <f t="shared" si="1"/>
        <v>EC not in Cohort 7 Final EC Matrix</v>
      </c>
    </row>
    <row r="850" spans="1:3">
      <c r="A850" s="9" t="s">
        <v>1485</v>
      </c>
      <c r="B850" s="17" t="s">
        <v>1486</v>
      </c>
      <c r="C850" t="str">
        <f t="shared" si="1"/>
        <v>EC not in Cohort 7 Final EC Matrix</v>
      </c>
    </row>
    <row r="851" spans="1:3">
      <c r="A851" s="9" t="s">
        <v>1485</v>
      </c>
      <c r="B851" s="17" t="s">
        <v>245</v>
      </c>
      <c r="C851" t="str">
        <f t="shared" si="1"/>
        <v>EC not in Cohort 7 Final EC Matrix</v>
      </c>
    </row>
    <row r="852" spans="1:3">
      <c r="A852" s="18" t="s">
        <v>1487</v>
      </c>
      <c r="B852" s="19" t="s">
        <v>1488</v>
      </c>
      <c r="C852" t="str">
        <f t="shared" si="1"/>
        <v>EC not in Cohort 7 Final EC Matrix</v>
      </c>
    </row>
    <row r="853" spans="1:3">
      <c r="A853" s="18" t="s">
        <v>1489</v>
      </c>
      <c r="B853" s="19" t="s">
        <v>1490</v>
      </c>
      <c r="C853" t="str">
        <f t="shared" si="1"/>
        <v>EC not in Cohort 7 Final EC Matrix</v>
      </c>
    </row>
    <row r="854" spans="1:3">
      <c r="A854" s="18" t="s">
        <v>1491</v>
      </c>
      <c r="B854" s="19" t="s">
        <v>1492</v>
      </c>
      <c r="C854" t="str">
        <f t="shared" si="1"/>
        <v>EC not in Cohort 7 Final EC Matrix</v>
      </c>
    </row>
    <row r="855" spans="1:3">
      <c r="A855" s="9" t="s">
        <v>1491</v>
      </c>
      <c r="B855" s="17" t="s">
        <v>1493</v>
      </c>
      <c r="C855" t="str">
        <f t="shared" si="1"/>
        <v>EC not in Cohort 7 Final EC Matrix</v>
      </c>
    </row>
    <row r="856" spans="1:3">
      <c r="A856" s="9" t="s">
        <v>1494</v>
      </c>
      <c r="B856" s="17" t="s">
        <v>1495</v>
      </c>
      <c r="C856" t="str">
        <f t="shared" si="1"/>
        <v>EC not in Cohort 7 Final EC Matrix</v>
      </c>
    </row>
    <row r="857" spans="1:3">
      <c r="A857" s="9" t="s">
        <v>1496</v>
      </c>
      <c r="B857" s="17" t="s">
        <v>1496</v>
      </c>
      <c r="C857" t="str">
        <f t="shared" si="1"/>
        <v>EC not in Cohort 7 Final EC Matrix</v>
      </c>
    </row>
    <row r="858" spans="1:3">
      <c r="A858" s="9" t="s">
        <v>1497</v>
      </c>
      <c r="B858" s="17" t="s">
        <v>1498</v>
      </c>
      <c r="C858" t="str">
        <f t="shared" si="1"/>
        <v>EC not in Cohort 7 Final EC Matrix</v>
      </c>
    </row>
    <row r="859" spans="1:3">
      <c r="A859" s="9" t="s">
        <v>1499</v>
      </c>
      <c r="B859" s="17" t="s">
        <v>1500</v>
      </c>
      <c r="C859" t="str">
        <f t="shared" si="1"/>
        <v>EC not in Cohort 7 Final EC Matrix</v>
      </c>
    </row>
    <row r="860" spans="1:3">
      <c r="A860" s="18" t="s">
        <v>1501</v>
      </c>
      <c r="B860" s="19" t="s">
        <v>1502</v>
      </c>
      <c r="C860" t="str">
        <f t="shared" si="1"/>
        <v>EC not in Cohort 7 Final EC Matrix</v>
      </c>
    </row>
    <row r="861" spans="1:3">
      <c r="A861" s="18" t="s">
        <v>1501</v>
      </c>
      <c r="B861" s="19" t="s">
        <v>1503</v>
      </c>
      <c r="C861" t="str">
        <f t="shared" si="1"/>
        <v>EC not in Cohort 7 Final EC Matrix</v>
      </c>
    </row>
    <row r="862" spans="1:3">
      <c r="A862" s="18" t="s">
        <v>1504</v>
      </c>
      <c r="B862" s="19" t="s">
        <v>1505</v>
      </c>
      <c r="C862" t="str">
        <f t="shared" si="1"/>
        <v>EC not in Cohort 7 Final EC Matrix</v>
      </c>
    </row>
    <row r="863" spans="1:3">
      <c r="A863" s="18" t="s">
        <v>1506</v>
      </c>
      <c r="B863" s="19" t="s">
        <v>1506</v>
      </c>
      <c r="C863" t="str">
        <f t="shared" si="1"/>
        <v>EC not in Cohort 7 Final EC Matrix</v>
      </c>
    </row>
    <row r="864" spans="1:3">
      <c r="A864" s="9" t="s">
        <v>1507</v>
      </c>
      <c r="B864" s="17" t="s">
        <v>1507</v>
      </c>
      <c r="C864" t="str">
        <f t="shared" si="1"/>
        <v>EC not in Cohort 7 Final EC Matrix</v>
      </c>
    </row>
    <row r="865" spans="1:3">
      <c r="A865" s="18" t="s">
        <v>1507</v>
      </c>
      <c r="B865" s="19" t="s">
        <v>1508</v>
      </c>
      <c r="C865" t="str">
        <f t="shared" si="1"/>
        <v>EC not in Cohort 7 Final EC Matrix</v>
      </c>
    </row>
    <row r="866" spans="1:3">
      <c r="A866" s="18" t="s">
        <v>1509</v>
      </c>
      <c r="B866" s="19" t="s">
        <v>1510</v>
      </c>
      <c r="C866" t="str">
        <f t="shared" si="1"/>
        <v>EC not in Cohort 7 Final EC Matrix</v>
      </c>
    </row>
    <row r="867" spans="1:3">
      <c r="A867" s="18" t="s">
        <v>1511</v>
      </c>
      <c r="B867" s="19" t="s">
        <v>1512</v>
      </c>
      <c r="C867" t="str">
        <f t="shared" si="1"/>
        <v>EC not in Cohort 7 Final EC Matrix</v>
      </c>
    </row>
    <row r="868" spans="1:3">
      <c r="A868" s="18" t="s">
        <v>1513</v>
      </c>
      <c r="B868" s="19" t="s">
        <v>1514</v>
      </c>
      <c r="C868" t="str">
        <f t="shared" si="1"/>
        <v>EC not in Cohort 7 Final EC Matrix</v>
      </c>
    </row>
    <row r="869" spans="1:3">
      <c r="A869" s="9" t="s">
        <v>1515</v>
      </c>
      <c r="B869" s="17" t="s">
        <v>1516</v>
      </c>
      <c r="C869" t="str">
        <f t="shared" si="1"/>
        <v>EC not in Cohort 7 Final EC Matrix</v>
      </c>
    </row>
    <row r="870" spans="1:3">
      <c r="A870" s="18" t="s">
        <v>1517</v>
      </c>
      <c r="B870" s="19" t="s">
        <v>1518</v>
      </c>
      <c r="C870" t="str">
        <f t="shared" si="1"/>
        <v>EC not in Cohort 7 Final EC Matrix</v>
      </c>
    </row>
    <row r="871" spans="1:3">
      <c r="A871" s="9" t="s">
        <v>1519</v>
      </c>
      <c r="B871" s="17" t="s">
        <v>1520</v>
      </c>
      <c r="C871" t="str">
        <f t="shared" si="1"/>
        <v>EC not in Cohort 7 Final EC Matrix</v>
      </c>
    </row>
    <row r="872" spans="1:3">
      <c r="A872" s="9" t="s">
        <v>1521</v>
      </c>
      <c r="B872" s="17" t="s">
        <v>1522</v>
      </c>
      <c r="C872" t="str">
        <f t="shared" si="1"/>
        <v>EC not in Cohort 7 Final EC Matrix</v>
      </c>
    </row>
    <row r="873" spans="1:3">
      <c r="A873" s="18" t="s">
        <v>1523</v>
      </c>
      <c r="B873" s="19" t="s">
        <v>1523</v>
      </c>
      <c r="C873" t="str">
        <f t="shared" si="1"/>
        <v>EC not in Cohort 7 Final EC Matrix</v>
      </c>
    </row>
    <row r="874" spans="1:3">
      <c r="A874" s="18" t="s">
        <v>1524</v>
      </c>
      <c r="B874" s="19" t="s">
        <v>1524</v>
      </c>
      <c r="C874" t="str">
        <f t="shared" si="1"/>
        <v>EC not in Cohort 7 Final EC Matrix</v>
      </c>
    </row>
    <row r="875" spans="1:3">
      <c r="A875" s="18" t="s">
        <v>1525</v>
      </c>
      <c r="B875" s="19" t="s">
        <v>1525</v>
      </c>
      <c r="C875" t="str">
        <f t="shared" si="1"/>
        <v>EC not in Cohort 7 Final EC Matrix</v>
      </c>
    </row>
    <row r="876" spans="1:3">
      <c r="A876" s="9" t="s">
        <v>1526</v>
      </c>
      <c r="B876" s="17" t="s">
        <v>1526</v>
      </c>
      <c r="C876" t="str">
        <f t="shared" si="1"/>
        <v>EC not in Cohort 7 Final EC Matrix</v>
      </c>
    </row>
    <row r="877" spans="1:3">
      <c r="A877" s="9" t="s">
        <v>1527</v>
      </c>
      <c r="B877" s="17" t="s">
        <v>1527</v>
      </c>
      <c r="C877" t="str">
        <f t="shared" si="1"/>
        <v>EC not in Cohort 7 Final EC Matrix</v>
      </c>
    </row>
    <row r="878" spans="1:3">
      <c r="A878" s="9" t="s">
        <v>1528</v>
      </c>
      <c r="B878" s="17" t="s">
        <v>1528</v>
      </c>
      <c r="C878" t="str">
        <f t="shared" si="1"/>
        <v>EC not in Cohort 7 Final EC Matrix</v>
      </c>
    </row>
    <row r="879" spans="1:3">
      <c r="A879" s="9" t="s">
        <v>1529</v>
      </c>
      <c r="B879" s="17" t="s">
        <v>1529</v>
      </c>
      <c r="C879" t="str">
        <f t="shared" si="1"/>
        <v>EC not in Cohort 7 Final EC Matrix</v>
      </c>
    </row>
    <row r="880" spans="1:3">
      <c r="A880" s="18" t="s">
        <v>1530</v>
      </c>
      <c r="B880" s="19" t="s">
        <v>1530</v>
      </c>
      <c r="C880" t="str">
        <f t="shared" si="1"/>
        <v>EC not in Cohort 7 Final EC Matrix</v>
      </c>
    </row>
    <row r="881" spans="1:3">
      <c r="A881" s="9" t="s">
        <v>1530</v>
      </c>
      <c r="B881" s="17" t="s">
        <v>1531</v>
      </c>
      <c r="C881" t="str">
        <f t="shared" si="1"/>
        <v>EC not in Cohort 7 Final EC Matrix</v>
      </c>
    </row>
    <row r="882" spans="1:3">
      <c r="A882" s="18" t="s">
        <v>1532</v>
      </c>
      <c r="B882" s="19" t="s">
        <v>1532</v>
      </c>
      <c r="C882" t="str">
        <f t="shared" si="1"/>
        <v>EC not in Cohort 7 Final EC Matrix</v>
      </c>
    </row>
    <row r="883" spans="1:3">
      <c r="A883" s="18" t="s">
        <v>1533</v>
      </c>
      <c r="B883" s="19" t="s">
        <v>1533</v>
      </c>
      <c r="C883" t="str">
        <f t="shared" si="1"/>
        <v>EC not in Cohort 7 Final EC Matrix</v>
      </c>
    </row>
    <row r="884" spans="1:3">
      <c r="A884" s="9" t="s">
        <v>1534</v>
      </c>
      <c r="B884" s="17" t="s">
        <v>1535</v>
      </c>
      <c r="C884" t="str">
        <f t="shared" si="1"/>
        <v>EC not in Cohort 7 Final EC Matrix</v>
      </c>
    </row>
    <row r="885" spans="1:3">
      <c r="A885" s="18" t="s">
        <v>1536</v>
      </c>
      <c r="B885" s="19" t="s">
        <v>1536</v>
      </c>
      <c r="C885" t="str">
        <f t="shared" si="1"/>
        <v>EC not in Cohort 7 Final EC Matrix</v>
      </c>
    </row>
    <row r="886" spans="1:3">
      <c r="A886" s="9" t="s">
        <v>1537</v>
      </c>
      <c r="B886" s="17" t="s">
        <v>1538</v>
      </c>
      <c r="C886" t="str">
        <f t="shared" si="1"/>
        <v>EC not in Cohort 7 Final EC Matrix</v>
      </c>
    </row>
    <row r="887" spans="1:3">
      <c r="A887" s="18" t="s">
        <v>1539</v>
      </c>
      <c r="B887" s="19" t="s">
        <v>1540</v>
      </c>
      <c r="C887" t="str">
        <f t="shared" si="1"/>
        <v>EC not in Cohort 7 Final EC Matrix</v>
      </c>
    </row>
    <row r="888" spans="1:3">
      <c r="A888" s="18" t="s">
        <v>1541</v>
      </c>
      <c r="B888" s="19" t="s">
        <v>1542</v>
      </c>
      <c r="C888" t="str">
        <f t="shared" si="1"/>
        <v>EC not in Cohort 7 Final EC Matrix</v>
      </c>
    </row>
    <row r="889" spans="1:3">
      <c r="A889" s="9" t="s">
        <v>1543</v>
      </c>
      <c r="B889" s="17" t="s">
        <v>1544</v>
      </c>
      <c r="C889" t="str">
        <f t="shared" si="1"/>
        <v>EC not in Cohort 7 Final EC Matrix</v>
      </c>
    </row>
    <row r="890" spans="1:3">
      <c r="A890" s="9" t="s">
        <v>1543</v>
      </c>
      <c r="B890" s="17" t="s">
        <v>1545</v>
      </c>
      <c r="C890" t="str">
        <f t="shared" si="1"/>
        <v>EC not in Cohort 7 Final EC Matrix</v>
      </c>
    </row>
    <row r="891" spans="1:3">
      <c r="A891" s="18" t="s">
        <v>1546</v>
      </c>
      <c r="B891" s="19" t="s">
        <v>1547</v>
      </c>
      <c r="C891" t="str">
        <f t="shared" si="1"/>
        <v>EC not in Cohort 7 Final EC Matrix</v>
      </c>
    </row>
    <row r="892" spans="1:3">
      <c r="A892" s="18" t="s">
        <v>1548</v>
      </c>
      <c r="B892" s="19" t="s">
        <v>1549</v>
      </c>
      <c r="C892" t="str">
        <f t="shared" si="1"/>
        <v>EC not in Cohort 7 Final EC Matrix</v>
      </c>
    </row>
    <row r="893" spans="1:3">
      <c r="A893" s="9" t="s">
        <v>1550</v>
      </c>
      <c r="B893" s="17" t="s">
        <v>1550</v>
      </c>
      <c r="C893" t="str">
        <f t="shared" si="1"/>
        <v>EC not in Cohort 7 Final EC Matrix</v>
      </c>
    </row>
    <row r="894" spans="1:3">
      <c r="A894" s="18" t="s">
        <v>1551</v>
      </c>
      <c r="B894" s="19" t="s">
        <v>1551</v>
      </c>
      <c r="C894" t="str">
        <f t="shared" si="1"/>
        <v>EC not in Cohort 7 Final EC Matrix</v>
      </c>
    </row>
    <row r="895" spans="1:3">
      <c r="A895" s="9" t="s">
        <v>1552</v>
      </c>
      <c r="B895" s="17" t="s">
        <v>1552</v>
      </c>
      <c r="C895" t="str">
        <f t="shared" si="1"/>
        <v>EC not in Cohort 7 Final EC Matrix</v>
      </c>
    </row>
    <row r="896" spans="1:3">
      <c r="A896" s="18" t="s">
        <v>1553</v>
      </c>
      <c r="B896" s="19" t="s">
        <v>1553</v>
      </c>
      <c r="C896" t="str">
        <f t="shared" si="1"/>
        <v>EC not in Cohort 7 Final EC Matrix</v>
      </c>
    </row>
    <row r="897" spans="1:3">
      <c r="A897" s="18" t="s">
        <v>1553</v>
      </c>
      <c r="B897" s="19" t="s">
        <v>1554</v>
      </c>
      <c r="C897" t="str">
        <f t="shared" si="1"/>
        <v>EC not in Cohort 7 Final EC Matrix</v>
      </c>
    </row>
    <row r="898" spans="1:3">
      <c r="A898" s="9" t="s">
        <v>1555</v>
      </c>
      <c r="B898" s="17" t="s">
        <v>1556</v>
      </c>
      <c r="C898" t="str">
        <f t="shared" si="1"/>
        <v>EC not in Cohort 7 Final EC Matrix</v>
      </c>
    </row>
    <row r="899" spans="1:3">
      <c r="A899" s="9" t="s">
        <v>1557</v>
      </c>
      <c r="B899" s="17" t="s">
        <v>1558</v>
      </c>
      <c r="C899" t="str">
        <f t="shared" si="1"/>
        <v>EC not in Cohort 7 Final EC Matrix</v>
      </c>
    </row>
    <row r="900" spans="1:3">
      <c r="A900" s="9" t="s">
        <v>1559</v>
      </c>
      <c r="B900" s="17" t="s">
        <v>1560</v>
      </c>
      <c r="C900" t="str">
        <f t="shared" si="1"/>
        <v>EC not in Cohort 7 Final EC Matrix</v>
      </c>
    </row>
    <row r="901" spans="1:3">
      <c r="A901" s="9" t="s">
        <v>1561</v>
      </c>
      <c r="B901" s="17" t="s">
        <v>1561</v>
      </c>
      <c r="C901" t="str">
        <f t="shared" si="1"/>
        <v>EC not in Cohort 7 Final EC Matrix</v>
      </c>
    </row>
    <row r="902" spans="1:3">
      <c r="A902" s="9" t="s">
        <v>1562</v>
      </c>
      <c r="B902" s="17" t="s">
        <v>1563</v>
      </c>
      <c r="C902" t="str">
        <f t="shared" si="1"/>
        <v>EC not in Cohort 7 Final EC Matrix</v>
      </c>
    </row>
    <row r="903" spans="1:3">
      <c r="A903" s="18" t="s">
        <v>1564</v>
      </c>
      <c r="B903" s="19" t="s">
        <v>1564</v>
      </c>
      <c r="C903" t="str">
        <f t="shared" si="1"/>
        <v>EC not in Cohort 7 Final EC Matrix</v>
      </c>
    </row>
    <row r="904" spans="1:3">
      <c r="A904" s="18" t="s">
        <v>1565</v>
      </c>
      <c r="B904" s="19" t="s">
        <v>1566</v>
      </c>
      <c r="C904" t="str">
        <f t="shared" si="1"/>
        <v>EC not in Cohort 7 Final EC Matrix</v>
      </c>
    </row>
    <row r="905" spans="1:3">
      <c r="A905" s="9" t="s">
        <v>1567</v>
      </c>
      <c r="B905" s="17" t="s">
        <v>1567</v>
      </c>
      <c r="C905" t="str">
        <f t="shared" si="1"/>
        <v>EC not in Cohort 7 Final EC Matrix</v>
      </c>
    </row>
    <row r="906" spans="1:3">
      <c r="A906" s="9" t="s">
        <v>1568</v>
      </c>
      <c r="B906" s="17" t="s">
        <v>1568</v>
      </c>
      <c r="C906" t="str">
        <f t="shared" si="1"/>
        <v>EC not in Cohort 7 Final EC Matrix</v>
      </c>
    </row>
    <row r="907" spans="1:3">
      <c r="A907" s="9" t="s">
        <v>1568</v>
      </c>
      <c r="B907" s="17" t="s">
        <v>1569</v>
      </c>
      <c r="C907" t="str">
        <f t="shared" si="1"/>
        <v>EC not in Cohort 7 Final EC Matrix</v>
      </c>
    </row>
    <row r="908" spans="1:3">
      <c r="A908" s="9" t="s">
        <v>1570</v>
      </c>
      <c r="B908" s="17" t="s">
        <v>1570</v>
      </c>
      <c r="C908" t="str">
        <f t="shared" si="1"/>
        <v>EC not in Cohort 7 Final EC Matrix</v>
      </c>
    </row>
    <row r="909" spans="1:3">
      <c r="A909" s="18" t="s">
        <v>1571</v>
      </c>
      <c r="B909" s="19" t="s">
        <v>1571</v>
      </c>
      <c r="C909" t="str">
        <f t="shared" si="1"/>
        <v>EC not in Cohort 7 Final EC Matrix</v>
      </c>
    </row>
    <row r="910" spans="1:3">
      <c r="A910" s="18" t="s">
        <v>1572</v>
      </c>
      <c r="B910" s="19" t="s">
        <v>1572</v>
      </c>
      <c r="C910" t="str">
        <f t="shared" si="1"/>
        <v>EC not in Cohort 7 Final EC Matrix</v>
      </c>
    </row>
    <row r="911" spans="1:3">
      <c r="A911" s="18" t="s">
        <v>1573</v>
      </c>
      <c r="B911" s="19" t="s">
        <v>1574</v>
      </c>
      <c r="C911" t="str">
        <f t="shared" si="1"/>
        <v>EC not in Cohort 7 Final EC Matrix</v>
      </c>
    </row>
    <row r="912" spans="1:3">
      <c r="A912" s="9" t="s">
        <v>1573</v>
      </c>
      <c r="B912" s="17" t="s">
        <v>1575</v>
      </c>
      <c r="C912" t="str">
        <f t="shared" si="1"/>
        <v>EC not in Cohort 7 Final EC Matrix</v>
      </c>
    </row>
    <row r="913" spans="1:3">
      <c r="A913" s="9" t="s">
        <v>1573</v>
      </c>
      <c r="B913" s="17" t="s">
        <v>1573</v>
      </c>
      <c r="C913" t="str">
        <f t="shared" si="1"/>
        <v>EC not in Cohort 7 Final EC Matrix</v>
      </c>
    </row>
    <row r="914" spans="1:3">
      <c r="A914" s="9" t="s">
        <v>1576</v>
      </c>
      <c r="B914" s="17" t="s">
        <v>1576</v>
      </c>
      <c r="C914" t="str">
        <f t="shared" si="1"/>
        <v>EC not in Cohort 7 Final EC Matrix</v>
      </c>
    </row>
    <row r="915" spans="1:3">
      <c r="A915" s="18" t="s">
        <v>1577</v>
      </c>
      <c r="B915" s="19" t="s">
        <v>1578</v>
      </c>
      <c r="C915" t="str">
        <f t="shared" si="1"/>
        <v>EC not in Cohort 7 Final EC Matrix</v>
      </c>
    </row>
    <row r="916" spans="1:3">
      <c r="A916" s="9" t="s">
        <v>1579</v>
      </c>
      <c r="B916" s="17" t="s">
        <v>1579</v>
      </c>
      <c r="C916" t="str">
        <f t="shared" si="1"/>
        <v>EC not in Cohort 7 Final EC Matrix</v>
      </c>
    </row>
    <row r="917" spans="1:3">
      <c r="A917" s="18" t="s">
        <v>1580</v>
      </c>
      <c r="B917" s="19" t="s">
        <v>1580</v>
      </c>
      <c r="C917" t="str">
        <f t="shared" si="1"/>
        <v>EC not in Cohort 7 Final EC Matrix</v>
      </c>
    </row>
    <row r="918" spans="1:3">
      <c r="A918" s="9" t="s">
        <v>350</v>
      </c>
      <c r="B918" s="17" t="s">
        <v>1581</v>
      </c>
      <c r="C918" t="str">
        <f t="shared" si="1"/>
        <v>EC not in Cohort 7 Final EC Matrix</v>
      </c>
    </row>
    <row r="919" spans="1:3">
      <c r="A919" s="9" t="s">
        <v>1582</v>
      </c>
      <c r="B919" s="17" t="s">
        <v>1583</v>
      </c>
      <c r="C919" t="str">
        <f t="shared" si="1"/>
        <v>EC not in Cohort 7 Final EC Matrix</v>
      </c>
    </row>
    <row r="920" spans="1:3">
      <c r="A920" s="18" t="s">
        <v>1584</v>
      </c>
      <c r="B920" s="19" t="s">
        <v>1585</v>
      </c>
      <c r="C920" t="str">
        <f t="shared" si="1"/>
        <v>EC not in Cohort 7 Final EC Matrix</v>
      </c>
    </row>
    <row r="921" spans="1:3">
      <c r="A921" s="9" t="s">
        <v>1586</v>
      </c>
      <c r="B921" s="17" t="s">
        <v>1587</v>
      </c>
      <c r="C921" t="str">
        <f t="shared" si="1"/>
        <v>EC not in Cohort 7 Final EC Matrix</v>
      </c>
    </row>
    <row r="922" spans="1:3">
      <c r="A922" s="18" t="s">
        <v>1588</v>
      </c>
      <c r="B922" s="19" t="s">
        <v>1589</v>
      </c>
      <c r="C922" t="str">
        <f t="shared" si="1"/>
        <v>EC not in Cohort 7 Final EC Matrix</v>
      </c>
    </row>
    <row r="923" spans="1:3">
      <c r="A923" s="18" t="s">
        <v>1590</v>
      </c>
      <c r="B923" s="19" t="s">
        <v>1591</v>
      </c>
      <c r="C923" t="str">
        <f t="shared" si="1"/>
        <v>EC not in Cohort 7 Final EC Matrix</v>
      </c>
    </row>
    <row r="924" spans="1:3">
      <c r="A924" s="9" t="s">
        <v>1592</v>
      </c>
      <c r="B924" s="17" t="s">
        <v>1593</v>
      </c>
      <c r="C924" t="str">
        <f t="shared" si="1"/>
        <v>EC not in Cohort 7 Final EC Matrix</v>
      </c>
    </row>
    <row r="925" spans="1:3">
      <c r="A925" s="9" t="s">
        <v>1594</v>
      </c>
      <c r="B925" s="17" t="s">
        <v>1594</v>
      </c>
      <c r="C925" t="str">
        <f t="shared" si="1"/>
        <v>EC not in Cohort 7 Final EC Matrix</v>
      </c>
    </row>
    <row r="926" spans="1:3">
      <c r="A926" s="9" t="s">
        <v>1595</v>
      </c>
      <c r="B926" s="17" t="s">
        <v>1595</v>
      </c>
      <c r="C926" t="str">
        <f t="shared" si="1"/>
        <v>EC not in Cohort 7 Final EC Matrix</v>
      </c>
    </row>
    <row r="927" spans="1:3">
      <c r="A927" s="18" t="s">
        <v>334</v>
      </c>
      <c r="B927" s="19" t="s">
        <v>1596</v>
      </c>
      <c r="C927" t="str">
        <f t="shared" si="1"/>
        <v>EC not in Cohort 7 Final EC Matrix</v>
      </c>
    </row>
    <row r="928" spans="1:3">
      <c r="A928" s="18" t="s">
        <v>334</v>
      </c>
      <c r="B928" s="19" t="s">
        <v>334</v>
      </c>
      <c r="C928" t="str">
        <f t="shared" si="1"/>
        <v>EC not in Cohort 7 Final EC Matrix</v>
      </c>
    </row>
    <row r="929" spans="1:3">
      <c r="A929" s="18" t="s">
        <v>334</v>
      </c>
      <c r="B929" s="19" t="s">
        <v>1597</v>
      </c>
      <c r="C929" t="str">
        <f t="shared" si="1"/>
        <v>EC not in Cohort 7 Final EC Matrix</v>
      </c>
    </row>
    <row r="930" spans="1:3">
      <c r="A930" s="9" t="s">
        <v>334</v>
      </c>
      <c r="B930" s="17" t="s">
        <v>1598</v>
      </c>
      <c r="C930" t="str">
        <f t="shared" si="1"/>
        <v>EC not in Cohort 7 Final EC Matrix</v>
      </c>
    </row>
    <row r="931" spans="1:3">
      <c r="A931" s="9" t="s">
        <v>334</v>
      </c>
      <c r="B931" s="17" t="s">
        <v>1599</v>
      </c>
      <c r="C931" t="str">
        <f t="shared" si="1"/>
        <v>EC not in Cohort 7 Final EC Matrix</v>
      </c>
    </row>
    <row r="932" spans="1:3">
      <c r="A932" s="9" t="s">
        <v>1600</v>
      </c>
      <c r="B932" s="17" t="s">
        <v>1600</v>
      </c>
      <c r="C932" t="str">
        <f t="shared" si="1"/>
        <v>EC not in Cohort 7 Final EC Matrix</v>
      </c>
    </row>
    <row r="933" spans="1:3">
      <c r="A933" s="18" t="s">
        <v>1601</v>
      </c>
      <c r="B933" s="19" t="s">
        <v>1601</v>
      </c>
      <c r="C933" t="str">
        <f t="shared" si="1"/>
        <v>EC not in Cohort 7 Final EC Matrix</v>
      </c>
    </row>
    <row r="934" spans="1:3">
      <c r="A934" s="9" t="s">
        <v>1602</v>
      </c>
      <c r="B934" s="17" t="s">
        <v>1603</v>
      </c>
      <c r="C934" t="str">
        <f t="shared" si="1"/>
        <v>EC not in Cohort 7 Final EC Matrix</v>
      </c>
    </row>
    <row r="935" spans="1:3">
      <c r="A935" s="9" t="s">
        <v>1604</v>
      </c>
      <c r="B935" s="17" t="s">
        <v>1604</v>
      </c>
      <c r="C935" t="str">
        <f t="shared" si="1"/>
        <v>EC not in Cohort 7 Final EC Matrix</v>
      </c>
    </row>
    <row r="936" spans="1:3">
      <c r="A936" s="18" t="s">
        <v>1605</v>
      </c>
      <c r="B936" s="19" t="s">
        <v>1606</v>
      </c>
      <c r="C936" t="str">
        <f t="shared" si="1"/>
        <v>EC not in Cohort 7 Final EC Matrix</v>
      </c>
    </row>
    <row r="937" spans="1:3">
      <c r="A937" s="18" t="s">
        <v>1607</v>
      </c>
      <c r="B937" s="19" t="s">
        <v>1608</v>
      </c>
      <c r="C937" t="str">
        <f t="shared" si="1"/>
        <v>EC not in Cohort 7 Final EC Matrix</v>
      </c>
    </row>
    <row r="938" spans="1:3">
      <c r="A938" s="9" t="s">
        <v>1609</v>
      </c>
      <c r="B938" s="17" t="s">
        <v>1609</v>
      </c>
      <c r="C938" t="str">
        <f t="shared" si="1"/>
        <v>EC not in Cohort 7 Final EC Matrix</v>
      </c>
    </row>
    <row r="939" spans="1:3">
      <c r="A939" s="9" t="s">
        <v>1610</v>
      </c>
      <c r="B939" s="17" t="s">
        <v>1611</v>
      </c>
      <c r="C939" t="str">
        <f t="shared" si="1"/>
        <v>EC not in Cohort 7 Final EC Matrix</v>
      </c>
    </row>
    <row r="940" spans="1:3">
      <c r="A940" s="9" t="s">
        <v>1612</v>
      </c>
      <c r="B940" s="17" t="s">
        <v>1612</v>
      </c>
      <c r="C940" t="str">
        <f t="shared" si="1"/>
        <v>EC not in Cohort 7 Final EC Matrix</v>
      </c>
    </row>
    <row r="941" spans="1:3">
      <c r="A941" s="9" t="s">
        <v>1613</v>
      </c>
      <c r="B941" s="17" t="s">
        <v>1614</v>
      </c>
      <c r="C941" t="str">
        <f t="shared" si="1"/>
        <v>EC not in Cohort 7 Final EC Matrix</v>
      </c>
    </row>
    <row r="942" spans="1:3">
      <c r="A942" s="9" t="s">
        <v>1615</v>
      </c>
      <c r="B942" s="17" t="s">
        <v>1615</v>
      </c>
      <c r="C942" t="str">
        <f t="shared" si="1"/>
        <v>EC not in Cohort 7 Final EC Matrix</v>
      </c>
    </row>
    <row r="943" spans="1:3">
      <c r="A943" s="9" t="s">
        <v>1616</v>
      </c>
      <c r="B943" s="17" t="s">
        <v>1616</v>
      </c>
      <c r="C943" t="str">
        <f t="shared" si="1"/>
        <v>EC not in Cohort 7 Final EC Matrix</v>
      </c>
    </row>
    <row r="944" spans="1:3">
      <c r="A944" s="9" t="s">
        <v>1617</v>
      </c>
      <c r="B944" s="17" t="s">
        <v>1617</v>
      </c>
      <c r="C944" t="str">
        <f t="shared" si="1"/>
        <v>EC not in Cohort 7 Final EC Matrix</v>
      </c>
    </row>
    <row r="945" spans="1:3">
      <c r="A945" s="9" t="s">
        <v>1618</v>
      </c>
      <c r="B945" s="17" t="s">
        <v>1619</v>
      </c>
      <c r="C945" t="str">
        <f t="shared" si="1"/>
        <v>EC not in Cohort 7 Final EC Matrix</v>
      </c>
    </row>
    <row r="946" spans="1:3">
      <c r="A946" s="9" t="s">
        <v>1620</v>
      </c>
      <c r="B946" s="17" t="s">
        <v>1620</v>
      </c>
      <c r="C946" t="str">
        <f t="shared" si="1"/>
        <v>EC not in Cohort 7 Final EC Matrix</v>
      </c>
    </row>
    <row r="947" spans="1:3">
      <c r="A947" s="18" t="s">
        <v>1621</v>
      </c>
      <c r="B947" s="19" t="s">
        <v>1622</v>
      </c>
      <c r="C947" t="str">
        <f t="shared" si="1"/>
        <v>EC not in Cohort 7 Final EC Matrix</v>
      </c>
    </row>
    <row r="948" spans="1:3">
      <c r="A948" s="9" t="s">
        <v>1623</v>
      </c>
      <c r="B948" s="17" t="s">
        <v>1624</v>
      </c>
      <c r="C948" t="str">
        <f t="shared" si="1"/>
        <v>EC not in Cohort 7 Final EC Matrix</v>
      </c>
    </row>
    <row r="949" spans="1:3">
      <c r="A949" s="9" t="s">
        <v>1625</v>
      </c>
      <c r="B949" s="17" t="s">
        <v>1626</v>
      </c>
      <c r="C949" t="str">
        <f t="shared" si="1"/>
        <v>EC not in Cohort 7 Final EC Matrix</v>
      </c>
    </row>
    <row r="950" spans="1:3">
      <c r="A950" s="9" t="s">
        <v>1627</v>
      </c>
      <c r="B950" s="17" t="s">
        <v>1628</v>
      </c>
      <c r="C950" t="str">
        <f t="shared" si="1"/>
        <v>EC not in Cohort 7 Final EC Matrix</v>
      </c>
    </row>
    <row r="951" spans="1:3">
      <c r="A951" s="9" t="s">
        <v>1627</v>
      </c>
      <c r="B951" s="17" t="s">
        <v>1629</v>
      </c>
      <c r="C951" t="str">
        <f t="shared" si="1"/>
        <v>EC not in Cohort 7 Final EC Matrix</v>
      </c>
    </row>
    <row r="952" spans="1:3">
      <c r="A952" s="9" t="s">
        <v>1630</v>
      </c>
      <c r="B952" s="17" t="s">
        <v>1631</v>
      </c>
      <c r="C952" t="str">
        <f t="shared" si="1"/>
        <v>EC not in Cohort 7 Final EC Matrix</v>
      </c>
    </row>
    <row r="953" spans="1:3">
      <c r="A953" s="18" t="s">
        <v>1632</v>
      </c>
      <c r="B953" s="19" t="s">
        <v>1633</v>
      </c>
      <c r="C953" t="str">
        <f t="shared" si="1"/>
        <v>EC not in Cohort 7 Final EC Matrix</v>
      </c>
    </row>
    <row r="954" spans="1:3">
      <c r="A954" s="9" t="s">
        <v>1634</v>
      </c>
      <c r="B954" s="17" t="s">
        <v>1634</v>
      </c>
      <c r="C954" t="str">
        <f t="shared" si="1"/>
        <v>EC not in Cohort 7 Final EC Matrix</v>
      </c>
    </row>
    <row r="955" spans="1:3">
      <c r="A955" s="9" t="s">
        <v>1635</v>
      </c>
      <c r="B955" s="17" t="s">
        <v>1636</v>
      </c>
      <c r="C955" t="str">
        <f t="shared" si="1"/>
        <v>EC not in Cohort 7 Final EC Matrix</v>
      </c>
    </row>
    <row r="956" spans="1:3">
      <c r="A956" s="18" t="s">
        <v>1637</v>
      </c>
      <c r="B956" s="19" t="s">
        <v>1638</v>
      </c>
      <c r="C956" t="str">
        <f t="shared" si="1"/>
        <v>EC not in Cohort 7 Final EC Matrix</v>
      </c>
    </row>
    <row r="957" spans="1:3">
      <c r="A957" s="18" t="s">
        <v>1639</v>
      </c>
      <c r="B957" s="19" t="s">
        <v>1639</v>
      </c>
      <c r="C957" t="str">
        <f t="shared" si="1"/>
        <v>EC not in Cohort 7 Final EC Matrix</v>
      </c>
    </row>
    <row r="958" spans="1:3">
      <c r="A958" s="18" t="s">
        <v>1640</v>
      </c>
      <c r="B958" s="19" t="s">
        <v>1641</v>
      </c>
      <c r="C958" t="str">
        <f t="shared" si="1"/>
        <v>EC not in Cohort 7 Final EC Matrix</v>
      </c>
    </row>
    <row r="959" spans="1:3">
      <c r="A959" s="9" t="s">
        <v>1642</v>
      </c>
      <c r="B959" s="17" t="s">
        <v>1643</v>
      </c>
      <c r="C959" t="str">
        <f t="shared" si="1"/>
        <v>EC not in Cohort 7 Final EC Matrix</v>
      </c>
    </row>
    <row r="960" spans="1:3">
      <c r="A960" s="9" t="s">
        <v>1644</v>
      </c>
      <c r="B960" s="17" t="s">
        <v>1645</v>
      </c>
      <c r="C960" t="str">
        <f t="shared" si="1"/>
        <v>EC not in Cohort 7 Final EC Matrix</v>
      </c>
    </row>
    <row r="961" spans="1:3">
      <c r="A961" s="18" t="s">
        <v>1646</v>
      </c>
      <c r="B961" s="19" t="s">
        <v>1647</v>
      </c>
      <c r="C961" t="str">
        <f t="shared" si="1"/>
        <v>EC not in Cohort 7 Final EC Matrix</v>
      </c>
    </row>
    <row r="962" spans="1:3">
      <c r="A962" s="9" t="s">
        <v>1648</v>
      </c>
      <c r="B962" s="17" t="s">
        <v>1648</v>
      </c>
      <c r="C962" t="str">
        <f t="shared" si="1"/>
        <v>EC not in Cohort 7 Final EC Matrix</v>
      </c>
    </row>
    <row r="963" spans="1:3">
      <c r="A963" s="18" t="s">
        <v>1649</v>
      </c>
      <c r="B963" s="19" t="s">
        <v>1650</v>
      </c>
      <c r="C963" t="str">
        <f t="shared" si="1"/>
        <v>EC not in Cohort 7 Final EC Matrix</v>
      </c>
    </row>
    <row r="964" spans="1:3">
      <c r="A964" s="18" t="s">
        <v>1651</v>
      </c>
      <c r="B964" s="19" t="s">
        <v>1652</v>
      </c>
      <c r="C964" t="str">
        <f t="shared" si="1"/>
        <v>EC not in Cohort 7 Final EC Matrix</v>
      </c>
    </row>
    <row r="965" spans="1:3">
      <c r="A965" s="18" t="s">
        <v>1653</v>
      </c>
      <c r="B965" s="19" t="s">
        <v>1654</v>
      </c>
      <c r="C965" t="str">
        <f t="shared" si="1"/>
        <v>EC not in Cohort 7 Final EC Matrix</v>
      </c>
    </row>
    <row r="966" spans="1:3">
      <c r="A966" s="18" t="s">
        <v>1655</v>
      </c>
      <c r="B966" s="19" t="s">
        <v>1656</v>
      </c>
      <c r="C966" t="str">
        <f t="shared" si="1"/>
        <v>EC not in Cohort 7 Final EC Matrix</v>
      </c>
    </row>
    <row r="967" spans="1:3">
      <c r="A967" s="9" t="s">
        <v>1657</v>
      </c>
      <c r="B967" s="17" t="s">
        <v>1657</v>
      </c>
      <c r="C967" t="str">
        <f t="shared" si="1"/>
        <v>EC not in Cohort 7 Final EC Matrix</v>
      </c>
    </row>
    <row r="968" spans="1:3">
      <c r="A968" s="9" t="s">
        <v>1658</v>
      </c>
      <c r="B968" s="17" t="s">
        <v>1658</v>
      </c>
      <c r="C968" t="str">
        <f t="shared" si="1"/>
        <v>EC not in Cohort 7 Final EC Matrix</v>
      </c>
    </row>
    <row r="969" spans="1:3">
      <c r="A969" s="18" t="s">
        <v>1659</v>
      </c>
      <c r="B969" s="19" t="s">
        <v>1660</v>
      </c>
      <c r="C969" t="str">
        <f t="shared" si="1"/>
        <v>EC not in Cohort 7 Final EC Matrix</v>
      </c>
    </row>
    <row r="970" spans="1:3">
      <c r="A970" s="18" t="s">
        <v>1661</v>
      </c>
      <c r="B970" s="19" t="s">
        <v>1662</v>
      </c>
      <c r="C970" t="str">
        <f t="shared" si="1"/>
        <v>EC not in Cohort 7 Final EC Matrix</v>
      </c>
    </row>
    <row r="971" spans="1:3">
      <c r="A971" s="18" t="s">
        <v>1663</v>
      </c>
      <c r="B971" s="19" t="s">
        <v>1663</v>
      </c>
      <c r="C971" t="str">
        <f t="shared" si="1"/>
        <v>EC not in Cohort 7 Final EC Matrix</v>
      </c>
    </row>
    <row r="972" spans="1:3">
      <c r="A972" s="9" t="s">
        <v>1664</v>
      </c>
      <c r="B972" s="17" t="s">
        <v>1665</v>
      </c>
      <c r="C972" t="str">
        <f t="shared" si="1"/>
        <v>EC not in Cohort 7 Final EC Matrix</v>
      </c>
    </row>
    <row r="973" spans="1:3">
      <c r="A973" s="9" t="s">
        <v>1666</v>
      </c>
      <c r="B973" s="17" t="s">
        <v>1667</v>
      </c>
      <c r="C973" t="str">
        <f t="shared" si="1"/>
        <v>EC not in Cohort 7 Final EC Matrix</v>
      </c>
    </row>
    <row r="974" spans="1:3">
      <c r="A974" s="9" t="s">
        <v>1668</v>
      </c>
      <c r="B974" s="17" t="s">
        <v>1669</v>
      </c>
      <c r="C974" t="str">
        <f t="shared" si="1"/>
        <v>EC not in Cohort 7 Final EC Matrix</v>
      </c>
    </row>
    <row r="975" spans="1:3">
      <c r="A975" s="9" t="s">
        <v>1670</v>
      </c>
      <c r="B975" s="17" t="s">
        <v>1671</v>
      </c>
      <c r="C975" t="str">
        <f t="shared" si="1"/>
        <v>EC not in Cohort 7 Final EC Matrix</v>
      </c>
    </row>
    <row r="976" spans="1:3">
      <c r="A976" s="9" t="s">
        <v>1672</v>
      </c>
      <c r="B976" s="17" t="s">
        <v>1673</v>
      </c>
      <c r="C976" t="str">
        <f t="shared" si="1"/>
        <v>EC not in Cohort 7 Final EC Matrix</v>
      </c>
    </row>
    <row r="977" spans="1:3">
      <c r="A977" s="9" t="s">
        <v>1674</v>
      </c>
      <c r="B977" s="17" t="s">
        <v>1675</v>
      </c>
      <c r="C977" t="str">
        <f t="shared" si="1"/>
        <v>EC not in Cohort 7 Final EC Matrix</v>
      </c>
    </row>
    <row r="978" spans="1:3">
      <c r="A978" s="18" t="s">
        <v>1676</v>
      </c>
      <c r="B978" s="19" t="s">
        <v>1677</v>
      </c>
      <c r="C978" t="str">
        <f t="shared" si="1"/>
        <v>EC not in Cohort 7 Final EC Matrix</v>
      </c>
    </row>
    <row r="979" spans="1:3">
      <c r="A979" s="9" t="s">
        <v>1678</v>
      </c>
      <c r="B979" s="17" t="s">
        <v>1678</v>
      </c>
      <c r="C979" t="str">
        <f t="shared" si="1"/>
        <v>EC not in Cohort 7 Final EC Matrix</v>
      </c>
    </row>
    <row r="980" spans="1:3">
      <c r="A980" s="9" t="s">
        <v>1679</v>
      </c>
      <c r="B980" s="17" t="s">
        <v>1680</v>
      </c>
      <c r="C980" t="str">
        <f t="shared" si="1"/>
        <v>EC not in Cohort 7 Final EC Matrix</v>
      </c>
    </row>
    <row r="981" spans="1:3">
      <c r="A981" s="9" t="s">
        <v>1681</v>
      </c>
      <c r="B981" s="17" t="s">
        <v>1681</v>
      </c>
      <c r="C981" t="str">
        <f t="shared" si="1"/>
        <v>EC not in Cohort 7 Final EC Matrix</v>
      </c>
    </row>
    <row r="982" spans="1:3">
      <c r="A982" s="9" t="s">
        <v>1681</v>
      </c>
      <c r="B982" s="17" t="s">
        <v>1682</v>
      </c>
      <c r="C982" t="str">
        <f t="shared" si="1"/>
        <v>EC not in Cohort 7 Final EC Matrix</v>
      </c>
    </row>
    <row r="983" spans="1:3">
      <c r="A983" s="9" t="s">
        <v>1683</v>
      </c>
      <c r="B983" s="17" t="s">
        <v>1683</v>
      </c>
      <c r="C983" t="str">
        <f t="shared" si="1"/>
        <v>EC not in Cohort 7 Final EC Matrix</v>
      </c>
    </row>
    <row r="984" spans="1:3">
      <c r="A984" s="18" t="s">
        <v>1684</v>
      </c>
      <c r="B984" s="19" t="s">
        <v>1684</v>
      </c>
      <c r="C984" t="str">
        <f t="shared" si="1"/>
        <v>EC not in Cohort 7 Final EC Matrix</v>
      </c>
    </row>
    <row r="985" spans="1:3">
      <c r="A985" s="9" t="s">
        <v>1685</v>
      </c>
      <c r="B985" s="17" t="s">
        <v>1685</v>
      </c>
      <c r="C985" t="str">
        <f t="shared" si="1"/>
        <v>EC not in Cohort 7 Final EC Matrix</v>
      </c>
    </row>
    <row r="986" spans="1:3">
      <c r="A986" s="9" t="s">
        <v>1686</v>
      </c>
      <c r="B986" s="17" t="s">
        <v>1686</v>
      </c>
      <c r="C986" t="str">
        <f t="shared" si="1"/>
        <v>EC not in Cohort 7 Final EC Matrix</v>
      </c>
    </row>
    <row r="987" spans="1:3">
      <c r="A987" s="9" t="s">
        <v>1687</v>
      </c>
      <c r="B987" s="17" t="s">
        <v>1688</v>
      </c>
      <c r="C987" t="str">
        <f t="shared" si="1"/>
        <v>EC not in Cohort 7 Final EC Matrix</v>
      </c>
    </row>
    <row r="988" spans="1:3">
      <c r="A988" s="9" t="s">
        <v>1689</v>
      </c>
      <c r="B988" s="17" t="s">
        <v>1690</v>
      </c>
      <c r="C988" t="str">
        <f t="shared" si="1"/>
        <v>EC not in Cohort 7 Final EC Matrix</v>
      </c>
    </row>
    <row r="989" spans="1:3">
      <c r="A989" s="9" t="s">
        <v>1691</v>
      </c>
      <c r="B989" s="17" t="s">
        <v>1692</v>
      </c>
      <c r="C989" t="str">
        <f t="shared" si="1"/>
        <v>EC not in Cohort 7 Final EC Matrix</v>
      </c>
    </row>
    <row r="990" spans="1:3">
      <c r="A990" s="9" t="s">
        <v>1693</v>
      </c>
      <c r="B990" s="17" t="s">
        <v>1694</v>
      </c>
      <c r="C990" t="str">
        <f t="shared" si="1"/>
        <v>EC not in Cohort 7 Final EC Matrix</v>
      </c>
    </row>
    <row r="991" spans="1:3">
      <c r="A991" s="9" t="s">
        <v>1695</v>
      </c>
      <c r="B991" s="17" t="s">
        <v>1696</v>
      </c>
      <c r="C991" t="str">
        <f t="shared" si="1"/>
        <v>EC not in Cohort 7 Final EC Matrix</v>
      </c>
    </row>
    <row r="992" spans="1:3">
      <c r="A992" s="18" t="s">
        <v>1697</v>
      </c>
      <c r="B992" s="19" t="s">
        <v>1698</v>
      </c>
      <c r="C992" t="str">
        <f t="shared" si="1"/>
        <v>EC not in Cohort 7 Final EC Matrix</v>
      </c>
    </row>
    <row r="993" spans="1:3">
      <c r="A993" s="18" t="s">
        <v>1697</v>
      </c>
      <c r="B993" s="19" t="s">
        <v>1699</v>
      </c>
      <c r="C993" t="str">
        <f t="shared" si="1"/>
        <v>EC not in Cohort 7 Final EC Matrix</v>
      </c>
    </row>
    <row r="994" spans="1:3">
      <c r="A994" s="18" t="s">
        <v>1700</v>
      </c>
      <c r="B994" s="19" t="s">
        <v>1700</v>
      </c>
      <c r="C994" t="str">
        <f t="shared" si="1"/>
        <v>EC not in Cohort 7 Final EC Matrix</v>
      </c>
    </row>
    <row r="995" spans="1:3">
      <c r="A995" s="18" t="s">
        <v>1701</v>
      </c>
      <c r="B995" s="19" t="s">
        <v>1702</v>
      </c>
      <c r="C995" t="str">
        <f t="shared" si="1"/>
        <v>EC not in Cohort 7 Final EC Matrix</v>
      </c>
    </row>
    <row r="996" spans="1:3">
      <c r="A996" s="18" t="s">
        <v>1703</v>
      </c>
      <c r="B996" s="19" t="s">
        <v>1704</v>
      </c>
      <c r="C996" t="str">
        <f t="shared" si="1"/>
        <v>EC not in Cohort 7 Final EC Matrix</v>
      </c>
    </row>
    <row r="997" spans="1:3">
      <c r="A997" s="18" t="s">
        <v>1705</v>
      </c>
      <c r="B997" s="19" t="s">
        <v>1706</v>
      </c>
      <c r="C997" t="str">
        <f t="shared" si="1"/>
        <v>EC not in Cohort 7 Final EC Matrix</v>
      </c>
    </row>
    <row r="998" spans="1:3">
      <c r="A998" s="18" t="s">
        <v>1707</v>
      </c>
      <c r="B998" s="19" t="s">
        <v>1708</v>
      </c>
      <c r="C998" t="str">
        <f t="shared" si="1"/>
        <v>EC not in Cohort 7 Final EC Matrix</v>
      </c>
    </row>
    <row r="999" spans="1:3">
      <c r="A999" s="18" t="s">
        <v>1709</v>
      </c>
      <c r="B999" s="19" t="s">
        <v>1710</v>
      </c>
      <c r="C999" t="str">
        <f t="shared" si="1"/>
        <v>EC not in Cohort 7 Final EC Matrix</v>
      </c>
    </row>
    <row r="1000" spans="1:3">
      <c r="A1000" s="9" t="s">
        <v>1711</v>
      </c>
      <c r="B1000" s="17" t="s">
        <v>1712</v>
      </c>
      <c r="C1000" t="str">
        <f t="shared" si="1"/>
        <v>EC not in Cohort 7 Final EC Matrix</v>
      </c>
    </row>
    <row r="1001" spans="1:3">
      <c r="A1001" s="18" t="s">
        <v>1713</v>
      </c>
      <c r="B1001" s="19" t="s">
        <v>1714</v>
      </c>
      <c r="C1001" t="str">
        <f t="shared" si="1"/>
        <v>EC not in Cohort 7 Final EC Matrix</v>
      </c>
    </row>
    <row r="1002" spans="1:3">
      <c r="A1002" s="9" t="s">
        <v>1715</v>
      </c>
      <c r="B1002" s="17" t="s">
        <v>1716</v>
      </c>
      <c r="C1002" t="str">
        <f t="shared" si="1"/>
        <v>EC not in Cohort 7 Final EC Matrix</v>
      </c>
    </row>
    <row r="1003" spans="1:3">
      <c r="A1003" s="9" t="s">
        <v>1717</v>
      </c>
      <c r="B1003" s="17" t="s">
        <v>1718</v>
      </c>
      <c r="C1003" t="str">
        <f t="shared" si="1"/>
        <v>EC not in Cohort 7 Final EC Matrix</v>
      </c>
    </row>
    <row r="1004" spans="1:3">
      <c r="A1004" s="18" t="s">
        <v>1719</v>
      </c>
      <c r="B1004" s="19" t="s">
        <v>1720</v>
      </c>
      <c r="C1004" t="str">
        <f t="shared" si="1"/>
        <v>EC not in Cohort 7 Final EC Matrix</v>
      </c>
    </row>
    <row r="1005" spans="1:3">
      <c r="A1005" s="18" t="s">
        <v>1721</v>
      </c>
      <c r="B1005" s="19" t="s">
        <v>1722</v>
      </c>
      <c r="C1005" t="str">
        <f t="shared" si="1"/>
        <v>EC not in Cohort 7 Final EC Matrix</v>
      </c>
    </row>
    <row r="1006" spans="1:3">
      <c r="A1006" s="18" t="s">
        <v>1723</v>
      </c>
      <c r="B1006" s="19" t="s">
        <v>1724</v>
      </c>
      <c r="C1006" t="str">
        <f t="shared" si="1"/>
        <v>EC not in Cohort 7 Final EC Matrix</v>
      </c>
    </row>
    <row r="1007" spans="1:3">
      <c r="A1007" s="18" t="s">
        <v>1723</v>
      </c>
      <c r="B1007" s="19" t="s">
        <v>1725</v>
      </c>
      <c r="C1007" t="str">
        <f t="shared" si="1"/>
        <v>EC not in Cohort 7 Final EC Matrix</v>
      </c>
    </row>
    <row r="1008" spans="1:3">
      <c r="A1008" s="9" t="s">
        <v>1726</v>
      </c>
      <c r="B1008" s="17" t="s">
        <v>1727</v>
      </c>
      <c r="C1008" t="str">
        <f t="shared" si="1"/>
        <v>EC not in Cohort 7 Final EC Matrix</v>
      </c>
    </row>
    <row r="1009" spans="1:3">
      <c r="A1009" s="9" t="s">
        <v>1728</v>
      </c>
      <c r="B1009" s="17" t="s">
        <v>1729</v>
      </c>
      <c r="C1009" t="str">
        <f t="shared" si="1"/>
        <v>EC not in Cohort 7 Final EC Matrix</v>
      </c>
    </row>
    <row r="1010" spans="1:3">
      <c r="A1010" s="9" t="s">
        <v>1730</v>
      </c>
      <c r="B1010" s="17" t="s">
        <v>1731</v>
      </c>
      <c r="C1010" t="str">
        <f t="shared" si="1"/>
        <v>EC not in Cohort 7 Final EC Matrix</v>
      </c>
    </row>
    <row r="1011" spans="1:3">
      <c r="A1011" s="18" t="s">
        <v>1732</v>
      </c>
      <c r="B1011" s="19" t="s">
        <v>1733</v>
      </c>
      <c r="C1011" t="str">
        <f t="shared" si="1"/>
        <v>EC not in Cohort 7 Final EC Matrix</v>
      </c>
    </row>
    <row r="1012" spans="1:3">
      <c r="A1012" s="18" t="s">
        <v>1734</v>
      </c>
      <c r="B1012" s="19" t="s">
        <v>1735</v>
      </c>
      <c r="C1012" t="str">
        <f t="shared" si="1"/>
        <v>EC not in Cohort 7 Final EC Matrix</v>
      </c>
    </row>
    <row r="1013" spans="1:3">
      <c r="A1013" s="18" t="s">
        <v>1736</v>
      </c>
      <c r="B1013" s="19" t="s">
        <v>1737</v>
      </c>
      <c r="C1013" t="str">
        <f t="shared" si="1"/>
        <v>EC not in Cohort 7 Final EC Matrix</v>
      </c>
    </row>
    <row r="1014" spans="1:3">
      <c r="A1014" s="18" t="s">
        <v>1738</v>
      </c>
      <c r="B1014" s="19" t="s">
        <v>1739</v>
      </c>
      <c r="C1014" t="str">
        <f t="shared" si="1"/>
        <v>EC not in Cohort 7 Final EC Matrix</v>
      </c>
    </row>
    <row r="1015" spans="1:3">
      <c r="A1015" s="9" t="s">
        <v>1738</v>
      </c>
      <c r="B1015" s="17" t="s">
        <v>1740</v>
      </c>
      <c r="C1015" t="str">
        <f t="shared" si="1"/>
        <v>EC not in Cohort 7 Final EC Matrix</v>
      </c>
    </row>
    <row r="1016" spans="1:3">
      <c r="A1016" s="9" t="s">
        <v>1741</v>
      </c>
      <c r="B1016" s="17" t="s">
        <v>1742</v>
      </c>
      <c r="C1016" t="str">
        <f t="shared" si="1"/>
        <v>EC not in Cohort 7 Final EC Matrix</v>
      </c>
    </row>
    <row r="1017" spans="1:3">
      <c r="A1017" s="9" t="s">
        <v>1743</v>
      </c>
      <c r="B1017" s="17" t="s">
        <v>1744</v>
      </c>
      <c r="C1017" t="str">
        <f t="shared" si="1"/>
        <v>EC not in Cohort 7 Final EC Matrix</v>
      </c>
    </row>
    <row r="1018" spans="1:3">
      <c r="A1018" s="18" t="s">
        <v>1745</v>
      </c>
      <c r="B1018" s="19" t="s">
        <v>1746</v>
      </c>
      <c r="C1018" t="str">
        <f t="shared" si="1"/>
        <v>EC not in Cohort 7 Final EC Matrix</v>
      </c>
    </row>
    <row r="1019" spans="1:3">
      <c r="A1019" s="9" t="s">
        <v>1747</v>
      </c>
      <c r="B1019" s="17" t="s">
        <v>1748</v>
      </c>
      <c r="C1019" t="str">
        <f t="shared" si="1"/>
        <v>EC not in Cohort 7 Final EC Matrix</v>
      </c>
    </row>
    <row r="1020" spans="1:3">
      <c r="A1020" s="9" t="s">
        <v>1747</v>
      </c>
      <c r="B1020" s="17" t="s">
        <v>1747</v>
      </c>
      <c r="C1020" t="str">
        <f t="shared" si="1"/>
        <v>EC not in Cohort 7 Final EC Matrix</v>
      </c>
    </row>
    <row r="1021" spans="1:3">
      <c r="A1021" s="9" t="s">
        <v>1747</v>
      </c>
      <c r="B1021" s="17" t="s">
        <v>1749</v>
      </c>
      <c r="C1021" t="str">
        <f t="shared" si="1"/>
        <v>EC not in Cohort 7 Final EC Matrix</v>
      </c>
    </row>
    <row r="1022" spans="1:3">
      <c r="A1022" s="9" t="s">
        <v>1750</v>
      </c>
      <c r="B1022" s="17" t="s">
        <v>1751</v>
      </c>
      <c r="C1022" t="str">
        <f t="shared" si="1"/>
        <v>EC not in Cohort 7 Final EC Matrix</v>
      </c>
    </row>
    <row r="1023" spans="1:3">
      <c r="A1023" s="9" t="s">
        <v>1752</v>
      </c>
      <c r="B1023" s="17" t="s">
        <v>1753</v>
      </c>
      <c r="C1023" t="str">
        <f t="shared" si="1"/>
        <v>EC not in Cohort 7 Final EC Matrix</v>
      </c>
    </row>
    <row r="1024" spans="1:3">
      <c r="A1024" s="18" t="s">
        <v>1754</v>
      </c>
      <c r="B1024" s="19" t="s">
        <v>1755</v>
      </c>
      <c r="C1024" t="str">
        <f t="shared" si="1"/>
        <v>EC not in Cohort 7 Final EC Matrix</v>
      </c>
    </row>
    <row r="1025" spans="1:3">
      <c r="A1025" s="9" t="s">
        <v>1756</v>
      </c>
      <c r="B1025" s="17" t="s">
        <v>1757</v>
      </c>
      <c r="C1025" t="str">
        <f t="shared" si="1"/>
        <v>EC not in Cohort 7 Final EC Matrix</v>
      </c>
    </row>
    <row r="1026" spans="1:3">
      <c r="A1026" s="9" t="s">
        <v>1758</v>
      </c>
      <c r="B1026" s="17" t="s">
        <v>1759</v>
      </c>
      <c r="C1026" t="str">
        <f t="shared" si="1"/>
        <v>EC not in Cohort 7 Final EC Matrix</v>
      </c>
    </row>
    <row r="1027" spans="1:3">
      <c r="A1027" s="9" t="s">
        <v>1760</v>
      </c>
      <c r="B1027" s="17" t="s">
        <v>1761</v>
      </c>
      <c r="C1027" t="str">
        <f t="shared" si="1"/>
        <v>EC not in Cohort 7 Final EC Matrix</v>
      </c>
    </row>
    <row r="1028" spans="1:3">
      <c r="A1028" s="18" t="s">
        <v>1762</v>
      </c>
      <c r="B1028" s="19" t="s">
        <v>1763</v>
      </c>
      <c r="C1028" t="str">
        <f t="shared" si="1"/>
        <v>EC not in Cohort 7 Final EC Matrix</v>
      </c>
    </row>
    <row r="1029" spans="1:3">
      <c r="A1029" s="18" t="s">
        <v>1762</v>
      </c>
      <c r="B1029" s="19" t="s">
        <v>1764</v>
      </c>
      <c r="C1029" t="str">
        <f t="shared" si="1"/>
        <v>EC not in Cohort 7 Final EC Matrix</v>
      </c>
    </row>
    <row r="1030" spans="1:3">
      <c r="A1030" s="9" t="s">
        <v>1765</v>
      </c>
      <c r="B1030" s="17" t="s">
        <v>1766</v>
      </c>
      <c r="C1030" t="str">
        <f t="shared" si="1"/>
        <v>EC not in Cohort 7 Final EC Matrix</v>
      </c>
    </row>
    <row r="1031" spans="1:3">
      <c r="A1031" s="9" t="s">
        <v>1767</v>
      </c>
      <c r="B1031" s="17" t="s">
        <v>1768</v>
      </c>
      <c r="C1031" t="str">
        <f t="shared" si="1"/>
        <v>EC not in Cohort 7 Final EC Matrix</v>
      </c>
    </row>
    <row r="1032" spans="1:3">
      <c r="A1032" s="9" t="s">
        <v>1769</v>
      </c>
      <c r="B1032" s="17" t="s">
        <v>1770</v>
      </c>
      <c r="C1032" t="str">
        <f t="shared" si="1"/>
        <v>EC not in Cohort 7 Final EC Matrix</v>
      </c>
    </row>
    <row r="1033" spans="1:3">
      <c r="A1033" s="9" t="s">
        <v>1771</v>
      </c>
      <c r="B1033" s="17" t="s">
        <v>1771</v>
      </c>
      <c r="C1033" t="str">
        <f t="shared" si="1"/>
        <v>EC not in Cohort 7 Final EC Matrix</v>
      </c>
    </row>
    <row r="1034" spans="1:3">
      <c r="A1034" s="9" t="s">
        <v>1772</v>
      </c>
      <c r="B1034" s="17" t="s">
        <v>1772</v>
      </c>
      <c r="C1034" t="str">
        <f t="shared" si="1"/>
        <v>EC not in Cohort 7 Final EC Matrix</v>
      </c>
    </row>
    <row r="1035" spans="1:3">
      <c r="A1035" s="9" t="s">
        <v>1772</v>
      </c>
      <c r="B1035" s="17" t="s">
        <v>1773</v>
      </c>
      <c r="C1035" t="str">
        <f t="shared" si="1"/>
        <v>EC not in Cohort 7 Final EC Matrix</v>
      </c>
    </row>
    <row r="1036" spans="1:3">
      <c r="A1036" s="9" t="s">
        <v>1774</v>
      </c>
      <c r="B1036" s="17" t="s">
        <v>1774</v>
      </c>
      <c r="C1036" t="str">
        <f t="shared" si="1"/>
        <v>EC not in Cohort 7 Final EC Matrix</v>
      </c>
    </row>
    <row r="1037" spans="1:3">
      <c r="A1037" s="9" t="s">
        <v>1775</v>
      </c>
      <c r="B1037" s="17" t="s">
        <v>1776</v>
      </c>
      <c r="C1037" t="str">
        <f t="shared" si="1"/>
        <v>EC not in Cohort 7 Final EC Matrix</v>
      </c>
    </row>
    <row r="1038" spans="1:3">
      <c r="A1038" s="9" t="s">
        <v>1777</v>
      </c>
      <c r="B1038" s="17" t="s">
        <v>1778</v>
      </c>
      <c r="C1038" t="str">
        <f t="shared" si="1"/>
        <v>EC not in Cohort 7 Final EC Matrix</v>
      </c>
    </row>
    <row r="1039" spans="1:3">
      <c r="A1039" s="18" t="s">
        <v>1779</v>
      </c>
      <c r="B1039" s="19" t="s">
        <v>1779</v>
      </c>
      <c r="C1039" t="str">
        <f t="shared" si="1"/>
        <v>EC not in Cohort 7 Final EC Matrix</v>
      </c>
    </row>
    <row r="1040" spans="1:3">
      <c r="A1040" s="9" t="s">
        <v>1780</v>
      </c>
      <c r="B1040" s="17" t="s">
        <v>1780</v>
      </c>
      <c r="C1040" t="str">
        <f t="shared" si="1"/>
        <v>EC not in Cohort 7 Final EC Matrix</v>
      </c>
    </row>
    <row r="1041" spans="1:3">
      <c r="A1041" s="9" t="s">
        <v>1781</v>
      </c>
      <c r="B1041" s="17" t="s">
        <v>1782</v>
      </c>
      <c r="C1041" t="str">
        <f t="shared" si="1"/>
        <v>EC not in Cohort 7 Final EC Matrix</v>
      </c>
    </row>
    <row r="1042" spans="1:3">
      <c r="A1042" s="18" t="s">
        <v>1783</v>
      </c>
      <c r="B1042" s="19" t="s">
        <v>1784</v>
      </c>
      <c r="C1042" t="str">
        <f t="shared" si="1"/>
        <v>EC not in Cohort 7 Final EC Matrix</v>
      </c>
    </row>
    <row r="1043" spans="1:3">
      <c r="A1043" s="18" t="s">
        <v>1785</v>
      </c>
      <c r="B1043" s="19" t="s">
        <v>1785</v>
      </c>
      <c r="C1043" t="str">
        <f t="shared" si="1"/>
        <v>EC not in Cohort 7 Final EC Matrix</v>
      </c>
    </row>
    <row r="1044" spans="1:3">
      <c r="A1044" s="18" t="s">
        <v>1786</v>
      </c>
      <c r="B1044" s="19" t="s">
        <v>1786</v>
      </c>
      <c r="C1044" t="str">
        <f t="shared" si="1"/>
        <v>EC not in Cohort 7 Final EC Matrix</v>
      </c>
    </row>
    <row r="1045" spans="1:3">
      <c r="A1045" s="18" t="s">
        <v>1787</v>
      </c>
      <c r="B1045" s="19" t="s">
        <v>1787</v>
      </c>
      <c r="C1045" t="str">
        <f t="shared" si="1"/>
        <v>EC not in Cohort 7 Final EC Matrix</v>
      </c>
    </row>
    <row r="1046" spans="1:3">
      <c r="A1046" s="9" t="s">
        <v>1788</v>
      </c>
      <c r="B1046" s="17" t="s">
        <v>1788</v>
      </c>
      <c r="C1046" t="str">
        <f t="shared" si="1"/>
        <v>EC not in Cohort 7 Final EC Matrix</v>
      </c>
    </row>
    <row r="1047" spans="1:3">
      <c r="A1047" s="9" t="s">
        <v>1789</v>
      </c>
      <c r="B1047" s="17" t="s">
        <v>1789</v>
      </c>
      <c r="C1047" t="str">
        <f t="shared" si="1"/>
        <v>EC not in Cohort 7 Final EC Matrix</v>
      </c>
    </row>
    <row r="1048" spans="1:3">
      <c r="A1048" s="9" t="s">
        <v>1790</v>
      </c>
      <c r="B1048" s="17" t="s">
        <v>1790</v>
      </c>
      <c r="C1048" t="str">
        <f t="shared" si="1"/>
        <v>EC not in Cohort 7 Final EC Matrix</v>
      </c>
    </row>
    <row r="1049" spans="1:3">
      <c r="A1049" s="9" t="s">
        <v>1791</v>
      </c>
      <c r="B1049" s="17" t="s">
        <v>1792</v>
      </c>
      <c r="C1049" t="str">
        <f t="shared" si="1"/>
        <v>EC not in Cohort 7 Final EC Matrix</v>
      </c>
    </row>
    <row r="1050" spans="1:3">
      <c r="A1050" s="9" t="s">
        <v>1793</v>
      </c>
      <c r="B1050" s="17" t="s">
        <v>1794</v>
      </c>
      <c r="C1050" t="str">
        <f t="shared" si="1"/>
        <v>EC not in Cohort 7 Final EC Matrix</v>
      </c>
    </row>
    <row r="1051" spans="1:3">
      <c r="A1051" s="9" t="s">
        <v>1795</v>
      </c>
      <c r="B1051" s="17" t="s">
        <v>1796</v>
      </c>
      <c r="C1051" t="str">
        <f t="shared" si="1"/>
        <v>EC not in Cohort 7 Final EC Matrix</v>
      </c>
    </row>
    <row r="1052" spans="1:3">
      <c r="A1052" s="9" t="s">
        <v>1797</v>
      </c>
      <c r="B1052" s="17" t="s">
        <v>1798</v>
      </c>
      <c r="C1052" t="str">
        <f t="shared" si="1"/>
        <v>EC not in Cohort 7 Final EC Matrix</v>
      </c>
    </row>
    <row r="1053" spans="1:3">
      <c r="A1053" s="9" t="s">
        <v>1799</v>
      </c>
      <c r="B1053" s="17" t="s">
        <v>1800</v>
      </c>
      <c r="C1053" t="str">
        <f t="shared" si="1"/>
        <v>EC not in Cohort 7 Final EC Matrix</v>
      </c>
    </row>
    <row r="1054" spans="1:3">
      <c r="A1054" s="18" t="s">
        <v>1801</v>
      </c>
      <c r="B1054" s="19" t="s">
        <v>1801</v>
      </c>
      <c r="C1054" t="str">
        <f t="shared" si="1"/>
        <v>EC not in Cohort 7 Final EC Matrix</v>
      </c>
    </row>
    <row r="1055" spans="1:3">
      <c r="A1055" s="9" t="s">
        <v>1802</v>
      </c>
      <c r="B1055" s="17" t="s">
        <v>1803</v>
      </c>
      <c r="C1055" t="str">
        <f t="shared" si="1"/>
        <v>EC not in Cohort 7 Final EC Matrix</v>
      </c>
    </row>
    <row r="1056" spans="1:3">
      <c r="A1056" s="18" t="s">
        <v>1804</v>
      </c>
      <c r="B1056" s="19" t="s">
        <v>1804</v>
      </c>
      <c r="C1056" t="str">
        <f t="shared" si="1"/>
        <v>EC not in Cohort 7 Final EC Matrix</v>
      </c>
    </row>
    <row r="1057" spans="1:3">
      <c r="A1057" s="18" t="s">
        <v>1805</v>
      </c>
      <c r="B1057" s="19" t="s">
        <v>1806</v>
      </c>
      <c r="C1057" t="str">
        <f t="shared" si="1"/>
        <v>EC not in Cohort 7 Final EC Matrix</v>
      </c>
    </row>
    <row r="1058" spans="1:3">
      <c r="A1058" s="18" t="s">
        <v>1807</v>
      </c>
      <c r="B1058" s="19" t="s">
        <v>1808</v>
      </c>
      <c r="C1058" t="str">
        <f t="shared" si="1"/>
        <v>EC not in Cohort 7 Final EC Matrix</v>
      </c>
    </row>
    <row r="1059" spans="1:3">
      <c r="A1059" s="9" t="s">
        <v>1809</v>
      </c>
      <c r="B1059" s="17" t="s">
        <v>1810</v>
      </c>
      <c r="C1059" t="str">
        <f t="shared" si="1"/>
        <v>EC not in Cohort 7 Final EC Matrix</v>
      </c>
    </row>
    <row r="1060" spans="1:3">
      <c r="A1060" s="18" t="s">
        <v>1811</v>
      </c>
      <c r="B1060" s="19" t="s">
        <v>1812</v>
      </c>
      <c r="C1060" t="str">
        <f t="shared" si="1"/>
        <v>EC not in Cohort 7 Final EC Matrix</v>
      </c>
    </row>
    <row r="1061" spans="1:3">
      <c r="A1061" s="18" t="s">
        <v>1813</v>
      </c>
      <c r="B1061" s="19" t="s">
        <v>1813</v>
      </c>
      <c r="C1061" t="str">
        <f t="shared" si="1"/>
        <v>EC not in Cohort 7 Final EC Matrix</v>
      </c>
    </row>
    <row r="1062" spans="1:3">
      <c r="A1062" s="9" t="s">
        <v>1814</v>
      </c>
      <c r="B1062" s="17" t="s">
        <v>1814</v>
      </c>
      <c r="C1062" t="str">
        <f t="shared" si="1"/>
        <v>EC not in Cohort 7 Final EC Matrix</v>
      </c>
    </row>
    <row r="1063" spans="1:3">
      <c r="A1063" s="18" t="s">
        <v>1815</v>
      </c>
      <c r="B1063" s="19" t="s">
        <v>1815</v>
      </c>
      <c r="C1063" t="str">
        <f t="shared" si="1"/>
        <v>EC not in Cohort 7 Final EC Matrix</v>
      </c>
    </row>
    <row r="1064" spans="1:3">
      <c r="A1064" s="18" t="s">
        <v>1816</v>
      </c>
      <c r="B1064" s="19" t="s">
        <v>1817</v>
      </c>
      <c r="C1064" t="str">
        <f t="shared" si="1"/>
        <v>EC not in Cohort 7 Final EC Matrix</v>
      </c>
    </row>
    <row r="1065" spans="1:3">
      <c r="A1065" s="18" t="s">
        <v>1818</v>
      </c>
      <c r="B1065" s="19" t="s">
        <v>1819</v>
      </c>
      <c r="C1065" t="str">
        <f t="shared" si="1"/>
        <v>EC not in Cohort 7 Final EC Matrix</v>
      </c>
    </row>
    <row r="1066" spans="1:3">
      <c r="A1066" s="18" t="s">
        <v>1820</v>
      </c>
      <c r="B1066" s="19" t="s">
        <v>1821</v>
      </c>
      <c r="C1066" t="str">
        <f t="shared" si="1"/>
        <v>EC not in Cohort 7 Final EC Matrix</v>
      </c>
    </row>
    <row r="1067" spans="1:3">
      <c r="A1067" s="18" t="s">
        <v>1822</v>
      </c>
      <c r="B1067" s="19" t="s">
        <v>1822</v>
      </c>
      <c r="C1067" t="str">
        <f t="shared" si="1"/>
        <v>EC not in Cohort 7 Final EC Matrix</v>
      </c>
    </row>
    <row r="1068" spans="1:3">
      <c r="A1068" s="9" t="s">
        <v>1823</v>
      </c>
      <c r="B1068" s="17" t="s">
        <v>1824</v>
      </c>
      <c r="C1068" t="str">
        <f t="shared" si="1"/>
        <v>EC not in Cohort 7 Final EC Matrix</v>
      </c>
    </row>
    <row r="1069" spans="1:3">
      <c r="A1069" s="9" t="s">
        <v>1825</v>
      </c>
      <c r="B1069" s="17" t="s">
        <v>1825</v>
      </c>
      <c r="C1069" t="str">
        <f t="shared" si="1"/>
        <v>EC not in Cohort 7 Final EC Matrix</v>
      </c>
    </row>
    <row r="1070" spans="1:3">
      <c r="A1070" s="9" t="s">
        <v>1826</v>
      </c>
      <c r="B1070" s="17" t="s">
        <v>1826</v>
      </c>
      <c r="C1070" t="str">
        <f t="shared" si="1"/>
        <v>EC not in Cohort 7 Final EC Matrix</v>
      </c>
    </row>
    <row r="1071" spans="1:3">
      <c r="A1071" s="9" t="s">
        <v>1827</v>
      </c>
      <c r="B1071" s="17" t="s">
        <v>1827</v>
      </c>
      <c r="C1071" t="str">
        <f t="shared" si="1"/>
        <v>EC not in Cohort 7 Final EC Matrix</v>
      </c>
    </row>
    <row r="1072" spans="1:3">
      <c r="A1072" s="18" t="s">
        <v>1828</v>
      </c>
      <c r="B1072" s="19" t="s">
        <v>1829</v>
      </c>
      <c r="C1072" t="str">
        <f t="shared" si="1"/>
        <v>EC not in Cohort 7 Final EC Matrix</v>
      </c>
    </row>
    <row r="1073" spans="1:3">
      <c r="A1073" s="18" t="s">
        <v>1830</v>
      </c>
      <c r="B1073" s="19" t="s">
        <v>1831</v>
      </c>
      <c r="C1073" t="str">
        <f t="shared" si="1"/>
        <v>EC not in Cohort 7 Final EC Matrix</v>
      </c>
    </row>
    <row r="1074" spans="1:3">
      <c r="A1074" s="9" t="s">
        <v>1832</v>
      </c>
      <c r="B1074" s="17" t="s">
        <v>1833</v>
      </c>
      <c r="C1074" t="str">
        <f t="shared" si="1"/>
        <v>EC not in Cohort 7 Final EC Matrix</v>
      </c>
    </row>
    <row r="1075" spans="1:3">
      <c r="A1075" s="18" t="s">
        <v>1834</v>
      </c>
      <c r="B1075" s="19" t="s">
        <v>1834</v>
      </c>
      <c r="C1075" t="str">
        <f t="shared" si="1"/>
        <v>EC not in Cohort 7 Final EC Matrix</v>
      </c>
    </row>
    <row r="1076" spans="1:3">
      <c r="A1076" s="9" t="s">
        <v>1835</v>
      </c>
      <c r="B1076" s="17" t="s">
        <v>1836</v>
      </c>
      <c r="C1076" t="str">
        <f t="shared" si="1"/>
        <v>EC not in Cohort 7 Final EC Matrix</v>
      </c>
    </row>
    <row r="1077" spans="1:3">
      <c r="A1077" s="18" t="s">
        <v>1837</v>
      </c>
      <c r="B1077" s="19" t="s">
        <v>1838</v>
      </c>
      <c r="C1077" t="str">
        <f t="shared" si="1"/>
        <v>EC not in Cohort 7 Final EC Matrix</v>
      </c>
    </row>
    <row r="1078" spans="1:3">
      <c r="A1078" s="18" t="s">
        <v>1839</v>
      </c>
      <c r="B1078" s="19" t="s">
        <v>1840</v>
      </c>
      <c r="C1078" t="str">
        <f t="shared" si="1"/>
        <v>EC not in Cohort 7 Final EC Matrix</v>
      </c>
    </row>
    <row r="1079" spans="1:3">
      <c r="A1079" s="18" t="s">
        <v>1841</v>
      </c>
      <c r="B1079" s="19" t="s">
        <v>1842</v>
      </c>
      <c r="C1079" t="str">
        <f t="shared" si="1"/>
        <v>EC not in Cohort 7 Final EC Matrix</v>
      </c>
    </row>
    <row r="1080" spans="1:3">
      <c r="A1080" s="18" t="s">
        <v>1843</v>
      </c>
      <c r="B1080" s="19" t="s">
        <v>1844</v>
      </c>
      <c r="C1080" t="str">
        <f t="shared" si="1"/>
        <v>EC not in Cohort 7 Final EC Matrix</v>
      </c>
    </row>
    <row r="1081" spans="1:3">
      <c r="A1081" s="18" t="s">
        <v>1845</v>
      </c>
      <c r="B1081" s="19" t="s">
        <v>1846</v>
      </c>
      <c r="C1081" t="str">
        <f t="shared" si="1"/>
        <v>EC not in Cohort 7 Final EC Matrix</v>
      </c>
    </row>
    <row r="1082" spans="1:3">
      <c r="A1082" s="18" t="s">
        <v>1847</v>
      </c>
      <c r="B1082" s="19" t="s">
        <v>1848</v>
      </c>
      <c r="C1082" t="str">
        <f t="shared" si="1"/>
        <v>EC not in Cohort 7 Final EC Matrix</v>
      </c>
    </row>
    <row r="1083" spans="1:3">
      <c r="A1083" s="18" t="s">
        <v>1849</v>
      </c>
      <c r="B1083" s="19" t="s">
        <v>1850</v>
      </c>
      <c r="C1083" t="str">
        <f t="shared" si="1"/>
        <v>EC not in Cohort 7 Final EC Matrix</v>
      </c>
    </row>
    <row r="1084" spans="1:3">
      <c r="A1084" s="18" t="s">
        <v>1851</v>
      </c>
      <c r="B1084" s="19" t="s">
        <v>1852</v>
      </c>
      <c r="C1084" t="str">
        <f t="shared" si="1"/>
        <v>EC not in Cohort 7 Final EC Matrix</v>
      </c>
    </row>
    <row r="1085" spans="1:3">
      <c r="A1085" s="18" t="s">
        <v>1853</v>
      </c>
      <c r="B1085" s="19" t="s">
        <v>1854</v>
      </c>
      <c r="C1085" t="str">
        <f t="shared" si="1"/>
        <v>EC not in Cohort 7 Final EC Matrix</v>
      </c>
    </row>
    <row r="1086" spans="1:3">
      <c r="A1086" s="9" t="s">
        <v>1855</v>
      </c>
      <c r="B1086" s="17" t="s">
        <v>1855</v>
      </c>
      <c r="C1086" t="str">
        <f t="shared" si="1"/>
        <v>EC not in Cohort 7 Final EC Matrix</v>
      </c>
    </row>
    <row r="1087" spans="1:3">
      <c r="A1087" s="9" t="s">
        <v>1856</v>
      </c>
      <c r="B1087" s="17" t="s">
        <v>1856</v>
      </c>
      <c r="C1087" t="str">
        <f t="shared" si="1"/>
        <v>EC not in Cohort 7 Final EC Matrix</v>
      </c>
    </row>
    <row r="1088" spans="1:3">
      <c r="A1088" s="9" t="s">
        <v>1857</v>
      </c>
      <c r="B1088" s="17" t="s">
        <v>1857</v>
      </c>
      <c r="C1088" t="str">
        <f t="shared" si="1"/>
        <v>EC not in Cohort 7 Final EC Matrix</v>
      </c>
    </row>
    <row r="1089" spans="1:3">
      <c r="A1089" s="9" t="s">
        <v>1858</v>
      </c>
      <c r="B1089" s="17" t="s">
        <v>1859</v>
      </c>
      <c r="C1089" t="str">
        <f t="shared" si="1"/>
        <v>EC not in Cohort 7 Final EC Matrix</v>
      </c>
    </row>
    <row r="1090" spans="1:3">
      <c r="A1090" s="9" t="s">
        <v>1860</v>
      </c>
      <c r="B1090" s="17" t="s">
        <v>1861</v>
      </c>
      <c r="C1090" t="str">
        <f t="shared" si="1"/>
        <v>EC not in Cohort 7 Final EC Matrix</v>
      </c>
    </row>
    <row r="1091" spans="1:3">
      <c r="A1091" s="9" t="s">
        <v>1862</v>
      </c>
      <c r="B1091" s="17" t="s">
        <v>1863</v>
      </c>
      <c r="C1091" t="str">
        <f t="shared" si="1"/>
        <v>EC not in Cohort 7 Final EC Matrix</v>
      </c>
    </row>
    <row r="1092" spans="1:3">
      <c r="A1092" s="18" t="s">
        <v>1864</v>
      </c>
      <c r="B1092" s="19" t="s">
        <v>1864</v>
      </c>
      <c r="C1092" t="str">
        <f t="shared" si="1"/>
        <v>EC not in Cohort 7 Final EC Matrix</v>
      </c>
    </row>
    <row r="1093" spans="1:3">
      <c r="A1093" s="9" t="s">
        <v>1865</v>
      </c>
      <c r="B1093" s="17" t="s">
        <v>1866</v>
      </c>
      <c r="C1093" t="str">
        <f t="shared" si="1"/>
        <v>EC not in Cohort 7 Final EC Matrix</v>
      </c>
    </row>
    <row r="1094" spans="1:3">
      <c r="A1094" s="9" t="s">
        <v>1867</v>
      </c>
      <c r="B1094" s="17" t="s">
        <v>1868</v>
      </c>
      <c r="C1094" t="str">
        <f t="shared" si="1"/>
        <v>EC not in Cohort 7 Final EC Matrix</v>
      </c>
    </row>
    <row r="1095" spans="1:3">
      <c r="A1095" s="9" t="s">
        <v>1869</v>
      </c>
      <c r="B1095" s="17" t="s">
        <v>1870</v>
      </c>
      <c r="C1095" t="str">
        <f t="shared" si="1"/>
        <v>EC not in Cohort 7 Final EC Matrix</v>
      </c>
    </row>
    <row r="1096" spans="1:3">
      <c r="A1096" s="9" t="s">
        <v>1871</v>
      </c>
      <c r="B1096" s="17" t="s">
        <v>1872</v>
      </c>
      <c r="C1096" t="str">
        <f t="shared" si="1"/>
        <v>EC not in Cohort 7 Final EC Matrix</v>
      </c>
    </row>
    <row r="1097" spans="1:3">
      <c r="A1097" s="18" t="s">
        <v>1873</v>
      </c>
      <c r="B1097" s="19" t="s">
        <v>1874</v>
      </c>
      <c r="C1097" t="str">
        <f t="shared" si="1"/>
        <v>EC not in Cohort 7 Final EC Matrix</v>
      </c>
    </row>
    <row r="1098" spans="1:3">
      <c r="A1098" s="9" t="s">
        <v>1875</v>
      </c>
      <c r="B1098" s="17" t="s">
        <v>1875</v>
      </c>
      <c r="C1098" t="str">
        <f t="shared" si="1"/>
        <v>EC not in Cohort 7 Final EC Matrix</v>
      </c>
    </row>
    <row r="1099" spans="1:3">
      <c r="A1099" s="9" t="s">
        <v>1876</v>
      </c>
      <c r="B1099" s="17" t="s">
        <v>1876</v>
      </c>
      <c r="C1099" t="str">
        <f t="shared" si="1"/>
        <v>EC not in Cohort 7 Final EC Matrix</v>
      </c>
    </row>
    <row r="1100" spans="1:3">
      <c r="A1100" s="9" t="s">
        <v>1877</v>
      </c>
      <c r="B1100" s="17" t="s">
        <v>1878</v>
      </c>
      <c r="C1100" t="str">
        <f t="shared" si="1"/>
        <v>EC not in Cohort 7 Final EC Matrix</v>
      </c>
    </row>
    <row r="1101" spans="1:3">
      <c r="A1101" s="9" t="s">
        <v>1877</v>
      </c>
      <c r="B1101" s="17" t="s">
        <v>1879</v>
      </c>
      <c r="C1101" t="str">
        <f t="shared" si="1"/>
        <v>EC not in Cohort 7 Final EC Matrix</v>
      </c>
    </row>
    <row r="1102" spans="1:3">
      <c r="A1102" s="18" t="s">
        <v>1880</v>
      </c>
      <c r="B1102" s="19" t="s">
        <v>1880</v>
      </c>
      <c r="C1102" t="str">
        <f t="shared" si="1"/>
        <v>EC not in Cohort 7 Final EC Matrix</v>
      </c>
    </row>
    <row r="1103" spans="1:3">
      <c r="A1103" s="18" t="s">
        <v>1881</v>
      </c>
      <c r="B1103" s="19" t="s">
        <v>1882</v>
      </c>
      <c r="C1103" t="str">
        <f t="shared" si="1"/>
        <v>EC not in Cohort 7 Final EC Matrix</v>
      </c>
    </row>
    <row r="1104" spans="1:3">
      <c r="A1104" s="18" t="s">
        <v>1883</v>
      </c>
      <c r="B1104" s="19" t="s">
        <v>1884</v>
      </c>
      <c r="C1104" t="str">
        <f t="shared" si="1"/>
        <v>EC not in Cohort 7 Final EC Matrix</v>
      </c>
    </row>
    <row r="1105" spans="1:3">
      <c r="A1105" s="18" t="s">
        <v>1885</v>
      </c>
      <c r="B1105" s="19" t="s">
        <v>1886</v>
      </c>
      <c r="C1105" t="str">
        <f t="shared" si="1"/>
        <v>EC not in Cohort 7 Final EC Matrix</v>
      </c>
    </row>
    <row r="1106" spans="1:3">
      <c r="A1106" s="18" t="s">
        <v>1887</v>
      </c>
      <c r="B1106" s="19" t="s">
        <v>1888</v>
      </c>
      <c r="C1106" t="str">
        <f t="shared" si="1"/>
        <v>EC not in Cohort 7 Final EC Matrix</v>
      </c>
    </row>
    <row r="1107" spans="1:3">
      <c r="A1107" s="18" t="s">
        <v>1889</v>
      </c>
      <c r="B1107" s="19" t="s">
        <v>1890</v>
      </c>
      <c r="C1107" t="str">
        <f t="shared" si="1"/>
        <v>EC not in Cohort 7 Final EC Matrix</v>
      </c>
    </row>
    <row r="1108" spans="1:3">
      <c r="A1108" s="18" t="s">
        <v>1889</v>
      </c>
      <c r="B1108" s="19" t="s">
        <v>1891</v>
      </c>
      <c r="C1108" t="str">
        <f t="shared" si="1"/>
        <v>EC not in Cohort 7 Final EC Matrix</v>
      </c>
    </row>
    <row r="1109" spans="1:3">
      <c r="A1109" s="9" t="s">
        <v>1892</v>
      </c>
      <c r="B1109" s="17" t="s">
        <v>1892</v>
      </c>
      <c r="C1109" t="str">
        <f t="shared" si="1"/>
        <v>EC not in Cohort 7 Final EC Matrix</v>
      </c>
    </row>
    <row r="1110" spans="1:3">
      <c r="A1110" s="9" t="s">
        <v>1892</v>
      </c>
      <c r="B1110" s="17" t="s">
        <v>1893</v>
      </c>
      <c r="C1110" t="str">
        <f t="shared" si="1"/>
        <v>EC not in Cohort 7 Final EC Matrix</v>
      </c>
    </row>
    <row r="1111" spans="1:3">
      <c r="A1111" s="18" t="s">
        <v>1894</v>
      </c>
      <c r="B1111" s="19" t="s">
        <v>1894</v>
      </c>
      <c r="C1111" t="str">
        <f t="shared" si="1"/>
        <v>EC not in Cohort 7 Final EC Matrix</v>
      </c>
    </row>
    <row r="1112" spans="1:3">
      <c r="A1112" s="18" t="s">
        <v>1895</v>
      </c>
      <c r="B1112" s="19" t="s">
        <v>1895</v>
      </c>
      <c r="C1112" t="str">
        <f t="shared" si="1"/>
        <v>EC not in Cohort 7 Final EC Matrix</v>
      </c>
    </row>
    <row r="1113" spans="1:3">
      <c r="A1113" s="9" t="s">
        <v>1896</v>
      </c>
      <c r="B1113" s="17" t="s">
        <v>1897</v>
      </c>
      <c r="C1113" t="str">
        <f t="shared" si="1"/>
        <v>EC not in Cohort 7 Final EC Matrix</v>
      </c>
    </row>
    <row r="1114" spans="1:3">
      <c r="A1114" s="9" t="s">
        <v>1898</v>
      </c>
      <c r="B1114" s="17" t="s">
        <v>1899</v>
      </c>
      <c r="C1114" t="str">
        <f t="shared" si="1"/>
        <v>EC not in Cohort 7 Final EC Matrix</v>
      </c>
    </row>
    <row r="1115" spans="1:3">
      <c r="A1115" s="18" t="s">
        <v>1900</v>
      </c>
      <c r="B1115" s="19" t="s">
        <v>1901</v>
      </c>
      <c r="C1115" t="str">
        <f t="shared" si="1"/>
        <v>EC not in Cohort 7 Final EC Matrix</v>
      </c>
    </row>
    <row r="1116" spans="1:3">
      <c r="A1116" s="18" t="s">
        <v>1902</v>
      </c>
      <c r="B1116" s="19" t="s">
        <v>1903</v>
      </c>
      <c r="C1116" t="str">
        <f t="shared" si="1"/>
        <v>EC not in Cohort 7 Final EC Matrix</v>
      </c>
    </row>
    <row r="1117" spans="1:3">
      <c r="A1117" s="18" t="s">
        <v>1904</v>
      </c>
      <c r="B1117" s="19" t="s">
        <v>1905</v>
      </c>
      <c r="C1117" t="str">
        <f t="shared" si="1"/>
        <v>EC not in Cohort 7 Final EC Matrix</v>
      </c>
    </row>
    <row r="1118" spans="1:3">
      <c r="A1118" s="18" t="s">
        <v>1906</v>
      </c>
      <c r="B1118" s="19" t="s">
        <v>1906</v>
      </c>
      <c r="C1118" t="str">
        <f t="shared" si="1"/>
        <v>EC not in Cohort 7 Final EC Matrix</v>
      </c>
    </row>
    <row r="1119" spans="1:3">
      <c r="A1119" s="9" t="s">
        <v>81</v>
      </c>
      <c r="B1119" s="17" t="s">
        <v>1907</v>
      </c>
      <c r="C1119" t="str">
        <f t="shared" si="1"/>
        <v>EC not in Cohort 7 Final EC Matrix</v>
      </c>
    </row>
    <row r="1120" spans="1:3">
      <c r="A1120" s="9" t="s">
        <v>1908</v>
      </c>
      <c r="B1120" s="17" t="s">
        <v>1909</v>
      </c>
      <c r="C1120" t="str">
        <f t="shared" si="1"/>
        <v>EC not in Cohort 7 Final EC Matrix</v>
      </c>
    </row>
    <row r="1121" spans="1:3">
      <c r="A1121" s="18" t="s">
        <v>1910</v>
      </c>
      <c r="B1121" s="19" t="s">
        <v>1911</v>
      </c>
      <c r="C1121" t="str">
        <f t="shared" si="1"/>
        <v>EC not in Cohort 7 Final EC Matrix</v>
      </c>
    </row>
    <row r="1122" spans="1:3">
      <c r="A1122" s="18" t="s">
        <v>1912</v>
      </c>
      <c r="B1122" s="19" t="s">
        <v>1913</v>
      </c>
      <c r="C1122" t="str">
        <f t="shared" si="1"/>
        <v>EC not in Cohort 7 Final EC Matrix</v>
      </c>
    </row>
    <row r="1123" spans="1:3">
      <c r="A1123" s="9" t="s">
        <v>1914</v>
      </c>
      <c r="B1123" s="17" t="s">
        <v>1914</v>
      </c>
      <c r="C1123" t="str">
        <f t="shared" si="1"/>
        <v>EC not in Cohort 7 Final EC Matrix</v>
      </c>
    </row>
    <row r="1124" spans="1:3">
      <c r="A1124" s="18" t="s">
        <v>1915</v>
      </c>
      <c r="B1124" s="19" t="s">
        <v>1915</v>
      </c>
      <c r="C1124" t="str">
        <f t="shared" si="1"/>
        <v>EC not in Cohort 7 Final EC Matrix</v>
      </c>
    </row>
    <row r="1125" spans="1:3">
      <c r="A1125" s="18" t="s">
        <v>1916</v>
      </c>
      <c r="B1125" s="19" t="s">
        <v>1917</v>
      </c>
      <c r="C1125" t="str">
        <f t="shared" si="1"/>
        <v>EC not in Cohort 7 Final EC Matrix</v>
      </c>
    </row>
    <row r="1126" spans="1:3">
      <c r="A1126" s="9" t="s">
        <v>1918</v>
      </c>
      <c r="B1126" s="17" t="s">
        <v>1918</v>
      </c>
      <c r="C1126" t="str">
        <f t="shared" si="1"/>
        <v>EC not in Cohort 7 Final EC Matrix</v>
      </c>
    </row>
    <row r="1127" spans="1:3">
      <c r="A1127" s="18" t="s">
        <v>1919</v>
      </c>
      <c r="B1127" s="19" t="s">
        <v>1920</v>
      </c>
      <c r="C1127" t="str">
        <f t="shared" si="1"/>
        <v>EC not in Cohort 7 Final EC Matrix</v>
      </c>
    </row>
    <row r="1128" spans="1:3">
      <c r="A1128" s="9" t="s">
        <v>1921</v>
      </c>
      <c r="B1128" s="17" t="s">
        <v>1922</v>
      </c>
      <c r="C1128" t="str">
        <f t="shared" si="1"/>
        <v>EC not in Cohort 7 Final EC Matrix</v>
      </c>
    </row>
    <row r="1129" spans="1:3">
      <c r="A1129" s="9" t="s">
        <v>1923</v>
      </c>
      <c r="B1129" s="17" t="s">
        <v>1923</v>
      </c>
      <c r="C1129" t="str">
        <f t="shared" si="1"/>
        <v>EC not in Cohort 7 Final EC Matrix</v>
      </c>
    </row>
    <row r="1130" spans="1:3">
      <c r="A1130" s="9" t="s">
        <v>1923</v>
      </c>
      <c r="B1130" s="17" t="s">
        <v>1924</v>
      </c>
      <c r="C1130" t="str">
        <f t="shared" si="1"/>
        <v>EC not in Cohort 7 Final EC Matrix</v>
      </c>
    </row>
    <row r="1131" spans="1:3">
      <c r="A1131" s="9" t="s">
        <v>1925</v>
      </c>
      <c r="B1131" s="17" t="s">
        <v>1926</v>
      </c>
      <c r="C1131" t="str">
        <f t="shared" si="1"/>
        <v>EC not in Cohort 7 Final EC Matrix</v>
      </c>
    </row>
    <row r="1132" spans="1:3">
      <c r="A1132" s="9" t="s">
        <v>1927</v>
      </c>
      <c r="B1132" s="17" t="s">
        <v>1928</v>
      </c>
      <c r="C1132" t="str">
        <f t="shared" si="1"/>
        <v>EC not in Cohort 7 Final EC Matrix</v>
      </c>
    </row>
    <row r="1133" spans="1:3">
      <c r="A1133" s="9" t="s">
        <v>1929</v>
      </c>
      <c r="B1133" s="17" t="s">
        <v>1930</v>
      </c>
      <c r="C1133" t="str">
        <f t="shared" si="1"/>
        <v>EC not in Cohort 7 Final EC Matrix</v>
      </c>
    </row>
    <row r="1134" spans="1:3">
      <c r="A1134" s="9" t="s">
        <v>1929</v>
      </c>
      <c r="B1134" s="17" t="s">
        <v>1931</v>
      </c>
      <c r="C1134" t="str">
        <f t="shared" si="1"/>
        <v>EC not in Cohort 7 Final EC Matrix</v>
      </c>
    </row>
    <row r="1135" spans="1:3">
      <c r="A1135" s="9" t="s">
        <v>1932</v>
      </c>
      <c r="B1135" s="17" t="s">
        <v>1933</v>
      </c>
      <c r="C1135" t="str">
        <f t="shared" si="1"/>
        <v>EC not in Cohort 7 Final EC Matrix</v>
      </c>
    </row>
    <row r="1136" spans="1:3">
      <c r="A1136" s="9" t="s">
        <v>1934</v>
      </c>
      <c r="B1136" s="17" t="s">
        <v>1935</v>
      </c>
      <c r="C1136" t="str">
        <f t="shared" si="1"/>
        <v>EC not in Cohort 7 Final EC Matrix</v>
      </c>
    </row>
    <row r="1137" spans="1:3">
      <c r="A1137" s="9" t="s">
        <v>1929</v>
      </c>
      <c r="B1137" s="17" t="s">
        <v>1936</v>
      </c>
      <c r="C1137" t="str">
        <f t="shared" si="1"/>
        <v>EC not in Cohort 7 Final EC Matrix</v>
      </c>
    </row>
    <row r="1138" spans="1:3">
      <c r="A1138" s="9" t="s">
        <v>1937</v>
      </c>
      <c r="B1138" s="17" t="s">
        <v>1938</v>
      </c>
      <c r="C1138" t="str">
        <f t="shared" si="1"/>
        <v>EC not in Cohort 7 Final EC Matrix</v>
      </c>
    </row>
    <row r="1139" spans="1:3">
      <c r="A1139" s="9" t="s">
        <v>1939</v>
      </c>
      <c r="B1139" s="17" t="s">
        <v>1940</v>
      </c>
      <c r="C1139" t="str">
        <f t="shared" si="1"/>
        <v>EC not in Cohort 7 Final EC Matrix</v>
      </c>
    </row>
    <row r="1140" spans="1:3">
      <c r="A1140" s="9" t="s">
        <v>1941</v>
      </c>
      <c r="B1140" s="17" t="s">
        <v>1942</v>
      </c>
      <c r="C1140" t="str">
        <f t="shared" si="1"/>
        <v>EC not in Cohort 7 Final EC Matrix</v>
      </c>
    </row>
    <row r="1141" spans="1:3">
      <c r="A1141" s="9" t="s">
        <v>1943</v>
      </c>
      <c r="B1141" s="17" t="s">
        <v>1943</v>
      </c>
      <c r="C1141" t="str">
        <f t="shared" si="1"/>
        <v>EC not in Cohort 7 Final EC Matrix</v>
      </c>
    </row>
    <row r="1142" spans="1:3">
      <c r="A1142" s="9" t="s">
        <v>1944</v>
      </c>
      <c r="B1142" s="17" t="s">
        <v>1945</v>
      </c>
      <c r="C1142" t="str">
        <f t="shared" si="1"/>
        <v>EC not in Cohort 7 Final EC Matrix</v>
      </c>
    </row>
    <row r="1143" spans="1:3">
      <c r="A1143" s="9" t="s">
        <v>1946</v>
      </c>
      <c r="B1143" s="17" t="s">
        <v>1946</v>
      </c>
      <c r="C1143" t="str">
        <f t="shared" si="1"/>
        <v>EC not in Cohort 7 Final EC Matrix</v>
      </c>
    </row>
    <row r="1144" spans="1:3">
      <c r="A1144" s="9" t="s">
        <v>1946</v>
      </c>
      <c r="B1144" s="17" t="s">
        <v>1947</v>
      </c>
      <c r="C1144" t="str">
        <f t="shared" si="1"/>
        <v>EC not in Cohort 7 Final EC Matrix</v>
      </c>
    </row>
    <row r="1145" spans="1:3">
      <c r="A1145" s="9" t="s">
        <v>1948</v>
      </c>
      <c r="B1145" s="17" t="s">
        <v>1949</v>
      </c>
      <c r="C1145" t="str">
        <f t="shared" si="1"/>
        <v>EC not in Cohort 7 Final EC Matrix</v>
      </c>
    </row>
    <row r="1146" spans="1:3">
      <c r="A1146" s="9" t="s">
        <v>1950</v>
      </c>
      <c r="B1146" s="17" t="s">
        <v>1950</v>
      </c>
      <c r="C1146" t="str">
        <f t="shared" si="1"/>
        <v>EC not in Cohort 7 Final EC Matrix</v>
      </c>
    </row>
    <row r="1147" spans="1:3">
      <c r="A1147" s="9" t="s">
        <v>1951</v>
      </c>
      <c r="B1147" s="17" t="s">
        <v>1951</v>
      </c>
      <c r="C1147" t="str">
        <f t="shared" si="1"/>
        <v>EC not in Cohort 7 Final EC Matrix</v>
      </c>
    </row>
    <row r="1148" spans="1:3">
      <c r="A1148" s="9" t="s">
        <v>1952</v>
      </c>
      <c r="B1148" s="17" t="s">
        <v>1953</v>
      </c>
      <c r="C1148" t="str">
        <f t="shared" si="1"/>
        <v>EC not in Cohort 7 Final EC Matrix</v>
      </c>
    </row>
    <row r="1149" spans="1:3">
      <c r="A1149" s="9" t="s">
        <v>1952</v>
      </c>
      <c r="B1149" s="17" t="s">
        <v>1954</v>
      </c>
      <c r="C1149" t="str">
        <f t="shared" si="1"/>
        <v>EC not in Cohort 7 Final EC Matrix</v>
      </c>
    </row>
    <row r="1150" spans="1:3">
      <c r="A1150" s="9" t="s">
        <v>1955</v>
      </c>
      <c r="B1150" s="17" t="s">
        <v>1956</v>
      </c>
      <c r="C1150" t="str">
        <f t="shared" si="1"/>
        <v>EC not in Cohort 7 Final EC Matrix</v>
      </c>
    </row>
    <row r="1151" spans="1:3">
      <c r="A1151" s="9" t="s">
        <v>1955</v>
      </c>
      <c r="B1151" s="17" t="s">
        <v>1957</v>
      </c>
      <c r="C1151" t="str">
        <f t="shared" si="1"/>
        <v>EC not in Cohort 7 Final EC Matrix</v>
      </c>
    </row>
    <row r="1152" spans="1:3">
      <c r="A1152" s="18" t="s">
        <v>1958</v>
      </c>
      <c r="B1152" s="19" t="s">
        <v>1959</v>
      </c>
      <c r="C1152" t="str">
        <f t="shared" si="1"/>
        <v>EC not in Cohort 7 Final EC Matrix</v>
      </c>
    </row>
    <row r="1153" spans="1:3">
      <c r="A1153" s="9" t="s">
        <v>1960</v>
      </c>
      <c r="B1153" s="17" t="s">
        <v>1961</v>
      </c>
      <c r="C1153" t="str">
        <f t="shared" si="1"/>
        <v>EC not in Cohort 7 Final EC Matrix</v>
      </c>
    </row>
    <row r="1154" spans="1:3">
      <c r="A1154" s="18" t="s">
        <v>1962</v>
      </c>
      <c r="B1154" s="19" t="s">
        <v>1963</v>
      </c>
      <c r="C1154" t="str">
        <f t="shared" si="1"/>
        <v>EC not in Cohort 7 Final EC Matrix</v>
      </c>
    </row>
    <row r="1155" spans="1:3">
      <c r="A1155" s="9" t="s">
        <v>1964</v>
      </c>
      <c r="B1155" s="17" t="s">
        <v>1965</v>
      </c>
      <c r="C1155" t="str">
        <f t="shared" si="1"/>
        <v>EC not in Cohort 7 Final EC Matrix</v>
      </c>
    </row>
    <row r="1156" spans="1:3">
      <c r="A1156" s="9" t="s">
        <v>1966</v>
      </c>
      <c r="B1156" s="17" t="s">
        <v>1967</v>
      </c>
      <c r="C1156" t="str">
        <f t="shared" si="1"/>
        <v>EC not in Cohort 7 Final EC Matrix</v>
      </c>
    </row>
    <row r="1157" spans="1:3">
      <c r="A1157" s="9" t="s">
        <v>1968</v>
      </c>
      <c r="B1157" s="17" t="s">
        <v>1969</v>
      </c>
      <c r="C1157" t="str">
        <f t="shared" si="1"/>
        <v>EC not in Cohort 7 Final EC Matrix</v>
      </c>
    </row>
    <row r="1158" spans="1:3">
      <c r="A1158" s="9" t="s">
        <v>1970</v>
      </c>
      <c r="B1158" s="17" t="s">
        <v>1970</v>
      </c>
      <c r="C1158" t="str">
        <f t="shared" si="1"/>
        <v>EC not in Cohort 7 Final EC Matrix</v>
      </c>
    </row>
    <row r="1159" spans="1:3">
      <c r="A1159" s="9" t="s">
        <v>1970</v>
      </c>
      <c r="B1159" s="17" t="s">
        <v>1971</v>
      </c>
      <c r="C1159" t="str">
        <f t="shared" si="1"/>
        <v>EC not in Cohort 7 Final EC Matrix</v>
      </c>
    </row>
    <row r="1160" spans="1:3">
      <c r="A1160" s="9" t="s">
        <v>1972</v>
      </c>
      <c r="B1160" s="17" t="s">
        <v>1972</v>
      </c>
      <c r="C1160" t="str">
        <f t="shared" si="1"/>
        <v>EC not in Cohort 7 Final EC Matrix</v>
      </c>
    </row>
    <row r="1161" spans="1:3">
      <c r="A1161" s="18" t="s">
        <v>1972</v>
      </c>
      <c r="B1161" s="19" t="s">
        <v>1973</v>
      </c>
      <c r="C1161" t="str">
        <f t="shared" si="1"/>
        <v>EC not in Cohort 7 Final EC Matrix</v>
      </c>
    </row>
    <row r="1162" spans="1:3">
      <c r="A1162" s="18" t="s">
        <v>1974</v>
      </c>
      <c r="B1162" s="19" t="s">
        <v>1974</v>
      </c>
      <c r="C1162" t="str">
        <f t="shared" si="1"/>
        <v>EC not in Cohort 7 Final EC Matrix</v>
      </c>
    </row>
    <row r="1163" spans="1:3">
      <c r="A1163" s="18" t="s">
        <v>1974</v>
      </c>
      <c r="B1163" s="19" t="s">
        <v>1975</v>
      </c>
      <c r="C1163" t="str">
        <f t="shared" si="1"/>
        <v>EC not in Cohort 7 Final EC Matrix</v>
      </c>
    </row>
    <row r="1164" spans="1:3">
      <c r="A1164" s="9" t="s">
        <v>1976</v>
      </c>
      <c r="B1164" s="17" t="s">
        <v>1977</v>
      </c>
      <c r="C1164" t="str">
        <f t="shared" si="1"/>
        <v>EC not in Cohort 7 Final EC Matrix</v>
      </c>
    </row>
    <row r="1165" spans="1:3">
      <c r="A1165" s="9" t="s">
        <v>1978</v>
      </c>
      <c r="B1165" s="17" t="s">
        <v>1978</v>
      </c>
      <c r="C1165" t="str">
        <f t="shared" si="1"/>
        <v>EC not in Cohort 7 Final EC Matrix</v>
      </c>
    </row>
    <row r="1166" spans="1:3">
      <c r="A1166" s="18" t="s">
        <v>1979</v>
      </c>
      <c r="B1166" s="19" t="s">
        <v>1980</v>
      </c>
      <c r="C1166" t="str">
        <f t="shared" si="1"/>
        <v>EC not in Cohort 7 Final EC Matrix</v>
      </c>
    </row>
    <row r="1167" spans="1:3">
      <c r="A1167" s="18" t="s">
        <v>1981</v>
      </c>
      <c r="B1167" s="19" t="s">
        <v>1982</v>
      </c>
      <c r="C1167" t="str">
        <f t="shared" si="1"/>
        <v>EC not in Cohort 7 Final EC Matrix</v>
      </c>
    </row>
    <row r="1168" spans="1:3">
      <c r="A1168" s="18" t="s">
        <v>1983</v>
      </c>
      <c r="B1168" s="19" t="s">
        <v>1984</v>
      </c>
      <c r="C1168" t="str">
        <f t="shared" si="1"/>
        <v>EC not in Cohort 7 Final EC Matrix</v>
      </c>
    </row>
    <row r="1169" spans="1:3">
      <c r="A1169" s="9" t="s">
        <v>1985</v>
      </c>
      <c r="B1169" s="17" t="s">
        <v>1986</v>
      </c>
      <c r="C1169" t="str">
        <f t="shared" si="1"/>
        <v>EC not in Cohort 7 Final EC Matrix</v>
      </c>
    </row>
    <row r="1170" spans="1:3">
      <c r="A1170" s="9" t="s">
        <v>1987</v>
      </c>
      <c r="B1170" s="17" t="s">
        <v>1988</v>
      </c>
      <c r="C1170" t="str">
        <f t="shared" si="1"/>
        <v>EC not in Cohort 7 Final EC Matrix</v>
      </c>
    </row>
    <row r="1171" spans="1:3">
      <c r="A1171" s="9" t="s">
        <v>1989</v>
      </c>
      <c r="B1171" s="17" t="s">
        <v>1990</v>
      </c>
      <c r="C1171" t="str">
        <f t="shared" si="1"/>
        <v>EC not in Cohort 7 Final EC Matrix</v>
      </c>
    </row>
    <row r="1172" spans="1:3">
      <c r="A1172" s="9" t="s">
        <v>1991</v>
      </c>
      <c r="B1172" s="17" t="s">
        <v>1991</v>
      </c>
      <c r="C1172" t="str">
        <f t="shared" si="1"/>
        <v>EC not in Cohort 7 Final EC Matrix</v>
      </c>
    </row>
    <row r="1173" spans="1:3">
      <c r="A1173" s="9" t="s">
        <v>1991</v>
      </c>
      <c r="B1173" s="17" t="s">
        <v>1992</v>
      </c>
      <c r="C1173" t="str">
        <f t="shared" si="1"/>
        <v>EC not in Cohort 7 Final EC Matrix</v>
      </c>
    </row>
    <row r="1174" spans="1:3">
      <c r="A1174" s="18" t="s">
        <v>1993</v>
      </c>
      <c r="B1174" s="19" t="s">
        <v>1994</v>
      </c>
      <c r="C1174" t="str">
        <f t="shared" si="1"/>
        <v>EC not in Cohort 7 Final EC Matrix</v>
      </c>
    </row>
    <row r="1175" spans="1:3">
      <c r="A1175" s="18" t="s">
        <v>399</v>
      </c>
      <c r="B1175" s="19" t="s">
        <v>399</v>
      </c>
      <c r="C1175" t="str">
        <f t="shared" si="1"/>
        <v>EC not in Cohort 7 Final EC Matrix</v>
      </c>
    </row>
    <row r="1176" spans="1:3">
      <c r="A1176" s="9" t="s">
        <v>399</v>
      </c>
      <c r="B1176" s="17" t="s">
        <v>1995</v>
      </c>
      <c r="C1176" t="str">
        <f t="shared" si="1"/>
        <v>EC not in Cohort 7 Final EC Matrix</v>
      </c>
    </row>
    <row r="1177" spans="1:3">
      <c r="A1177" s="9" t="s">
        <v>1996</v>
      </c>
      <c r="B1177" s="17" t="s">
        <v>1996</v>
      </c>
      <c r="C1177" t="str">
        <f t="shared" si="1"/>
        <v>EC not in Cohort 7 Final EC Matrix</v>
      </c>
    </row>
    <row r="1178" spans="1:3">
      <c r="A1178" s="9" t="s">
        <v>1996</v>
      </c>
      <c r="B1178" s="17" t="s">
        <v>1997</v>
      </c>
      <c r="C1178" t="str">
        <f t="shared" si="1"/>
        <v>EC not in Cohort 7 Final EC Matrix</v>
      </c>
    </row>
    <row r="1179" spans="1:3">
      <c r="A1179" s="9" t="s">
        <v>1998</v>
      </c>
      <c r="B1179" s="17" t="s">
        <v>1999</v>
      </c>
      <c r="C1179" t="str">
        <f t="shared" si="1"/>
        <v>EC not in Cohort 7 Final EC Matrix</v>
      </c>
    </row>
    <row r="1180" spans="1:3">
      <c r="A1180" s="9" t="s">
        <v>2000</v>
      </c>
      <c r="B1180" s="17" t="s">
        <v>2001</v>
      </c>
      <c r="C1180" t="str">
        <f t="shared" si="1"/>
        <v>EC not in Cohort 7 Final EC Matrix</v>
      </c>
    </row>
    <row r="1181" spans="1:3">
      <c r="A1181" s="9" t="s">
        <v>2002</v>
      </c>
      <c r="B1181" s="17" t="s">
        <v>2003</v>
      </c>
      <c r="C1181" t="str">
        <f t="shared" si="1"/>
        <v>EC not in Cohort 7 Final EC Matrix</v>
      </c>
    </row>
    <row r="1182" spans="1:3">
      <c r="A1182" s="9" t="s">
        <v>2004</v>
      </c>
      <c r="B1182" s="17" t="s">
        <v>2004</v>
      </c>
      <c r="C1182" t="str">
        <f t="shared" si="1"/>
        <v>EC not in Cohort 7 Final EC Matrix</v>
      </c>
    </row>
    <row r="1183" spans="1:3">
      <c r="A1183" s="9" t="s">
        <v>2005</v>
      </c>
      <c r="B1183" s="17" t="s">
        <v>2006</v>
      </c>
      <c r="C1183" t="str">
        <f t="shared" si="1"/>
        <v>EC not in Cohort 7 Final EC Matrix</v>
      </c>
    </row>
    <row r="1184" spans="1:3">
      <c r="A1184" s="9" t="s">
        <v>2007</v>
      </c>
      <c r="B1184" s="17" t="s">
        <v>2008</v>
      </c>
      <c r="C1184" t="str">
        <f t="shared" si="1"/>
        <v>EC not in Cohort 7 Final EC Matrix</v>
      </c>
    </row>
    <row r="1185" spans="1:3">
      <c r="A1185" s="9" t="s">
        <v>2009</v>
      </c>
      <c r="B1185" s="17" t="s">
        <v>2010</v>
      </c>
      <c r="C1185" t="str">
        <f t="shared" si="1"/>
        <v>EC not in Cohort 7 Final EC Matrix</v>
      </c>
    </row>
    <row r="1186" spans="1:3">
      <c r="A1186" s="18" t="s">
        <v>2011</v>
      </c>
      <c r="B1186" s="19" t="s">
        <v>2012</v>
      </c>
      <c r="C1186" t="str">
        <f t="shared" si="1"/>
        <v>EC not in Cohort 7 Final EC Matrix</v>
      </c>
    </row>
    <row r="1187" spans="1:3">
      <c r="A1187" s="9" t="s">
        <v>2013</v>
      </c>
      <c r="B1187" s="17" t="s">
        <v>2014</v>
      </c>
      <c r="C1187" t="str">
        <f t="shared" si="1"/>
        <v>EC not in Cohort 7 Final EC Matrix</v>
      </c>
    </row>
    <row r="1188" spans="1:3">
      <c r="A1188" s="9" t="s">
        <v>2015</v>
      </c>
      <c r="B1188" s="17" t="s">
        <v>2015</v>
      </c>
      <c r="C1188" t="str">
        <f t="shared" si="1"/>
        <v>EC not in Cohort 7 Final EC Matrix</v>
      </c>
    </row>
    <row r="1189" spans="1:3">
      <c r="A1189" s="18" t="s">
        <v>2015</v>
      </c>
      <c r="B1189" s="19" t="s">
        <v>2016</v>
      </c>
      <c r="C1189" t="str">
        <f t="shared" si="1"/>
        <v>EC not in Cohort 7 Final EC Matrix</v>
      </c>
    </row>
    <row r="1190" spans="1:3">
      <c r="A1190" s="9" t="s">
        <v>2017</v>
      </c>
      <c r="B1190" s="17" t="s">
        <v>2017</v>
      </c>
      <c r="C1190" t="str">
        <f t="shared" si="1"/>
        <v>EC not in Cohort 7 Final EC Matrix</v>
      </c>
    </row>
    <row r="1191" spans="1:3">
      <c r="A1191" s="9" t="s">
        <v>2018</v>
      </c>
      <c r="B1191" s="17" t="s">
        <v>2019</v>
      </c>
      <c r="C1191" t="str">
        <f t="shared" si="1"/>
        <v>EC not in Cohort 7 Final EC Matrix</v>
      </c>
    </row>
    <row r="1192" spans="1:3">
      <c r="A1192" s="9" t="s">
        <v>2020</v>
      </c>
      <c r="B1192" s="17" t="s">
        <v>2021</v>
      </c>
      <c r="C1192" t="str">
        <f t="shared" si="1"/>
        <v>EC not in Cohort 7 Final EC Matrix</v>
      </c>
    </row>
    <row r="1193" spans="1:3">
      <c r="A1193" s="9" t="s">
        <v>2020</v>
      </c>
      <c r="B1193" s="17" t="s">
        <v>2022</v>
      </c>
      <c r="C1193" t="str">
        <f t="shared" si="1"/>
        <v>EC not in Cohort 7 Final EC Matrix</v>
      </c>
    </row>
    <row r="1194" spans="1:3">
      <c r="A1194" s="18" t="s">
        <v>2023</v>
      </c>
      <c r="B1194" s="19" t="s">
        <v>2024</v>
      </c>
      <c r="C1194" t="str">
        <f t="shared" si="1"/>
        <v>EC not in Cohort 7 Final EC Matrix</v>
      </c>
    </row>
    <row r="1195" spans="1:3">
      <c r="A1195" s="9" t="s">
        <v>2025</v>
      </c>
      <c r="B1195" s="17" t="s">
        <v>2026</v>
      </c>
      <c r="C1195" t="str">
        <f t="shared" si="1"/>
        <v>EC not in Cohort 7 Final EC Matrix</v>
      </c>
    </row>
    <row r="1196" spans="1:3">
      <c r="A1196" s="18" t="s">
        <v>2027</v>
      </c>
      <c r="B1196" s="19" t="s">
        <v>2028</v>
      </c>
      <c r="C1196" t="str">
        <f t="shared" si="1"/>
        <v>EC not in Cohort 7 Final EC Matrix</v>
      </c>
    </row>
    <row r="1197" spans="1:3">
      <c r="A1197" s="9" t="s">
        <v>2029</v>
      </c>
      <c r="B1197" s="17" t="s">
        <v>2030</v>
      </c>
      <c r="C1197" t="str">
        <f t="shared" si="1"/>
        <v>EC not in Cohort 7 Final EC Matrix</v>
      </c>
    </row>
    <row r="1198" spans="1:3">
      <c r="A1198" s="9" t="s">
        <v>2031</v>
      </c>
      <c r="B1198" s="17" t="s">
        <v>2032</v>
      </c>
      <c r="C1198" t="str">
        <f t="shared" si="1"/>
        <v>EC not in Cohort 7 Final EC Matrix</v>
      </c>
    </row>
    <row r="1199" spans="1:3">
      <c r="A1199" s="9" t="s">
        <v>2033</v>
      </c>
      <c r="B1199" s="17" t="s">
        <v>2034</v>
      </c>
      <c r="C1199" t="str">
        <f t="shared" si="1"/>
        <v>EC not in Cohort 7 Final EC Matrix</v>
      </c>
    </row>
    <row r="1200" spans="1:3">
      <c r="A1200" s="18" t="s">
        <v>2035</v>
      </c>
      <c r="B1200" s="19" t="s">
        <v>2036</v>
      </c>
      <c r="C1200" t="str">
        <f t="shared" si="1"/>
        <v>EC not in Cohort 7 Final EC Matrix</v>
      </c>
    </row>
    <row r="1201" spans="1:3">
      <c r="A1201" s="9" t="s">
        <v>127</v>
      </c>
      <c r="B1201" s="17" t="s">
        <v>2037</v>
      </c>
      <c r="C1201" t="str">
        <f t="shared" si="1"/>
        <v>EC not in Cohort 7 Final EC Matrix</v>
      </c>
    </row>
    <row r="1202" spans="1:3">
      <c r="A1202" s="9" t="s">
        <v>127</v>
      </c>
      <c r="B1202" s="17" t="s">
        <v>126</v>
      </c>
      <c r="C1202" t="str">
        <f t="shared" si="1"/>
        <v>EC not in Cohort 7 Final EC Matrix</v>
      </c>
    </row>
    <row r="1203" spans="1:3">
      <c r="A1203" s="9" t="s">
        <v>127</v>
      </c>
      <c r="B1203" s="17" t="s">
        <v>2038</v>
      </c>
      <c r="C1203" t="str">
        <f t="shared" si="1"/>
        <v>EC not in Cohort 7 Final EC Matrix</v>
      </c>
    </row>
    <row r="1204" spans="1:3">
      <c r="A1204" s="9" t="s">
        <v>2039</v>
      </c>
      <c r="B1204" s="17" t="s">
        <v>2040</v>
      </c>
      <c r="C1204" t="str">
        <f t="shared" si="1"/>
        <v>EC not in Cohort 7 Final EC Matrix</v>
      </c>
    </row>
    <row r="1205" spans="1:3">
      <c r="A1205" s="18" t="s">
        <v>2041</v>
      </c>
      <c r="B1205" s="19" t="s">
        <v>2042</v>
      </c>
      <c r="C1205" t="str">
        <f t="shared" si="1"/>
        <v>EC not in Cohort 7 Final EC Matrix</v>
      </c>
    </row>
    <row r="1206" spans="1:3">
      <c r="A1206" s="9" t="s">
        <v>2043</v>
      </c>
      <c r="B1206" s="17" t="s">
        <v>2044</v>
      </c>
      <c r="C1206" t="str">
        <f t="shared" si="1"/>
        <v>EC not in Cohort 7 Final EC Matrix</v>
      </c>
    </row>
    <row r="1207" spans="1:3">
      <c r="A1207" s="18" t="s">
        <v>2045</v>
      </c>
      <c r="B1207" s="19" t="s">
        <v>2046</v>
      </c>
      <c r="C1207" t="str">
        <f t="shared" si="1"/>
        <v>EC not in Cohort 7 Final EC Matrix</v>
      </c>
    </row>
    <row r="1208" spans="1:3">
      <c r="A1208" s="9" t="s">
        <v>2047</v>
      </c>
      <c r="B1208" s="17" t="s">
        <v>2048</v>
      </c>
      <c r="C1208" t="str">
        <f t="shared" si="1"/>
        <v>EC not in Cohort 7 Final EC Matrix</v>
      </c>
    </row>
    <row r="1209" spans="1:3">
      <c r="A1209" s="9" t="s">
        <v>2049</v>
      </c>
      <c r="B1209" s="17" t="s">
        <v>2050</v>
      </c>
      <c r="C1209" t="str">
        <f t="shared" si="1"/>
        <v>EC not in Cohort 7 Final EC Matrix</v>
      </c>
    </row>
    <row r="1210" spans="1:3">
      <c r="A1210" s="9" t="s">
        <v>2051</v>
      </c>
      <c r="B1210" s="17" t="s">
        <v>2052</v>
      </c>
      <c r="C1210" t="str">
        <f t="shared" si="1"/>
        <v>EC not in Cohort 7 Final EC Matrix</v>
      </c>
    </row>
    <row r="1211" spans="1:3">
      <c r="A1211" s="9" t="s">
        <v>2051</v>
      </c>
      <c r="B1211" s="17" t="s">
        <v>2053</v>
      </c>
      <c r="C1211" t="str">
        <f t="shared" si="1"/>
        <v>EC not in Cohort 7 Final EC Matrix</v>
      </c>
    </row>
    <row r="1212" spans="1:3">
      <c r="A1212" s="18" t="s">
        <v>2054</v>
      </c>
      <c r="B1212" s="19" t="s">
        <v>2055</v>
      </c>
      <c r="C1212" t="str">
        <f t="shared" si="1"/>
        <v>EC not in Cohort 7 Final EC Matrix</v>
      </c>
    </row>
    <row r="1213" spans="1:3">
      <c r="A1213" s="9" t="s">
        <v>2054</v>
      </c>
      <c r="B1213" s="17" t="s">
        <v>2056</v>
      </c>
      <c r="C1213" t="str">
        <f t="shared" si="1"/>
        <v>EC not in Cohort 7 Final EC Matrix</v>
      </c>
    </row>
    <row r="1214" spans="1:3">
      <c r="A1214" s="9" t="s">
        <v>2054</v>
      </c>
      <c r="B1214" s="17" t="s">
        <v>2057</v>
      </c>
      <c r="C1214" t="str">
        <f t="shared" si="1"/>
        <v>EC not in Cohort 7 Final EC Matrix</v>
      </c>
    </row>
    <row r="1215" spans="1:3">
      <c r="A1215" s="9" t="s">
        <v>2058</v>
      </c>
      <c r="B1215" s="17" t="s">
        <v>2059</v>
      </c>
      <c r="C1215" t="str">
        <f t="shared" si="1"/>
        <v>EC not in Cohort 7 Final EC Matrix</v>
      </c>
    </row>
    <row r="1216" spans="1:3">
      <c r="A1216" s="9" t="s">
        <v>2060</v>
      </c>
      <c r="B1216" s="17" t="s">
        <v>2060</v>
      </c>
      <c r="C1216" t="str">
        <f t="shared" si="1"/>
        <v>EC not in Cohort 7 Final EC Matrix</v>
      </c>
    </row>
    <row r="1217" spans="1:3">
      <c r="A1217" s="9" t="s">
        <v>2061</v>
      </c>
      <c r="B1217" s="17" t="s">
        <v>2062</v>
      </c>
      <c r="C1217" t="str">
        <f t="shared" si="1"/>
        <v>EC not in Cohort 7 Final EC Matrix</v>
      </c>
    </row>
    <row r="1218" spans="1:3">
      <c r="A1218" s="18" t="s">
        <v>2063</v>
      </c>
      <c r="B1218" s="19" t="s">
        <v>2064</v>
      </c>
      <c r="C1218" t="str">
        <f t="shared" si="1"/>
        <v>EC not in Cohort 7 Final EC Matrix</v>
      </c>
    </row>
    <row r="1219" spans="1:3">
      <c r="A1219" s="18" t="s">
        <v>2063</v>
      </c>
      <c r="B1219" s="19" t="s">
        <v>2065</v>
      </c>
      <c r="C1219" t="str">
        <f t="shared" si="1"/>
        <v>EC not in Cohort 7 Final EC Matrix</v>
      </c>
    </row>
    <row r="1220" spans="1:3">
      <c r="A1220" s="18" t="s">
        <v>2063</v>
      </c>
      <c r="B1220" s="19" t="s">
        <v>2066</v>
      </c>
      <c r="C1220" t="str">
        <f t="shared" si="1"/>
        <v>EC not in Cohort 7 Final EC Matrix</v>
      </c>
    </row>
    <row r="1221" spans="1:3">
      <c r="A1221" s="9" t="s">
        <v>2067</v>
      </c>
      <c r="B1221" s="17" t="s">
        <v>2068</v>
      </c>
      <c r="C1221" t="str">
        <f t="shared" si="1"/>
        <v>EC not in Cohort 7 Final EC Matrix</v>
      </c>
    </row>
    <row r="1222" spans="1:3">
      <c r="A1222" s="9" t="s">
        <v>2067</v>
      </c>
      <c r="B1222" s="17" t="s">
        <v>2069</v>
      </c>
      <c r="C1222" t="str">
        <f t="shared" si="1"/>
        <v>EC not in Cohort 7 Final EC Matrix</v>
      </c>
    </row>
    <row r="1223" spans="1:3">
      <c r="A1223" s="18" t="s">
        <v>2070</v>
      </c>
      <c r="B1223" s="19" t="s">
        <v>2070</v>
      </c>
      <c r="C1223" t="str">
        <f t="shared" si="1"/>
        <v>EC not in Cohort 7 Final EC Matrix</v>
      </c>
    </row>
    <row r="1224" spans="1:3">
      <c r="A1224" s="18" t="s">
        <v>2071</v>
      </c>
      <c r="B1224" s="19" t="s">
        <v>2072</v>
      </c>
      <c r="C1224" t="str">
        <f t="shared" si="1"/>
        <v>EC not in Cohort 7 Final EC Matrix</v>
      </c>
    </row>
    <row r="1225" spans="1:3">
      <c r="A1225" s="9" t="s">
        <v>2073</v>
      </c>
      <c r="B1225" s="17" t="s">
        <v>2074</v>
      </c>
      <c r="C1225" t="str">
        <f t="shared" si="1"/>
        <v>EC not in Cohort 7 Final EC Matrix</v>
      </c>
    </row>
    <row r="1226" spans="1:3">
      <c r="A1226" s="9" t="s">
        <v>2075</v>
      </c>
      <c r="B1226" s="17" t="s">
        <v>2076</v>
      </c>
      <c r="C1226" t="str">
        <f t="shared" si="1"/>
        <v>EC not in Cohort 7 Final EC Matrix</v>
      </c>
    </row>
    <row r="1227" spans="1:3">
      <c r="A1227" s="18" t="s">
        <v>2077</v>
      </c>
      <c r="B1227" s="19" t="s">
        <v>2078</v>
      </c>
      <c r="C1227" t="str">
        <f t="shared" si="1"/>
        <v>EC not in Cohort 7 Final EC Matrix</v>
      </c>
    </row>
    <row r="1228" spans="1:3">
      <c r="A1228" s="18" t="s">
        <v>2079</v>
      </c>
      <c r="B1228" s="19" t="s">
        <v>2079</v>
      </c>
      <c r="C1228" t="str">
        <f t="shared" si="1"/>
        <v>EC not in Cohort 7 Final EC Matrix</v>
      </c>
    </row>
    <row r="1229" spans="1:3">
      <c r="A1229" s="9" t="s">
        <v>2079</v>
      </c>
      <c r="B1229" s="17" t="s">
        <v>2080</v>
      </c>
      <c r="C1229" t="str">
        <f t="shared" si="1"/>
        <v>EC not in Cohort 7 Final EC Matrix</v>
      </c>
    </row>
    <row r="1230" spans="1:3">
      <c r="A1230" s="9" t="s">
        <v>397</v>
      </c>
      <c r="B1230" s="17" t="s">
        <v>2081</v>
      </c>
      <c r="C1230" t="str">
        <f t="shared" si="1"/>
        <v>EC not in Cohort 7 Final EC Matrix</v>
      </c>
    </row>
    <row r="1231" spans="1:3">
      <c r="A1231" s="9" t="s">
        <v>2082</v>
      </c>
      <c r="B1231" s="17" t="s">
        <v>2083</v>
      </c>
      <c r="C1231" t="str">
        <f t="shared" si="1"/>
        <v>EC not in Cohort 7 Final EC Matrix</v>
      </c>
    </row>
    <row r="1232" spans="1:3">
      <c r="A1232" s="18" t="s">
        <v>2084</v>
      </c>
      <c r="B1232" s="19" t="s">
        <v>2085</v>
      </c>
      <c r="C1232" t="str">
        <f t="shared" si="1"/>
        <v>EC not in Cohort 7 Final EC Matrix</v>
      </c>
    </row>
    <row r="1233" spans="1:3">
      <c r="A1233" s="18" t="s">
        <v>2086</v>
      </c>
      <c r="B1233" s="19" t="s">
        <v>2087</v>
      </c>
      <c r="C1233" t="str">
        <f t="shared" si="1"/>
        <v>EC not in Cohort 7 Final EC Matrix</v>
      </c>
    </row>
    <row r="1234" spans="1:3">
      <c r="A1234" s="18" t="s">
        <v>2088</v>
      </c>
      <c r="B1234" s="19" t="s">
        <v>2089</v>
      </c>
      <c r="C1234" t="str">
        <f t="shared" si="1"/>
        <v>EC not in Cohort 7 Final EC Matrix</v>
      </c>
    </row>
    <row r="1235" spans="1:3">
      <c r="A1235" s="18" t="s">
        <v>2088</v>
      </c>
      <c r="B1235" s="19" t="s">
        <v>2090</v>
      </c>
      <c r="C1235" t="str">
        <f t="shared" si="1"/>
        <v>EC not in Cohort 7 Final EC Matrix</v>
      </c>
    </row>
    <row r="1236" spans="1:3">
      <c r="A1236" s="9" t="s">
        <v>2091</v>
      </c>
      <c r="B1236" s="17" t="s">
        <v>2092</v>
      </c>
      <c r="C1236" t="str">
        <f t="shared" si="1"/>
        <v>EC not in Cohort 7 Final EC Matrix</v>
      </c>
    </row>
    <row r="1237" spans="1:3">
      <c r="A1237" s="9" t="s">
        <v>2093</v>
      </c>
      <c r="B1237" s="17" t="s">
        <v>2094</v>
      </c>
      <c r="C1237" t="str">
        <f t="shared" si="1"/>
        <v>EC not in Cohort 7 Final EC Matrix</v>
      </c>
    </row>
    <row r="1238" spans="1:3">
      <c r="A1238" s="9" t="s">
        <v>2095</v>
      </c>
      <c r="B1238" s="17" t="s">
        <v>2095</v>
      </c>
      <c r="C1238" t="str">
        <f t="shared" si="1"/>
        <v>EC not in Cohort 7 Final EC Matrix</v>
      </c>
    </row>
    <row r="1239" spans="1:3">
      <c r="A1239" s="18" t="s">
        <v>2095</v>
      </c>
      <c r="B1239" s="19" t="s">
        <v>2096</v>
      </c>
      <c r="C1239" t="str">
        <f t="shared" si="1"/>
        <v>EC not in Cohort 7 Final EC Matrix</v>
      </c>
    </row>
    <row r="1240" spans="1:3">
      <c r="A1240" s="9" t="s">
        <v>2097</v>
      </c>
      <c r="B1240" s="17" t="s">
        <v>2097</v>
      </c>
      <c r="C1240" t="str">
        <f t="shared" si="1"/>
        <v>EC not in Cohort 7 Final EC Matrix</v>
      </c>
    </row>
    <row r="1241" spans="1:3">
      <c r="A1241" s="18" t="s">
        <v>2098</v>
      </c>
      <c r="B1241" s="19" t="s">
        <v>2099</v>
      </c>
      <c r="C1241" t="str">
        <f t="shared" si="1"/>
        <v>EC not in Cohort 7 Final EC Matrix</v>
      </c>
    </row>
    <row r="1242" spans="1:3">
      <c r="A1242" s="9" t="s">
        <v>2100</v>
      </c>
      <c r="B1242" s="17" t="s">
        <v>2101</v>
      </c>
      <c r="C1242" t="str">
        <f t="shared" si="1"/>
        <v>EC not in Cohort 7 Final EC Matrix</v>
      </c>
    </row>
    <row r="1243" spans="1:3">
      <c r="A1243" s="9" t="s">
        <v>2102</v>
      </c>
      <c r="B1243" s="17" t="s">
        <v>2102</v>
      </c>
      <c r="C1243" t="str">
        <f t="shared" si="1"/>
        <v>EC not in Cohort 7 Final EC Matrix</v>
      </c>
    </row>
    <row r="1244" spans="1:3">
      <c r="A1244" s="9" t="s">
        <v>2102</v>
      </c>
      <c r="B1244" s="17" t="s">
        <v>2103</v>
      </c>
      <c r="C1244" t="str">
        <f t="shared" si="1"/>
        <v>EC not in Cohort 7 Final EC Matrix</v>
      </c>
    </row>
    <row r="1245" spans="1:3">
      <c r="A1245" s="18" t="s">
        <v>2104</v>
      </c>
      <c r="B1245" s="19" t="s">
        <v>2105</v>
      </c>
      <c r="C1245" t="str">
        <f t="shared" si="1"/>
        <v>EC not in Cohort 7 Final EC Matrix</v>
      </c>
    </row>
    <row r="1246" spans="1:3">
      <c r="A1246" s="9" t="s">
        <v>2106</v>
      </c>
      <c r="B1246" s="17" t="s">
        <v>2107</v>
      </c>
      <c r="C1246" t="str">
        <f t="shared" si="1"/>
        <v>EC not in Cohort 7 Final EC Matrix</v>
      </c>
    </row>
    <row r="1247" spans="1:3">
      <c r="A1247" s="9" t="s">
        <v>2108</v>
      </c>
      <c r="B1247" s="17" t="s">
        <v>2109</v>
      </c>
      <c r="C1247" t="str">
        <f t="shared" si="1"/>
        <v>EC not in Cohort 7 Final EC Matrix</v>
      </c>
    </row>
    <row r="1248" spans="1:3">
      <c r="A1248" s="9" t="s">
        <v>2110</v>
      </c>
      <c r="B1248" s="17" t="s">
        <v>2110</v>
      </c>
      <c r="C1248" t="str">
        <f t="shared" si="1"/>
        <v>EC not in Cohort 7 Final EC Matrix</v>
      </c>
    </row>
    <row r="1249" spans="1:3">
      <c r="A1249" s="18" t="s">
        <v>2110</v>
      </c>
      <c r="B1249" s="19" t="s">
        <v>2111</v>
      </c>
      <c r="C1249" t="str">
        <f t="shared" si="1"/>
        <v>EC not in Cohort 7 Final EC Matrix</v>
      </c>
    </row>
    <row r="1250" spans="1:3">
      <c r="A1250" s="18" t="s">
        <v>2112</v>
      </c>
      <c r="B1250" s="19" t="s">
        <v>2112</v>
      </c>
      <c r="C1250" t="str">
        <f t="shared" si="1"/>
        <v>EC not in Cohort 7 Final EC Matrix</v>
      </c>
    </row>
    <row r="1251" spans="1:3">
      <c r="A1251" s="9" t="s">
        <v>2113</v>
      </c>
      <c r="B1251" s="17" t="s">
        <v>2113</v>
      </c>
      <c r="C1251" t="str">
        <f t="shared" si="1"/>
        <v>EC not in Cohort 7 Final EC Matrix</v>
      </c>
    </row>
    <row r="1252" spans="1:3">
      <c r="A1252" s="9" t="s">
        <v>2113</v>
      </c>
      <c r="B1252" s="17" t="s">
        <v>2114</v>
      </c>
      <c r="C1252" t="str">
        <f t="shared" si="1"/>
        <v>EC not in Cohort 7 Final EC Matrix</v>
      </c>
    </row>
    <row r="1253" spans="1:3">
      <c r="A1253" s="9" t="s">
        <v>2115</v>
      </c>
      <c r="B1253" s="17" t="s">
        <v>2115</v>
      </c>
      <c r="C1253" t="str">
        <f t="shared" si="1"/>
        <v>EC not in Cohort 7 Final EC Matrix</v>
      </c>
    </row>
    <row r="1254" spans="1:3">
      <c r="A1254" s="18" t="s">
        <v>2116</v>
      </c>
      <c r="B1254" s="19" t="s">
        <v>2116</v>
      </c>
      <c r="C1254" t="str">
        <f t="shared" si="1"/>
        <v>EC not in Cohort 7 Final EC Matrix</v>
      </c>
    </row>
    <row r="1255" spans="1:3">
      <c r="A1255" s="9" t="s">
        <v>2117</v>
      </c>
      <c r="B1255" s="17" t="s">
        <v>2118</v>
      </c>
      <c r="C1255" t="str">
        <f t="shared" si="1"/>
        <v>EC not in Cohort 7 Final EC Matrix</v>
      </c>
    </row>
    <row r="1256" spans="1:3">
      <c r="A1256" s="18" t="s">
        <v>2119</v>
      </c>
      <c r="B1256" s="19" t="s">
        <v>2120</v>
      </c>
      <c r="C1256" t="str">
        <f t="shared" si="1"/>
        <v>EC not in Cohort 7 Final EC Matrix</v>
      </c>
    </row>
    <row r="1257" spans="1:3">
      <c r="A1257" s="18" t="s">
        <v>2119</v>
      </c>
      <c r="B1257" s="19" t="s">
        <v>2121</v>
      </c>
      <c r="C1257" t="str">
        <f t="shared" si="1"/>
        <v>EC not in Cohort 7 Final EC Matrix</v>
      </c>
    </row>
    <row r="1258" spans="1:3">
      <c r="A1258" s="9" t="s">
        <v>2122</v>
      </c>
      <c r="B1258" s="17" t="s">
        <v>2122</v>
      </c>
      <c r="C1258" t="str">
        <f t="shared" si="1"/>
        <v>EC not in Cohort 7 Final EC Matrix</v>
      </c>
    </row>
    <row r="1259" spans="1:3">
      <c r="A1259" s="9" t="s">
        <v>2123</v>
      </c>
      <c r="B1259" s="17" t="s">
        <v>2123</v>
      </c>
      <c r="C1259" t="str">
        <f t="shared" si="1"/>
        <v>EC not in Cohort 7 Final EC Matrix</v>
      </c>
    </row>
    <row r="1260" spans="1:3">
      <c r="A1260" s="18" t="s">
        <v>2124</v>
      </c>
      <c r="B1260" s="19" t="s">
        <v>2125</v>
      </c>
      <c r="C1260" t="str">
        <f t="shared" si="1"/>
        <v>EC not in Cohort 7 Final EC Matrix</v>
      </c>
    </row>
    <row r="1261" spans="1:3">
      <c r="A1261" s="9" t="s">
        <v>2126</v>
      </c>
      <c r="B1261" s="17" t="s">
        <v>2126</v>
      </c>
      <c r="C1261" t="str">
        <f t="shared" si="1"/>
        <v>EC not in Cohort 7 Final EC Matrix</v>
      </c>
    </row>
    <row r="1262" spans="1:3">
      <c r="A1262" s="18" t="s">
        <v>2127</v>
      </c>
      <c r="B1262" s="19" t="s">
        <v>2128</v>
      </c>
      <c r="C1262" t="str">
        <f t="shared" si="1"/>
        <v>EC not in Cohort 7 Final EC Matrix</v>
      </c>
    </row>
    <row r="1263" spans="1:3">
      <c r="A1263" s="18" t="s">
        <v>2129</v>
      </c>
      <c r="B1263" s="19" t="s">
        <v>2130</v>
      </c>
      <c r="C1263" t="str">
        <f t="shared" si="1"/>
        <v>EC not in Cohort 7 Final EC Matrix</v>
      </c>
    </row>
    <row r="1264" spans="1:3">
      <c r="A1264" s="18" t="s">
        <v>2131</v>
      </c>
      <c r="B1264" s="19" t="s">
        <v>2131</v>
      </c>
      <c r="C1264" t="str">
        <f t="shared" si="1"/>
        <v>EC not in Cohort 7 Final EC Matrix</v>
      </c>
    </row>
    <row r="1265" spans="1:3">
      <c r="A1265" s="9" t="s">
        <v>2132</v>
      </c>
      <c r="B1265" s="17" t="s">
        <v>2133</v>
      </c>
      <c r="C1265" t="str">
        <f t="shared" si="1"/>
        <v>EC not in Cohort 7 Final EC Matrix</v>
      </c>
    </row>
    <row r="1266" spans="1:3">
      <c r="A1266" s="9" t="s">
        <v>2134</v>
      </c>
      <c r="B1266" s="17" t="s">
        <v>2135</v>
      </c>
      <c r="C1266" t="str">
        <f t="shared" si="1"/>
        <v>EC not in Cohort 7 Final EC Matrix</v>
      </c>
    </row>
    <row r="1267" spans="1:3">
      <c r="A1267" s="9" t="s">
        <v>2136</v>
      </c>
      <c r="B1267" s="17" t="s">
        <v>2136</v>
      </c>
      <c r="C1267" t="str">
        <f t="shared" si="1"/>
        <v>EC not in Cohort 7 Final EC Matrix</v>
      </c>
    </row>
    <row r="1268" spans="1:3">
      <c r="A1268" s="18" t="s">
        <v>2137</v>
      </c>
      <c r="B1268" s="19" t="s">
        <v>2137</v>
      </c>
      <c r="C1268" t="str">
        <f t="shared" si="1"/>
        <v>EC not in Cohort 7 Final EC Matrix</v>
      </c>
    </row>
    <row r="1269" spans="1:3">
      <c r="A1269" s="9" t="s">
        <v>2138</v>
      </c>
      <c r="B1269" s="17" t="s">
        <v>2138</v>
      </c>
      <c r="C1269" t="str">
        <f t="shared" si="1"/>
        <v>EC not in Cohort 7 Final EC Matrix</v>
      </c>
    </row>
    <row r="1270" spans="1:3">
      <c r="A1270" s="9" t="s">
        <v>2139</v>
      </c>
      <c r="B1270" s="17" t="s">
        <v>2139</v>
      </c>
      <c r="C1270" t="str">
        <f t="shared" si="1"/>
        <v>EC not in Cohort 7 Final EC Matrix</v>
      </c>
    </row>
    <row r="1271" spans="1:3">
      <c r="A1271" s="9" t="s">
        <v>2139</v>
      </c>
      <c r="B1271" s="17" t="s">
        <v>2140</v>
      </c>
      <c r="C1271" t="str">
        <f t="shared" si="1"/>
        <v>EC not in Cohort 7 Final EC Matrix</v>
      </c>
    </row>
    <row r="1272" spans="1:3">
      <c r="A1272" s="9" t="s">
        <v>2141</v>
      </c>
      <c r="B1272" s="17" t="s">
        <v>2142</v>
      </c>
      <c r="C1272" t="str">
        <f t="shared" si="1"/>
        <v>EC not in Cohort 7 Final EC Matrix</v>
      </c>
    </row>
    <row r="1273" spans="1:3">
      <c r="A1273" s="9" t="s">
        <v>2143</v>
      </c>
      <c r="B1273" s="17" t="s">
        <v>2143</v>
      </c>
      <c r="C1273" t="str">
        <f t="shared" si="1"/>
        <v>EC not in Cohort 7 Final EC Matrix</v>
      </c>
    </row>
    <row r="1274" spans="1:3">
      <c r="A1274" s="18" t="s">
        <v>2144</v>
      </c>
      <c r="B1274" s="19" t="s">
        <v>2145</v>
      </c>
      <c r="C1274" t="str">
        <f t="shared" si="1"/>
        <v>EC not in Cohort 7 Final EC Matrix</v>
      </c>
    </row>
    <row r="1275" spans="1:3">
      <c r="A1275" s="18" t="s">
        <v>2146</v>
      </c>
      <c r="B1275" s="19" t="s">
        <v>2147</v>
      </c>
      <c r="C1275" t="str">
        <f t="shared" si="1"/>
        <v>EC not in Cohort 7 Final EC Matrix</v>
      </c>
    </row>
    <row r="1276" spans="1:3">
      <c r="A1276" s="18" t="s">
        <v>2148</v>
      </c>
      <c r="B1276" s="19" t="s">
        <v>2148</v>
      </c>
      <c r="C1276" t="str">
        <f t="shared" si="1"/>
        <v>EC not in Cohort 7 Final EC Matrix</v>
      </c>
    </row>
    <row r="1277" spans="1:3">
      <c r="A1277" s="9" t="s">
        <v>2149</v>
      </c>
      <c r="B1277" s="17" t="s">
        <v>2150</v>
      </c>
      <c r="C1277" t="str">
        <f t="shared" si="1"/>
        <v>EC not in Cohort 7 Final EC Matrix</v>
      </c>
    </row>
    <row r="1278" spans="1:3">
      <c r="A1278" s="9" t="s">
        <v>2151</v>
      </c>
      <c r="B1278" s="17" t="s">
        <v>2151</v>
      </c>
      <c r="C1278" t="str">
        <f t="shared" si="1"/>
        <v>EC not in Cohort 7 Final EC Matrix</v>
      </c>
    </row>
    <row r="1279" spans="1:3">
      <c r="A1279" s="9" t="s">
        <v>2152</v>
      </c>
      <c r="B1279" s="17" t="s">
        <v>2153</v>
      </c>
      <c r="C1279" t="str">
        <f t="shared" si="1"/>
        <v>EC not in Cohort 7 Final EC Matrix</v>
      </c>
    </row>
    <row r="1280" spans="1:3">
      <c r="A1280" s="18" t="s">
        <v>2154</v>
      </c>
      <c r="B1280" s="19" t="s">
        <v>2155</v>
      </c>
      <c r="C1280" t="str">
        <f t="shared" si="1"/>
        <v>EC not in Cohort 7 Final EC Matrix</v>
      </c>
    </row>
    <row r="1281" spans="1:3">
      <c r="A1281" s="9" t="s">
        <v>2156</v>
      </c>
      <c r="B1281" s="17" t="s">
        <v>2157</v>
      </c>
      <c r="C1281" t="str">
        <f t="shared" si="1"/>
        <v>EC not in Cohort 7 Final EC Matrix</v>
      </c>
    </row>
    <row r="1282" spans="1:3">
      <c r="A1282" s="9" t="s">
        <v>2158</v>
      </c>
      <c r="B1282" s="17" t="s">
        <v>2159</v>
      </c>
      <c r="C1282" t="str">
        <f t="shared" si="1"/>
        <v>EC not in Cohort 7 Final EC Matrix</v>
      </c>
    </row>
    <row r="1283" spans="1:3">
      <c r="A1283" s="18" t="s">
        <v>2160</v>
      </c>
      <c r="B1283" s="19" t="s">
        <v>2160</v>
      </c>
      <c r="C1283" t="str">
        <f t="shared" si="1"/>
        <v>EC not in Cohort 7 Final EC Matrix</v>
      </c>
    </row>
    <row r="1284" spans="1:3">
      <c r="A1284" s="18" t="s">
        <v>2160</v>
      </c>
      <c r="B1284" s="19" t="s">
        <v>2161</v>
      </c>
      <c r="C1284" t="str">
        <f t="shared" si="1"/>
        <v>EC not in Cohort 7 Final EC Matrix</v>
      </c>
    </row>
    <row r="1285" spans="1:3">
      <c r="A1285" s="18" t="s">
        <v>2162</v>
      </c>
      <c r="B1285" s="19" t="s">
        <v>2163</v>
      </c>
      <c r="C1285" t="str">
        <f t="shared" si="1"/>
        <v>EC not in Cohort 7 Final EC Matrix</v>
      </c>
    </row>
    <row r="1286" spans="1:3">
      <c r="A1286" s="9" t="s">
        <v>2164</v>
      </c>
      <c r="B1286" s="17" t="s">
        <v>2164</v>
      </c>
      <c r="C1286" t="str">
        <f t="shared" si="1"/>
        <v>EC not in Cohort 7 Final EC Matrix</v>
      </c>
    </row>
    <row r="1287" spans="1:3">
      <c r="A1287" s="9" t="s">
        <v>2165</v>
      </c>
      <c r="B1287" s="17" t="s">
        <v>2166</v>
      </c>
      <c r="C1287" t="str">
        <f t="shared" si="1"/>
        <v>EC not in Cohort 7 Final EC Matrix</v>
      </c>
    </row>
    <row r="1288" spans="1:3">
      <c r="A1288" s="9" t="s">
        <v>2167</v>
      </c>
      <c r="B1288" s="17" t="s">
        <v>2167</v>
      </c>
      <c r="C1288" t="str">
        <f t="shared" si="1"/>
        <v>EC not in Cohort 7 Final EC Matrix</v>
      </c>
    </row>
    <row r="1289" spans="1:3">
      <c r="A1289" s="9" t="s">
        <v>2168</v>
      </c>
      <c r="B1289" s="17" t="s">
        <v>2169</v>
      </c>
      <c r="C1289" t="str">
        <f t="shared" si="1"/>
        <v>EC not in Cohort 7 Final EC Matrix</v>
      </c>
    </row>
    <row r="1290" spans="1:3">
      <c r="A1290" s="9" t="s">
        <v>2170</v>
      </c>
      <c r="B1290" s="17" t="s">
        <v>2170</v>
      </c>
      <c r="C1290" t="str">
        <f t="shared" si="1"/>
        <v>EC not in Cohort 7 Final EC Matrix</v>
      </c>
    </row>
    <row r="1291" spans="1:3">
      <c r="A1291" s="18" t="s">
        <v>2170</v>
      </c>
      <c r="B1291" s="19" t="s">
        <v>2171</v>
      </c>
      <c r="C1291" t="str">
        <f t="shared" si="1"/>
        <v>EC not in Cohort 7 Final EC Matrix</v>
      </c>
    </row>
    <row r="1292" spans="1:3">
      <c r="A1292" s="18" t="s">
        <v>2172</v>
      </c>
      <c r="B1292" s="19" t="s">
        <v>2172</v>
      </c>
      <c r="C1292" t="str">
        <f t="shared" si="1"/>
        <v>EC not in Cohort 7 Final EC Matrix</v>
      </c>
    </row>
    <row r="1293" spans="1:3">
      <c r="A1293" s="18" t="s">
        <v>2173</v>
      </c>
      <c r="B1293" s="19" t="s">
        <v>2173</v>
      </c>
      <c r="C1293" t="str">
        <f t="shared" si="1"/>
        <v>EC not in Cohort 7 Final EC Matrix</v>
      </c>
    </row>
    <row r="1294" spans="1:3">
      <c r="A1294" s="9" t="s">
        <v>2173</v>
      </c>
      <c r="B1294" s="17" t="s">
        <v>2174</v>
      </c>
      <c r="C1294" t="str">
        <f t="shared" si="1"/>
        <v>EC not in Cohort 7 Final EC Matrix</v>
      </c>
    </row>
    <row r="1295" spans="1:3">
      <c r="A1295" s="9" t="s">
        <v>2175</v>
      </c>
      <c r="B1295" s="17" t="s">
        <v>2176</v>
      </c>
      <c r="C1295" t="str">
        <f t="shared" si="1"/>
        <v>EC not in Cohort 7 Final EC Matrix</v>
      </c>
    </row>
    <row r="1296" spans="1:3">
      <c r="A1296" s="9" t="s">
        <v>2177</v>
      </c>
      <c r="B1296" s="17" t="s">
        <v>2178</v>
      </c>
      <c r="C1296" t="str">
        <f t="shared" si="1"/>
        <v>EC not in Cohort 7 Final EC Matrix</v>
      </c>
    </row>
    <row r="1297" spans="1:3">
      <c r="A1297" s="9" t="s">
        <v>2179</v>
      </c>
      <c r="B1297" s="17" t="s">
        <v>2179</v>
      </c>
      <c r="C1297" t="str">
        <f t="shared" si="1"/>
        <v>EC not in Cohort 7 Final EC Matrix</v>
      </c>
    </row>
    <row r="1298" spans="1:3">
      <c r="A1298" s="9" t="s">
        <v>2180</v>
      </c>
      <c r="B1298" s="17" t="s">
        <v>2180</v>
      </c>
      <c r="C1298" t="str">
        <f t="shared" si="1"/>
        <v>EC not in Cohort 7 Final EC Matrix</v>
      </c>
    </row>
    <row r="1299" spans="1:3">
      <c r="A1299" s="18" t="s">
        <v>2180</v>
      </c>
      <c r="B1299" s="19" t="s">
        <v>2181</v>
      </c>
      <c r="C1299" t="str">
        <f t="shared" si="1"/>
        <v>EC not in Cohort 7 Final EC Matrix</v>
      </c>
    </row>
    <row r="1300" spans="1:3">
      <c r="A1300" s="18" t="s">
        <v>2182</v>
      </c>
      <c r="B1300" s="19" t="s">
        <v>2182</v>
      </c>
      <c r="C1300" t="str">
        <f t="shared" si="1"/>
        <v>EC not in Cohort 7 Final EC Matrix</v>
      </c>
    </row>
    <row r="1301" spans="1:3">
      <c r="A1301" s="18" t="s">
        <v>2183</v>
      </c>
      <c r="B1301" s="19" t="s">
        <v>2184</v>
      </c>
      <c r="C1301" t="str">
        <f t="shared" si="1"/>
        <v>EC not in Cohort 7 Final EC Matrix</v>
      </c>
    </row>
    <row r="1302" spans="1:3">
      <c r="A1302" s="9" t="s">
        <v>2185</v>
      </c>
      <c r="B1302" s="17" t="s">
        <v>2186</v>
      </c>
      <c r="C1302" t="str">
        <f t="shared" si="1"/>
        <v>EC not in Cohort 7 Final EC Matrix</v>
      </c>
    </row>
    <row r="1303" spans="1:3">
      <c r="A1303" s="18" t="s">
        <v>2187</v>
      </c>
      <c r="B1303" s="19" t="s">
        <v>2187</v>
      </c>
      <c r="C1303" t="str">
        <f t="shared" si="1"/>
        <v>EC not in Cohort 7 Final EC Matrix</v>
      </c>
    </row>
    <row r="1304" spans="1:3">
      <c r="A1304" s="18" t="s">
        <v>2188</v>
      </c>
      <c r="B1304" s="19" t="s">
        <v>2188</v>
      </c>
      <c r="C1304" t="str">
        <f t="shared" si="1"/>
        <v>EC not in Cohort 7 Final EC Matrix</v>
      </c>
    </row>
    <row r="1305" spans="1:3">
      <c r="A1305" s="18" t="s">
        <v>2189</v>
      </c>
      <c r="B1305" s="19" t="s">
        <v>2189</v>
      </c>
      <c r="C1305" t="str">
        <f t="shared" si="1"/>
        <v>EC not in Cohort 7 Final EC Matrix</v>
      </c>
    </row>
    <row r="1306" spans="1:3">
      <c r="A1306" s="9" t="s">
        <v>2190</v>
      </c>
      <c r="B1306" s="17" t="s">
        <v>2191</v>
      </c>
      <c r="C1306" t="str">
        <f t="shared" si="1"/>
        <v>EC not in Cohort 7 Final EC Matrix</v>
      </c>
    </row>
    <row r="1307" spans="1:3">
      <c r="A1307" s="9" t="s">
        <v>2192</v>
      </c>
      <c r="B1307" s="17" t="s">
        <v>2192</v>
      </c>
      <c r="C1307" t="str">
        <f t="shared" si="1"/>
        <v>EC not in Cohort 7 Final EC Matrix</v>
      </c>
    </row>
    <row r="1308" spans="1:3">
      <c r="A1308" s="9" t="s">
        <v>2193</v>
      </c>
      <c r="B1308" s="17" t="s">
        <v>2193</v>
      </c>
      <c r="C1308" t="str">
        <f t="shared" si="1"/>
        <v>EC not in Cohort 7 Final EC Matrix</v>
      </c>
    </row>
    <row r="1309" spans="1:3">
      <c r="A1309" s="18" t="s">
        <v>2193</v>
      </c>
      <c r="B1309" s="19" t="s">
        <v>2194</v>
      </c>
      <c r="C1309" t="str">
        <f t="shared" si="1"/>
        <v>EC not in Cohort 7 Final EC Matrix</v>
      </c>
    </row>
    <row r="1310" spans="1:3">
      <c r="A1310" s="9" t="s">
        <v>2195</v>
      </c>
      <c r="B1310" s="17" t="s">
        <v>2195</v>
      </c>
      <c r="C1310" t="str">
        <f t="shared" si="1"/>
        <v>EC not in Cohort 7 Final EC Matrix</v>
      </c>
    </row>
    <row r="1311" spans="1:3">
      <c r="A1311" s="9" t="s">
        <v>2196</v>
      </c>
      <c r="B1311" s="17" t="s">
        <v>2196</v>
      </c>
      <c r="C1311" t="str">
        <f t="shared" si="1"/>
        <v>EC not in Cohort 7 Final EC Matrix</v>
      </c>
    </row>
    <row r="1312" spans="1:3">
      <c r="A1312" s="9" t="s">
        <v>2197</v>
      </c>
      <c r="B1312" s="17" t="s">
        <v>2198</v>
      </c>
      <c r="C1312" t="str">
        <f t="shared" si="1"/>
        <v>EC not in Cohort 7 Final EC Matrix</v>
      </c>
    </row>
    <row r="1313" spans="1:3">
      <c r="A1313" s="9" t="s">
        <v>2199</v>
      </c>
      <c r="B1313" s="17" t="s">
        <v>2199</v>
      </c>
      <c r="C1313" t="str">
        <f t="shared" si="1"/>
        <v>EC not in Cohort 7 Final EC Matrix</v>
      </c>
    </row>
    <row r="1314" spans="1:3">
      <c r="A1314" s="9" t="s">
        <v>2200</v>
      </c>
      <c r="B1314" s="17" t="s">
        <v>2201</v>
      </c>
      <c r="C1314" t="str">
        <f t="shared" si="1"/>
        <v>EC not in Cohort 7 Final EC Matrix</v>
      </c>
    </row>
    <row r="1315" spans="1:3">
      <c r="A1315" s="18" t="s">
        <v>2202</v>
      </c>
      <c r="B1315" s="19" t="s">
        <v>2203</v>
      </c>
      <c r="C1315" t="str">
        <f t="shared" si="1"/>
        <v>EC not in Cohort 7 Final EC Matrix</v>
      </c>
    </row>
    <row r="1316" spans="1:3">
      <c r="A1316" s="18" t="s">
        <v>2204</v>
      </c>
      <c r="B1316" s="19" t="s">
        <v>2205</v>
      </c>
      <c r="C1316" t="str">
        <f t="shared" si="1"/>
        <v>EC not in Cohort 7 Final EC Matrix</v>
      </c>
    </row>
    <row r="1317" spans="1:3">
      <c r="A1317" s="9" t="s">
        <v>2206</v>
      </c>
      <c r="B1317" s="17" t="s">
        <v>2207</v>
      </c>
      <c r="C1317" t="str">
        <f t="shared" si="1"/>
        <v>EC not in Cohort 7 Final EC Matrix</v>
      </c>
    </row>
    <row r="1318" spans="1:3">
      <c r="A1318" s="9" t="s">
        <v>2206</v>
      </c>
      <c r="B1318" s="17" t="s">
        <v>2208</v>
      </c>
      <c r="C1318" t="str">
        <f t="shared" si="1"/>
        <v>EC not in Cohort 7 Final EC Matrix</v>
      </c>
    </row>
    <row r="1319" spans="1:3">
      <c r="A1319" s="9" t="s">
        <v>2209</v>
      </c>
      <c r="B1319" s="17" t="s">
        <v>2209</v>
      </c>
      <c r="C1319" t="str">
        <f t="shared" si="1"/>
        <v>EC not in Cohort 7 Final EC Matrix</v>
      </c>
    </row>
    <row r="1320" spans="1:3">
      <c r="A1320" s="9" t="s">
        <v>2210</v>
      </c>
      <c r="B1320" s="17" t="s">
        <v>2210</v>
      </c>
      <c r="C1320" t="str">
        <f t="shared" si="1"/>
        <v>EC not in Cohort 7 Final EC Matrix</v>
      </c>
    </row>
    <row r="1321" spans="1:3">
      <c r="A1321" s="9" t="s">
        <v>2211</v>
      </c>
      <c r="B1321" s="17" t="s">
        <v>2212</v>
      </c>
      <c r="C1321" t="str">
        <f t="shared" si="1"/>
        <v>EC not in Cohort 7 Final EC Matrix</v>
      </c>
    </row>
    <row r="1322" spans="1:3">
      <c r="A1322" s="9" t="s">
        <v>2213</v>
      </c>
      <c r="B1322" s="17" t="s">
        <v>2214</v>
      </c>
      <c r="C1322" t="str">
        <f t="shared" si="1"/>
        <v>EC not in Cohort 7 Final EC Matrix</v>
      </c>
    </row>
    <row r="1323" spans="1:3">
      <c r="A1323" s="9" t="s">
        <v>2215</v>
      </c>
      <c r="B1323" s="17" t="s">
        <v>2216</v>
      </c>
      <c r="C1323" t="str">
        <f t="shared" si="1"/>
        <v>EC not in Cohort 7 Final EC Matrix</v>
      </c>
    </row>
    <row r="1324" spans="1:3">
      <c r="A1324" s="9" t="s">
        <v>2217</v>
      </c>
      <c r="B1324" s="17" t="s">
        <v>2218</v>
      </c>
      <c r="C1324" t="str">
        <f t="shared" si="1"/>
        <v>EC not in Cohort 7 Final EC Matrix</v>
      </c>
    </row>
    <row r="1325" spans="1:3">
      <c r="A1325" s="9" t="s">
        <v>2219</v>
      </c>
      <c r="B1325" s="17" t="s">
        <v>2219</v>
      </c>
      <c r="C1325" t="str">
        <f t="shared" si="1"/>
        <v>EC not in Cohort 7 Final EC Matrix</v>
      </c>
    </row>
    <row r="1326" spans="1:3">
      <c r="A1326" s="18" t="s">
        <v>2220</v>
      </c>
      <c r="B1326" s="19" t="s">
        <v>2220</v>
      </c>
      <c r="C1326" t="str">
        <f t="shared" si="1"/>
        <v>EC not in Cohort 7 Final EC Matrix</v>
      </c>
    </row>
    <row r="1327" spans="1:3">
      <c r="A1327" s="18" t="s">
        <v>2221</v>
      </c>
      <c r="B1327" s="19" t="s">
        <v>2221</v>
      </c>
      <c r="C1327" t="str">
        <f t="shared" si="1"/>
        <v>EC not in Cohort 7 Final EC Matrix</v>
      </c>
    </row>
    <row r="1328" spans="1:3">
      <c r="A1328" s="9" t="s">
        <v>2221</v>
      </c>
      <c r="B1328" s="17" t="s">
        <v>2222</v>
      </c>
      <c r="C1328" t="str">
        <f t="shared" si="1"/>
        <v>EC not in Cohort 7 Final EC Matrix</v>
      </c>
    </row>
    <row r="1329" spans="1:3">
      <c r="A1329" s="9" t="s">
        <v>2221</v>
      </c>
      <c r="B1329" s="17" t="s">
        <v>2223</v>
      </c>
      <c r="C1329" t="str">
        <f t="shared" si="1"/>
        <v>EC not in Cohort 7 Final EC Matrix</v>
      </c>
    </row>
    <row r="1330" spans="1:3">
      <c r="A1330" s="18" t="s">
        <v>2224</v>
      </c>
      <c r="B1330" s="19" t="s">
        <v>2224</v>
      </c>
      <c r="C1330" t="str">
        <f t="shared" si="1"/>
        <v>EC not in Cohort 7 Final EC Matrix</v>
      </c>
    </row>
    <row r="1331" spans="1:3">
      <c r="A1331" s="9" t="s">
        <v>2225</v>
      </c>
      <c r="B1331" s="17" t="s">
        <v>2226</v>
      </c>
      <c r="C1331" t="str">
        <f t="shared" si="1"/>
        <v>EC not in Cohort 7 Final EC Matrix</v>
      </c>
    </row>
    <row r="1332" spans="1:3">
      <c r="A1332" s="9" t="s">
        <v>2225</v>
      </c>
      <c r="B1332" s="17" t="s">
        <v>2227</v>
      </c>
      <c r="C1332" t="str">
        <f t="shared" si="1"/>
        <v>EC not in Cohort 7 Final EC Matrix</v>
      </c>
    </row>
    <row r="1333" spans="1:3">
      <c r="A1333" s="18" t="s">
        <v>2228</v>
      </c>
      <c r="B1333" s="19" t="s">
        <v>2229</v>
      </c>
      <c r="C1333" t="str">
        <f t="shared" si="1"/>
        <v>EC not in Cohort 7 Final EC Matrix</v>
      </c>
    </row>
    <row r="1334" spans="1:3">
      <c r="A1334" s="9" t="s">
        <v>2230</v>
      </c>
      <c r="B1334" s="17" t="s">
        <v>2230</v>
      </c>
      <c r="C1334" t="str">
        <f t="shared" si="1"/>
        <v>EC not in Cohort 7 Final EC Matrix</v>
      </c>
    </row>
    <row r="1335" spans="1:3">
      <c r="A1335" s="18" t="s">
        <v>2230</v>
      </c>
      <c r="B1335" s="19" t="s">
        <v>2231</v>
      </c>
      <c r="C1335" t="str">
        <f t="shared" si="1"/>
        <v>EC not in Cohort 7 Final EC Matrix</v>
      </c>
    </row>
    <row r="1336" spans="1:3">
      <c r="A1336" s="18" t="s">
        <v>2230</v>
      </c>
      <c r="B1336" s="19" t="s">
        <v>2232</v>
      </c>
      <c r="C1336" t="str">
        <f t="shared" si="1"/>
        <v>EC not in Cohort 7 Final EC Matrix</v>
      </c>
    </row>
    <row r="1337" spans="1:3">
      <c r="A1337" s="18" t="s">
        <v>2233</v>
      </c>
      <c r="B1337" s="19" t="s">
        <v>2233</v>
      </c>
      <c r="C1337" t="str">
        <f t="shared" si="1"/>
        <v>EC not in Cohort 7 Final EC Matrix</v>
      </c>
    </row>
    <row r="1338" spans="1:3">
      <c r="A1338" s="9" t="s">
        <v>2233</v>
      </c>
      <c r="B1338" s="17" t="s">
        <v>2234</v>
      </c>
      <c r="C1338" t="str">
        <f t="shared" si="1"/>
        <v>EC not in Cohort 7 Final EC Matrix</v>
      </c>
    </row>
    <row r="1339" spans="1:3">
      <c r="A1339" s="9" t="s">
        <v>2235</v>
      </c>
      <c r="B1339" s="17" t="s">
        <v>2235</v>
      </c>
      <c r="C1339" t="str">
        <f t="shared" si="1"/>
        <v>EC not in Cohort 7 Final EC Matrix</v>
      </c>
    </row>
    <row r="1340" spans="1:3">
      <c r="A1340" s="18" t="s">
        <v>2236</v>
      </c>
      <c r="B1340" s="19" t="s">
        <v>2236</v>
      </c>
      <c r="C1340" t="str">
        <f t="shared" si="1"/>
        <v>EC not in Cohort 7 Final EC Matrix</v>
      </c>
    </row>
    <row r="1341" spans="1:3">
      <c r="A1341" s="18" t="s">
        <v>2237</v>
      </c>
      <c r="B1341" s="19" t="s">
        <v>2237</v>
      </c>
      <c r="C1341" t="str">
        <f t="shared" si="1"/>
        <v>EC not in Cohort 7 Final EC Matrix</v>
      </c>
    </row>
    <row r="1342" spans="1:3">
      <c r="A1342" s="9" t="s">
        <v>2237</v>
      </c>
      <c r="B1342" s="17" t="s">
        <v>2238</v>
      </c>
      <c r="C1342" t="str">
        <f t="shared" si="1"/>
        <v>EC not in Cohort 7 Final EC Matrix</v>
      </c>
    </row>
    <row r="1343" spans="1:3">
      <c r="A1343" s="9" t="s">
        <v>2239</v>
      </c>
      <c r="B1343" s="17" t="s">
        <v>2239</v>
      </c>
      <c r="C1343" t="str">
        <f t="shared" si="1"/>
        <v>EC not in Cohort 7 Final EC Matrix</v>
      </c>
    </row>
    <row r="1344" spans="1:3">
      <c r="A1344" s="9" t="s">
        <v>2240</v>
      </c>
      <c r="B1344" s="17" t="s">
        <v>2241</v>
      </c>
      <c r="C1344" t="str">
        <f t="shared" si="1"/>
        <v>EC not in Cohort 7 Final EC Matrix</v>
      </c>
    </row>
    <row r="1345" spans="1:3">
      <c r="A1345" s="9" t="s">
        <v>2242</v>
      </c>
      <c r="B1345" s="17" t="s">
        <v>2243</v>
      </c>
      <c r="C1345" t="str">
        <f t="shared" si="1"/>
        <v>EC not in Cohort 7 Final EC Matrix</v>
      </c>
    </row>
    <row r="1346" spans="1:3">
      <c r="A1346" s="9" t="s">
        <v>2244</v>
      </c>
      <c r="B1346" s="17" t="s">
        <v>2245</v>
      </c>
      <c r="C1346" t="str">
        <f t="shared" si="1"/>
        <v>EC not in Cohort 7 Final EC Matrix</v>
      </c>
    </row>
    <row r="1347" spans="1:3">
      <c r="A1347" s="9" t="s">
        <v>2246</v>
      </c>
      <c r="B1347" s="17" t="s">
        <v>2247</v>
      </c>
      <c r="C1347" t="str">
        <f t="shared" si="1"/>
        <v>EC not in Cohort 7 Final EC Matrix</v>
      </c>
    </row>
    <row r="1348" spans="1:3">
      <c r="A1348" s="9" t="s">
        <v>2248</v>
      </c>
      <c r="B1348" s="17" t="s">
        <v>2249</v>
      </c>
      <c r="C1348" t="str">
        <f t="shared" si="1"/>
        <v>EC not in Cohort 7 Final EC Matrix</v>
      </c>
    </row>
    <row r="1349" spans="1:3">
      <c r="A1349" s="9" t="s">
        <v>2250</v>
      </c>
      <c r="B1349" s="17" t="s">
        <v>2250</v>
      </c>
      <c r="C1349" t="str">
        <f t="shared" si="1"/>
        <v>EC not in Cohort 7 Final EC Matrix</v>
      </c>
    </row>
    <row r="1350" spans="1:3">
      <c r="A1350" s="18" t="s">
        <v>2251</v>
      </c>
      <c r="B1350" s="19" t="s">
        <v>2251</v>
      </c>
      <c r="C1350" t="str">
        <f t="shared" si="1"/>
        <v>EC not in Cohort 7 Final EC Matrix</v>
      </c>
    </row>
    <row r="1351" spans="1:3">
      <c r="A1351" s="9" t="s">
        <v>2252</v>
      </c>
      <c r="B1351" s="17" t="s">
        <v>2253</v>
      </c>
      <c r="C1351" t="str">
        <f t="shared" si="1"/>
        <v>EC not in Cohort 7 Final EC Matrix</v>
      </c>
    </row>
    <row r="1352" spans="1:3">
      <c r="A1352" s="9" t="s">
        <v>2254</v>
      </c>
      <c r="B1352" s="17" t="s">
        <v>2255</v>
      </c>
      <c r="C1352" t="str">
        <f t="shared" si="1"/>
        <v>EC not in Cohort 7 Final EC Matrix</v>
      </c>
    </row>
    <row r="1353" spans="1:3">
      <c r="A1353" s="9" t="s">
        <v>2256</v>
      </c>
      <c r="B1353" s="17" t="s">
        <v>2256</v>
      </c>
      <c r="C1353" t="str">
        <f t="shared" si="1"/>
        <v>EC not in Cohort 7 Final EC Matrix</v>
      </c>
    </row>
    <row r="1354" spans="1:3">
      <c r="A1354" s="18" t="s">
        <v>2257</v>
      </c>
      <c r="B1354" s="19" t="s">
        <v>2258</v>
      </c>
      <c r="C1354" t="str">
        <f t="shared" si="1"/>
        <v>EC not in Cohort 7 Final EC Matrix</v>
      </c>
    </row>
    <row r="1355" spans="1:3">
      <c r="A1355" s="18" t="s">
        <v>2257</v>
      </c>
      <c r="B1355" s="19" t="s">
        <v>2259</v>
      </c>
      <c r="C1355" t="str">
        <f t="shared" si="1"/>
        <v>EC not in Cohort 7 Final EC Matrix</v>
      </c>
    </row>
    <row r="1356" spans="1:3">
      <c r="A1356" s="9" t="s">
        <v>2260</v>
      </c>
      <c r="B1356" s="17" t="s">
        <v>2261</v>
      </c>
      <c r="C1356" t="str">
        <f t="shared" si="1"/>
        <v>EC not in Cohort 7 Final EC Matrix</v>
      </c>
    </row>
    <row r="1357" spans="1:3">
      <c r="A1357" s="18" t="s">
        <v>2262</v>
      </c>
      <c r="B1357" s="19" t="s">
        <v>2263</v>
      </c>
      <c r="C1357" t="str">
        <f t="shared" si="1"/>
        <v>EC not in Cohort 7 Final EC Matrix</v>
      </c>
    </row>
    <row r="1358" spans="1:3">
      <c r="A1358" s="9" t="s">
        <v>2264</v>
      </c>
      <c r="B1358" s="17" t="s">
        <v>2264</v>
      </c>
      <c r="C1358" t="str">
        <f t="shared" si="1"/>
        <v>EC not in Cohort 7 Final EC Matrix</v>
      </c>
    </row>
    <row r="1359" spans="1:3">
      <c r="A1359" s="9" t="s">
        <v>2265</v>
      </c>
      <c r="B1359" s="17" t="s">
        <v>2266</v>
      </c>
      <c r="C1359" t="str">
        <f t="shared" si="1"/>
        <v>EC not in Cohort 7 Final EC Matrix</v>
      </c>
    </row>
    <row r="1360" spans="1:3">
      <c r="A1360" s="18" t="s">
        <v>2265</v>
      </c>
      <c r="B1360" s="19" t="s">
        <v>2265</v>
      </c>
      <c r="C1360" t="str">
        <f t="shared" si="1"/>
        <v>EC not in Cohort 7 Final EC Matrix</v>
      </c>
    </row>
    <row r="1361" spans="1:3">
      <c r="A1361" s="18" t="s">
        <v>2267</v>
      </c>
      <c r="B1361" s="19" t="s">
        <v>2267</v>
      </c>
      <c r="C1361" t="str">
        <f t="shared" si="1"/>
        <v>EC not in Cohort 7 Final EC Matrix</v>
      </c>
    </row>
    <row r="1362" spans="1:3">
      <c r="A1362" s="18" t="s">
        <v>2268</v>
      </c>
      <c r="B1362" s="19" t="s">
        <v>2269</v>
      </c>
      <c r="C1362" t="str">
        <f t="shared" si="1"/>
        <v>EC not in Cohort 7 Final EC Matrix</v>
      </c>
    </row>
    <row r="1363" spans="1:3">
      <c r="A1363" s="18" t="s">
        <v>2270</v>
      </c>
      <c r="B1363" s="19" t="s">
        <v>2271</v>
      </c>
      <c r="C1363" t="str">
        <f t="shared" si="1"/>
        <v>EC not in Cohort 7 Final EC Matrix</v>
      </c>
    </row>
    <row r="1364" spans="1:3">
      <c r="A1364" s="18" t="s">
        <v>2272</v>
      </c>
      <c r="B1364" s="19" t="s">
        <v>2273</v>
      </c>
      <c r="C1364" t="str">
        <f t="shared" si="1"/>
        <v>EC not in Cohort 7 Final EC Matrix</v>
      </c>
    </row>
    <row r="1365" spans="1:3">
      <c r="A1365" s="9" t="s">
        <v>2274</v>
      </c>
      <c r="B1365" s="17" t="s">
        <v>2274</v>
      </c>
      <c r="C1365" t="str">
        <f t="shared" si="1"/>
        <v>EC not in Cohort 7 Final EC Matrix</v>
      </c>
    </row>
    <row r="1366" spans="1:3">
      <c r="A1366" s="18" t="s">
        <v>2275</v>
      </c>
      <c r="B1366" s="19" t="s">
        <v>2275</v>
      </c>
      <c r="C1366" t="str">
        <f t="shared" si="1"/>
        <v>EC not in Cohort 7 Final EC Matrix</v>
      </c>
    </row>
    <row r="1367" spans="1:3">
      <c r="A1367" s="18" t="s">
        <v>2275</v>
      </c>
      <c r="B1367" s="19" t="s">
        <v>2276</v>
      </c>
      <c r="C1367" t="str">
        <f t="shared" si="1"/>
        <v>EC not in Cohort 7 Final EC Matrix</v>
      </c>
    </row>
    <row r="1368" spans="1:3">
      <c r="A1368" s="18" t="s">
        <v>2277</v>
      </c>
      <c r="B1368" s="19" t="s">
        <v>2277</v>
      </c>
      <c r="C1368" t="str">
        <f t="shared" si="1"/>
        <v>EC not in Cohort 7 Final EC Matrix</v>
      </c>
    </row>
    <row r="1369" spans="1:3">
      <c r="A1369" s="9" t="s">
        <v>2278</v>
      </c>
      <c r="B1369" s="17" t="s">
        <v>2279</v>
      </c>
      <c r="C1369" t="str">
        <f t="shared" si="1"/>
        <v>EC not in Cohort 7 Final EC Matrix</v>
      </c>
    </row>
    <row r="1370" spans="1:3">
      <c r="A1370" s="18" t="s">
        <v>2280</v>
      </c>
      <c r="B1370" s="19" t="s">
        <v>2281</v>
      </c>
      <c r="C1370" t="str">
        <f t="shared" si="1"/>
        <v>EC not in Cohort 7 Final EC Matrix</v>
      </c>
    </row>
    <row r="1371" spans="1:3">
      <c r="A1371" s="9" t="s">
        <v>2282</v>
      </c>
      <c r="B1371" s="17" t="s">
        <v>2283</v>
      </c>
      <c r="C1371" t="str">
        <f t="shared" si="1"/>
        <v>EC not in Cohort 7 Final EC Matrix</v>
      </c>
    </row>
    <row r="1372" spans="1:3">
      <c r="A1372" s="9" t="s">
        <v>2284</v>
      </c>
      <c r="B1372" s="17" t="s">
        <v>2285</v>
      </c>
      <c r="C1372" t="str">
        <f t="shared" si="1"/>
        <v>EC not in Cohort 7 Final EC Matrix</v>
      </c>
    </row>
    <row r="1373" spans="1:3">
      <c r="A1373" s="9" t="s">
        <v>2284</v>
      </c>
      <c r="B1373" s="17" t="s">
        <v>2284</v>
      </c>
      <c r="C1373" t="str">
        <f t="shared" si="1"/>
        <v>EC not in Cohort 7 Final EC Matrix</v>
      </c>
    </row>
    <row r="1374" spans="1:3">
      <c r="A1374" s="9" t="s">
        <v>2284</v>
      </c>
      <c r="B1374" s="17" t="s">
        <v>2286</v>
      </c>
      <c r="C1374" t="str">
        <f t="shared" si="1"/>
        <v>EC not in Cohort 7 Final EC Matrix</v>
      </c>
    </row>
    <row r="1375" spans="1:3">
      <c r="A1375" s="9" t="s">
        <v>2284</v>
      </c>
      <c r="B1375" s="17" t="s">
        <v>2287</v>
      </c>
      <c r="C1375" t="str">
        <f t="shared" si="1"/>
        <v>EC not in Cohort 7 Final EC Matrix</v>
      </c>
    </row>
    <row r="1376" spans="1:3">
      <c r="A1376" s="9" t="s">
        <v>2288</v>
      </c>
      <c r="B1376" s="17" t="s">
        <v>2289</v>
      </c>
      <c r="C1376" t="str">
        <f t="shared" si="1"/>
        <v>EC not in Cohort 7 Final EC Matrix</v>
      </c>
    </row>
    <row r="1377" spans="1:3">
      <c r="A1377" s="18" t="s">
        <v>2290</v>
      </c>
      <c r="B1377" s="19" t="s">
        <v>2291</v>
      </c>
      <c r="C1377" t="str">
        <f t="shared" si="1"/>
        <v>EC not in Cohort 7 Final EC Matrix</v>
      </c>
    </row>
    <row r="1378" spans="1:3">
      <c r="A1378" s="18" t="s">
        <v>2292</v>
      </c>
      <c r="B1378" s="19" t="s">
        <v>2293</v>
      </c>
      <c r="C1378" t="str">
        <f t="shared" si="1"/>
        <v>EC not in Cohort 7 Final EC Matrix</v>
      </c>
    </row>
    <row r="1379" spans="1:3">
      <c r="A1379" s="9" t="s">
        <v>2294</v>
      </c>
      <c r="B1379" s="17" t="s">
        <v>2295</v>
      </c>
      <c r="C1379" t="str">
        <f t="shared" si="1"/>
        <v>EC not in Cohort 7 Final EC Matrix</v>
      </c>
    </row>
    <row r="1380" spans="1:3">
      <c r="A1380" s="18" t="s">
        <v>2296</v>
      </c>
      <c r="B1380" s="19" t="s">
        <v>2297</v>
      </c>
      <c r="C1380" t="str">
        <f t="shared" si="1"/>
        <v>EC not in Cohort 7 Final EC Matrix</v>
      </c>
    </row>
    <row r="1381" spans="1:3">
      <c r="A1381" s="9" t="s">
        <v>2298</v>
      </c>
      <c r="B1381" s="17" t="s">
        <v>2299</v>
      </c>
      <c r="C1381" t="str">
        <f t="shared" si="1"/>
        <v>EC not in Cohort 7 Final EC Matrix</v>
      </c>
    </row>
    <row r="1382" spans="1:3">
      <c r="A1382" s="9" t="s">
        <v>2300</v>
      </c>
      <c r="B1382" s="17" t="s">
        <v>2301</v>
      </c>
      <c r="C1382" t="str">
        <f t="shared" si="1"/>
        <v>EC not in Cohort 7 Final EC Matrix</v>
      </c>
    </row>
    <row r="1383" spans="1:3">
      <c r="A1383" s="9" t="s">
        <v>2302</v>
      </c>
      <c r="B1383" s="17" t="s">
        <v>2303</v>
      </c>
      <c r="C1383" t="str">
        <f t="shared" si="1"/>
        <v>EC not in Cohort 7 Final EC Matrix</v>
      </c>
    </row>
    <row r="1384" spans="1:3">
      <c r="A1384" s="18" t="s">
        <v>2304</v>
      </c>
      <c r="B1384" s="19" t="s">
        <v>2305</v>
      </c>
      <c r="C1384" t="str">
        <f t="shared" si="1"/>
        <v>EC not in Cohort 7 Final EC Matrix</v>
      </c>
    </row>
    <row r="1385" spans="1:3">
      <c r="A1385" s="9" t="s">
        <v>2306</v>
      </c>
      <c r="B1385" s="17" t="s">
        <v>2307</v>
      </c>
      <c r="C1385" t="str">
        <f t="shared" si="1"/>
        <v>EC not in Cohort 7 Final EC Matrix</v>
      </c>
    </row>
    <row r="1386" spans="1:3">
      <c r="A1386" s="18" t="s">
        <v>2306</v>
      </c>
      <c r="B1386" s="19" t="s">
        <v>2308</v>
      </c>
      <c r="C1386" t="str">
        <f t="shared" si="1"/>
        <v>EC not in Cohort 7 Final EC Matrix</v>
      </c>
    </row>
    <row r="1387" spans="1:3">
      <c r="A1387" s="18" t="s">
        <v>2309</v>
      </c>
      <c r="B1387" s="19" t="s">
        <v>2309</v>
      </c>
      <c r="C1387" t="str">
        <f t="shared" si="1"/>
        <v>EC not in Cohort 7 Final EC Matrix</v>
      </c>
    </row>
    <row r="1388" spans="1:3">
      <c r="A1388" s="9" t="s">
        <v>2310</v>
      </c>
      <c r="B1388" s="17" t="s">
        <v>2311</v>
      </c>
      <c r="C1388" t="str">
        <f t="shared" si="1"/>
        <v>EC not in Cohort 7 Final EC Matrix</v>
      </c>
    </row>
    <row r="1389" spans="1:3">
      <c r="A1389" s="9" t="s">
        <v>2312</v>
      </c>
      <c r="B1389" s="17" t="s">
        <v>2313</v>
      </c>
      <c r="C1389" t="str">
        <f t="shared" si="1"/>
        <v>EC not in Cohort 7 Final EC Matrix</v>
      </c>
    </row>
    <row r="1390" spans="1:3">
      <c r="A1390" s="9" t="s">
        <v>1951</v>
      </c>
      <c r="B1390" s="17" t="s">
        <v>2314</v>
      </c>
      <c r="C1390" t="str">
        <f t="shared" si="1"/>
        <v>EC not in Cohort 7 Final EC Matrix</v>
      </c>
    </row>
    <row r="1391" spans="1:3">
      <c r="A1391" s="18" t="s">
        <v>2315</v>
      </c>
      <c r="B1391" s="19" t="s">
        <v>2316</v>
      </c>
      <c r="C1391" t="str">
        <f t="shared" si="1"/>
        <v>EC not in Cohort 7 Final EC Matrix</v>
      </c>
    </row>
    <row r="1392" spans="1:3">
      <c r="A1392" s="9" t="s">
        <v>2317</v>
      </c>
      <c r="B1392" s="17" t="s">
        <v>2317</v>
      </c>
      <c r="C1392" t="str">
        <f t="shared" si="1"/>
        <v>EC not in Cohort 7 Final EC Matrix</v>
      </c>
    </row>
    <row r="1393" spans="1:3">
      <c r="A1393" s="9" t="s">
        <v>2318</v>
      </c>
      <c r="B1393" s="17" t="s">
        <v>2319</v>
      </c>
      <c r="C1393" t="str">
        <f t="shared" si="1"/>
        <v>EC not in Cohort 7 Final EC Matrix</v>
      </c>
    </row>
    <row r="1394" spans="1:3">
      <c r="A1394" s="9" t="s">
        <v>2320</v>
      </c>
      <c r="B1394" s="17" t="s">
        <v>2321</v>
      </c>
      <c r="C1394" t="str">
        <f t="shared" si="1"/>
        <v>EC not in Cohort 7 Final EC Matrix</v>
      </c>
    </row>
    <row r="1395" spans="1:3">
      <c r="A1395" s="18" t="s">
        <v>2322</v>
      </c>
      <c r="B1395" s="19" t="s">
        <v>2323</v>
      </c>
      <c r="C1395" t="str">
        <f t="shared" si="1"/>
        <v>EC not in Cohort 7 Final EC Matrix</v>
      </c>
    </row>
    <row r="1396" spans="1:3">
      <c r="A1396" s="9" t="s">
        <v>2324</v>
      </c>
      <c r="B1396" s="17" t="s">
        <v>2324</v>
      </c>
      <c r="C1396" t="str">
        <f t="shared" si="1"/>
        <v>EC not in Cohort 7 Final EC Matrix</v>
      </c>
    </row>
    <row r="1397" spans="1:3">
      <c r="A1397" s="9" t="s">
        <v>2325</v>
      </c>
      <c r="B1397" s="17" t="s">
        <v>2325</v>
      </c>
      <c r="C1397" t="str">
        <f t="shared" si="1"/>
        <v>EC not in Cohort 7 Final EC Matrix</v>
      </c>
    </row>
    <row r="1398" spans="1:3">
      <c r="A1398" s="18" t="s">
        <v>2326</v>
      </c>
      <c r="B1398" s="19" t="s">
        <v>2327</v>
      </c>
      <c r="C1398" t="str">
        <f t="shared" si="1"/>
        <v>EC not in Cohort 7 Final EC Matrix</v>
      </c>
    </row>
    <row r="1399" spans="1:3">
      <c r="A1399" s="18" t="s">
        <v>2326</v>
      </c>
      <c r="B1399" s="19" t="s">
        <v>2326</v>
      </c>
      <c r="C1399" t="str">
        <f t="shared" si="1"/>
        <v>EC not in Cohort 7 Final EC Matrix</v>
      </c>
    </row>
    <row r="1400" spans="1:3">
      <c r="A1400" s="18" t="s">
        <v>2326</v>
      </c>
      <c r="B1400" s="19" t="s">
        <v>2328</v>
      </c>
      <c r="C1400" t="str">
        <f t="shared" si="1"/>
        <v>EC not in Cohort 7 Final EC Matrix</v>
      </c>
    </row>
    <row r="1401" spans="1:3">
      <c r="A1401" s="18" t="s">
        <v>2329</v>
      </c>
      <c r="B1401" s="19" t="s">
        <v>2330</v>
      </c>
      <c r="C1401" t="str">
        <f t="shared" si="1"/>
        <v>EC not in Cohort 7 Final EC Matrix</v>
      </c>
    </row>
    <row r="1402" spans="1:3">
      <c r="A1402" s="9" t="s">
        <v>2331</v>
      </c>
      <c r="B1402" s="17" t="s">
        <v>2332</v>
      </c>
      <c r="C1402" t="str">
        <f t="shared" si="1"/>
        <v>EC not in Cohort 7 Final EC Matrix</v>
      </c>
    </row>
    <row r="1403" spans="1:3">
      <c r="A1403" s="9" t="s">
        <v>2333</v>
      </c>
      <c r="B1403" s="17" t="s">
        <v>2334</v>
      </c>
      <c r="C1403" t="str">
        <f t="shared" si="1"/>
        <v>EC not in Cohort 7 Final EC Matrix</v>
      </c>
    </row>
    <row r="1404" spans="1:3">
      <c r="A1404" s="9" t="s">
        <v>2335</v>
      </c>
      <c r="B1404" s="17" t="s">
        <v>2336</v>
      </c>
      <c r="C1404" t="str">
        <f t="shared" si="1"/>
        <v>EC not in Cohort 7 Final EC Matrix</v>
      </c>
    </row>
    <row r="1405" spans="1:3">
      <c r="A1405" s="9" t="s">
        <v>2337</v>
      </c>
      <c r="B1405" s="17" t="s">
        <v>2338</v>
      </c>
      <c r="C1405" t="str">
        <f t="shared" si="1"/>
        <v>EC not in Cohort 7 Final EC Matrix</v>
      </c>
    </row>
    <row r="1406" spans="1:3">
      <c r="A1406" s="9" t="s">
        <v>2339</v>
      </c>
      <c r="B1406" s="17" t="s">
        <v>2339</v>
      </c>
      <c r="C1406" t="str">
        <f t="shared" si="1"/>
        <v>EC not in Cohort 7 Final EC Matrix</v>
      </c>
    </row>
    <row r="1407" spans="1:3">
      <c r="A1407" s="18" t="s">
        <v>2340</v>
      </c>
      <c r="B1407" s="19" t="s">
        <v>2341</v>
      </c>
      <c r="C1407" t="str">
        <f t="shared" si="1"/>
        <v>EC not in Cohort 7 Final EC Matrix</v>
      </c>
    </row>
    <row r="1408" spans="1:3">
      <c r="A1408" s="9" t="s">
        <v>2340</v>
      </c>
      <c r="B1408" s="17" t="s">
        <v>2342</v>
      </c>
      <c r="C1408" t="str">
        <f t="shared" si="1"/>
        <v>EC not in Cohort 7 Final EC Matrix</v>
      </c>
    </row>
    <row r="1409" spans="1:3">
      <c r="A1409" s="9" t="s">
        <v>2343</v>
      </c>
      <c r="B1409" s="17" t="s">
        <v>2344</v>
      </c>
      <c r="C1409" t="str">
        <f t="shared" si="1"/>
        <v>EC not in Cohort 7 Final EC Matrix</v>
      </c>
    </row>
    <row r="1410" spans="1:3">
      <c r="A1410" s="9" t="s">
        <v>2345</v>
      </c>
      <c r="B1410" s="17" t="s">
        <v>2346</v>
      </c>
      <c r="C1410" t="str">
        <f t="shared" si="1"/>
        <v>EC not in Cohort 7 Final EC Matrix</v>
      </c>
    </row>
    <row r="1411" spans="1:3">
      <c r="A1411" s="9" t="s">
        <v>2347</v>
      </c>
      <c r="B1411" s="17" t="s">
        <v>2348</v>
      </c>
      <c r="C1411" t="str">
        <f t="shared" si="1"/>
        <v>EC not in Cohort 7 Final EC Matrix</v>
      </c>
    </row>
    <row r="1412" spans="1:3">
      <c r="A1412" s="9" t="s">
        <v>2347</v>
      </c>
      <c r="B1412" s="17" t="s">
        <v>2349</v>
      </c>
      <c r="C1412" t="str">
        <f t="shared" si="1"/>
        <v>EC not in Cohort 7 Final EC Matrix</v>
      </c>
    </row>
    <row r="1413" spans="1:3">
      <c r="A1413" s="9" t="s">
        <v>2347</v>
      </c>
      <c r="B1413" s="17" t="s">
        <v>2350</v>
      </c>
      <c r="C1413" t="str">
        <f t="shared" si="1"/>
        <v>EC not in Cohort 7 Final EC Matrix</v>
      </c>
    </row>
    <row r="1414" spans="1:3">
      <c r="A1414" s="9" t="s">
        <v>2347</v>
      </c>
      <c r="B1414" s="17" t="s">
        <v>2351</v>
      </c>
      <c r="C1414" t="str">
        <f t="shared" si="1"/>
        <v>EC not in Cohort 7 Final EC Matrix</v>
      </c>
    </row>
    <row r="1415" spans="1:3">
      <c r="A1415" s="9" t="s">
        <v>2352</v>
      </c>
      <c r="B1415" s="17" t="s">
        <v>2353</v>
      </c>
      <c r="C1415" t="str">
        <f t="shared" si="1"/>
        <v>EC not in Cohort 7 Final EC Matrix</v>
      </c>
    </row>
    <row r="1416" spans="1:3">
      <c r="A1416" s="9" t="s">
        <v>2343</v>
      </c>
      <c r="B1416" s="17" t="s">
        <v>2354</v>
      </c>
      <c r="C1416" t="str">
        <f t="shared" si="1"/>
        <v>EC not in Cohort 7 Final EC Matrix</v>
      </c>
    </row>
    <row r="1417" spans="1:3">
      <c r="A1417" s="18" t="s">
        <v>2355</v>
      </c>
      <c r="B1417" s="19" t="s">
        <v>2356</v>
      </c>
      <c r="C1417" t="str">
        <f t="shared" si="1"/>
        <v>EC not in Cohort 7 Final EC Matrix</v>
      </c>
    </row>
    <row r="1418" spans="1:3">
      <c r="A1418" s="9" t="s">
        <v>2357</v>
      </c>
      <c r="B1418" s="17" t="s">
        <v>2358</v>
      </c>
      <c r="C1418" t="str">
        <f t="shared" si="1"/>
        <v>EC not in Cohort 7 Final EC Matrix</v>
      </c>
    </row>
    <row r="1419" spans="1:3">
      <c r="A1419" s="9" t="s">
        <v>2359</v>
      </c>
      <c r="B1419" s="17" t="s">
        <v>2360</v>
      </c>
      <c r="C1419" t="str">
        <f t="shared" si="1"/>
        <v>EC not in Cohort 7 Final EC Matrix</v>
      </c>
    </row>
    <row r="1420" spans="1:3">
      <c r="A1420" s="18" t="s">
        <v>2361</v>
      </c>
      <c r="B1420" s="19" t="s">
        <v>2362</v>
      </c>
      <c r="C1420" t="str">
        <f t="shared" si="1"/>
        <v>EC not in Cohort 7 Final EC Matrix</v>
      </c>
    </row>
    <row r="1421" spans="1:3">
      <c r="A1421" s="18" t="s">
        <v>2363</v>
      </c>
      <c r="B1421" s="19" t="s">
        <v>2364</v>
      </c>
      <c r="C1421" t="str">
        <f t="shared" si="1"/>
        <v>EC not in Cohort 7 Final EC Matrix</v>
      </c>
    </row>
    <row r="1422" spans="1:3">
      <c r="A1422" s="18" t="s">
        <v>2365</v>
      </c>
      <c r="B1422" s="19" t="s">
        <v>2366</v>
      </c>
      <c r="C1422" t="str">
        <f t="shared" si="1"/>
        <v>EC not in Cohort 7 Final EC Matrix</v>
      </c>
    </row>
    <row r="1423" spans="1:3">
      <c r="A1423" s="18" t="s">
        <v>2365</v>
      </c>
      <c r="B1423" s="19" t="s">
        <v>2367</v>
      </c>
      <c r="C1423" t="str">
        <f t="shared" si="1"/>
        <v>EC not in Cohort 7 Final EC Matrix</v>
      </c>
    </row>
    <row r="1424" spans="1:3">
      <c r="A1424" s="9" t="s">
        <v>2368</v>
      </c>
      <c r="B1424" s="17" t="s">
        <v>2368</v>
      </c>
      <c r="C1424" t="str">
        <f t="shared" si="1"/>
        <v>EC not in Cohort 7 Final EC Matrix</v>
      </c>
    </row>
    <row r="1425" spans="1:3">
      <c r="A1425" s="18" t="s">
        <v>2369</v>
      </c>
      <c r="B1425" s="19" t="s">
        <v>2369</v>
      </c>
      <c r="C1425" t="str">
        <f t="shared" si="1"/>
        <v>EC not in Cohort 7 Final EC Matrix</v>
      </c>
    </row>
    <row r="1426" spans="1:3">
      <c r="A1426" s="18" t="s">
        <v>2369</v>
      </c>
      <c r="B1426" s="19" t="s">
        <v>2370</v>
      </c>
      <c r="C1426" t="str">
        <f t="shared" si="1"/>
        <v>EC not in Cohort 7 Final EC Matrix</v>
      </c>
    </row>
    <row r="1427" spans="1:3">
      <c r="A1427" s="9" t="s">
        <v>2371</v>
      </c>
      <c r="B1427" s="17" t="s">
        <v>2372</v>
      </c>
      <c r="C1427" t="str">
        <f t="shared" si="1"/>
        <v>EC not in Cohort 7 Final EC Matrix</v>
      </c>
    </row>
    <row r="1428" spans="1:3">
      <c r="A1428" s="9" t="s">
        <v>2373</v>
      </c>
      <c r="B1428" s="17" t="s">
        <v>2374</v>
      </c>
      <c r="C1428" t="str">
        <f t="shared" si="1"/>
        <v>EC not in Cohort 7 Final EC Matrix</v>
      </c>
    </row>
    <row r="1429" spans="1:3">
      <c r="A1429" s="9" t="s">
        <v>2375</v>
      </c>
      <c r="B1429" s="17" t="s">
        <v>2375</v>
      </c>
      <c r="C1429" t="str">
        <f t="shared" si="1"/>
        <v>EC not in Cohort 7 Final EC Matrix</v>
      </c>
    </row>
    <row r="1430" spans="1:3">
      <c r="A1430" s="9" t="s">
        <v>2376</v>
      </c>
      <c r="B1430" s="17" t="s">
        <v>2377</v>
      </c>
      <c r="C1430" t="str">
        <f t="shared" si="1"/>
        <v>EC not in Cohort 7 Final EC Matrix</v>
      </c>
    </row>
    <row r="1431" spans="1:3">
      <c r="A1431" s="18" t="s">
        <v>2376</v>
      </c>
      <c r="B1431" s="19" t="s">
        <v>2376</v>
      </c>
      <c r="C1431" t="str">
        <f t="shared" si="1"/>
        <v>EC not in Cohort 7 Final EC Matrix</v>
      </c>
    </row>
    <row r="1432" spans="1:3">
      <c r="A1432" s="18" t="s">
        <v>2378</v>
      </c>
      <c r="B1432" s="19" t="s">
        <v>2378</v>
      </c>
      <c r="C1432" t="str">
        <f t="shared" si="1"/>
        <v>EC not in Cohort 7 Final EC Matrix</v>
      </c>
    </row>
    <row r="1433" spans="1:3">
      <c r="A1433" s="18" t="s">
        <v>2379</v>
      </c>
      <c r="B1433" s="19" t="s">
        <v>2380</v>
      </c>
      <c r="C1433" t="str">
        <f t="shared" si="1"/>
        <v>EC not in Cohort 7 Final EC Matrix</v>
      </c>
    </row>
    <row r="1434" spans="1:3">
      <c r="A1434" s="9" t="s">
        <v>2379</v>
      </c>
      <c r="B1434" s="17" t="s">
        <v>2381</v>
      </c>
      <c r="C1434" t="str">
        <f t="shared" si="1"/>
        <v>EC not in Cohort 7 Final EC Matrix</v>
      </c>
    </row>
    <row r="1435" spans="1:3">
      <c r="A1435" s="9" t="s">
        <v>2382</v>
      </c>
      <c r="B1435" s="17" t="s">
        <v>2383</v>
      </c>
      <c r="C1435" t="str">
        <f t="shared" si="1"/>
        <v>EC not in Cohort 7 Final EC Matrix</v>
      </c>
    </row>
    <row r="1436" spans="1:3">
      <c r="A1436" s="9" t="s">
        <v>2382</v>
      </c>
      <c r="B1436" s="17" t="s">
        <v>2384</v>
      </c>
      <c r="C1436" t="str">
        <f t="shared" si="1"/>
        <v>EC not in Cohort 7 Final EC Matrix</v>
      </c>
    </row>
    <row r="1437" spans="1:3">
      <c r="A1437" s="9" t="s">
        <v>2385</v>
      </c>
      <c r="B1437" s="17" t="s">
        <v>2386</v>
      </c>
      <c r="C1437" t="str">
        <f t="shared" si="1"/>
        <v>EC not in Cohort 7 Final EC Matrix</v>
      </c>
    </row>
    <row r="1438" spans="1:3">
      <c r="A1438" s="18" t="s">
        <v>2387</v>
      </c>
      <c r="B1438" s="19" t="s">
        <v>2388</v>
      </c>
      <c r="C1438" t="str">
        <f t="shared" si="1"/>
        <v>EC not in Cohort 7 Final EC Matrix</v>
      </c>
    </row>
    <row r="1439" spans="1:3">
      <c r="A1439" s="18" t="s">
        <v>2389</v>
      </c>
      <c r="B1439" s="19" t="s">
        <v>2390</v>
      </c>
      <c r="C1439" t="str">
        <f t="shared" si="1"/>
        <v>EC not in Cohort 7 Final EC Matrix</v>
      </c>
    </row>
    <row r="1440" spans="1:3">
      <c r="A1440" s="9" t="s">
        <v>2391</v>
      </c>
      <c r="B1440" s="17" t="s">
        <v>2391</v>
      </c>
      <c r="C1440" t="str">
        <f t="shared" si="1"/>
        <v>EC not in Cohort 7 Final EC Matrix</v>
      </c>
    </row>
    <row r="1441" spans="1:3">
      <c r="A1441" s="18" t="s">
        <v>291</v>
      </c>
      <c r="B1441" s="19" t="s">
        <v>2392</v>
      </c>
      <c r="C1441" t="str">
        <f t="shared" si="1"/>
        <v>EC not in Cohort 7 Final EC Matrix</v>
      </c>
    </row>
    <row r="1442" spans="1:3">
      <c r="A1442" s="18" t="s">
        <v>291</v>
      </c>
      <c r="B1442" s="19" t="s">
        <v>2393</v>
      </c>
      <c r="C1442" t="str">
        <f t="shared" si="1"/>
        <v>EC not in Cohort 7 Final EC Matrix</v>
      </c>
    </row>
    <row r="1443" spans="1:3">
      <c r="A1443" s="9" t="s">
        <v>291</v>
      </c>
      <c r="B1443" s="17" t="s">
        <v>2394</v>
      </c>
      <c r="C1443" t="str">
        <f t="shared" si="1"/>
        <v>EC not in Cohort 7 Final EC Matrix</v>
      </c>
    </row>
    <row r="1444" spans="1:3">
      <c r="A1444" s="18" t="s">
        <v>2395</v>
      </c>
      <c r="B1444" s="19" t="s">
        <v>2396</v>
      </c>
      <c r="C1444" t="str">
        <f t="shared" si="1"/>
        <v>EC not in Cohort 7 Final EC Matrix</v>
      </c>
    </row>
    <row r="1445" spans="1:3">
      <c r="A1445" s="18" t="s">
        <v>2395</v>
      </c>
      <c r="B1445" s="19" t="s">
        <v>2397</v>
      </c>
      <c r="C1445" t="str">
        <f t="shared" si="1"/>
        <v>EC not in Cohort 7 Final EC Matrix</v>
      </c>
    </row>
    <row r="1446" spans="1:3">
      <c r="A1446" s="9" t="s">
        <v>2398</v>
      </c>
      <c r="B1446" s="17" t="s">
        <v>2399</v>
      </c>
      <c r="C1446" t="str">
        <f t="shared" si="1"/>
        <v>EC not in Cohort 7 Final EC Matrix</v>
      </c>
    </row>
    <row r="1447" spans="1:3">
      <c r="A1447" s="18" t="s">
        <v>2400</v>
      </c>
      <c r="B1447" s="19" t="s">
        <v>2401</v>
      </c>
      <c r="C1447" t="str">
        <f t="shared" si="1"/>
        <v>EC not in Cohort 7 Final EC Matrix</v>
      </c>
    </row>
    <row r="1448" spans="1:3">
      <c r="A1448" s="9" t="s">
        <v>2402</v>
      </c>
      <c r="B1448" s="17" t="s">
        <v>2403</v>
      </c>
      <c r="C1448" t="str">
        <f t="shared" si="1"/>
        <v>EC not in Cohort 7 Final EC Matrix</v>
      </c>
    </row>
    <row r="1449" spans="1:3">
      <c r="A1449" s="9" t="s">
        <v>2402</v>
      </c>
      <c r="B1449" s="17" t="s">
        <v>2404</v>
      </c>
      <c r="C1449" t="str">
        <f t="shared" si="1"/>
        <v>EC not in Cohort 7 Final EC Matrix</v>
      </c>
    </row>
    <row r="1450" spans="1:3">
      <c r="A1450" s="9" t="s">
        <v>2405</v>
      </c>
      <c r="B1450" s="17" t="s">
        <v>2406</v>
      </c>
      <c r="C1450" t="str">
        <f t="shared" si="1"/>
        <v>EC not in Cohort 7 Final EC Matrix</v>
      </c>
    </row>
    <row r="1451" spans="1:3">
      <c r="A1451" s="9" t="s">
        <v>2407</v>
      </c>
      <c r="B1451" s="17" t="s">
        <v>2407</v>
      </c>
      <c r="C1451" t="str">
        <f t="shared" si="1"/>
        <v>EC not in Cohort 7 Final EC Matrix</v>
      </c>
    </row>
    <row r="1452" spans="1:3">
      <c r="A1452" s="9" t="s">
        <v>2408</v>
      </c>
      <c r="B1452" s="17" t="s">
        <v>2409</v>
      </c>
      <c r="C1452" t="str">
        <f t="shared" si="1"/>
        <v>EC not in Cohort 7 Final EC Matrix</v>
      </c>
    </row>
    <row r="1453" spans="1:3">
      <c r="A1453" s="18" t="s">
        <v>2410</v>
      </c>
      <c r="B1453" s="19" t="s">
        <v>2411</v>
      </c>
      <c r="C1453" t="str">
        <f t="shared" si="1"/>
        <v>EC not in Cohort 7 Final EC Matrix</v>
      </c>
    </row>
    <row r="1454" spans="1:3">
      <c r="A1454" s="18" t="s">
        <v>2412</v>
      </c>
      <c r="B1454" s="19" t="s">
        <v>2413</v>
      </c>
      <c r="C1454" t="str">
        <f t="shared" si="1"/>
        <v>EC not in Cohort 7 Final EC Matrix</v>
      </c>
    </row>
    <row r="1455" spans="1:3">
      <c r="A1455" s="9" t="s">
        <v>2414</v>
      </c>
      <c r="B1455" s="17" t="s">
        <v>2415</v>
      </c>
      <c r="C1455" t="str">
        <f t="shared" si="1"/>
        <v>EC not in Cohort 7 Final EC Matrix</v>
      </c>
    </row>
    <row r="1456" spans="1:3">
      <c r="A1456" s="9" t="s">
        <v>2416</v>
      </c>
      <c r="B1456" s="17" t="s">
        <v>2416</v>
      </c>
      <c r="C1456" t="str">
        <f t="shared" si="1"/>
        <v>EC not in Cohort 7 Final EC Matrix</v>
      </c>
    </row>
    <row r="1457" spans="1:3">
      <c r="A1457" s="18" t="s">
        <v>2417</v>
      </c>
      <c r="B1457" s="19" t="s">
        <v>2417</v>
      </c>
      <c r="C1457" t="str">
        <f t="shared" si="1"/>
        <v>EC not in Cohort 7 Final EC Matrix</v>
      </c>
    </row>
    <row r="1458" spans="1:3">
      <c r="A1458" s="9" t="s">
        <v>2418</v>
      </c>
      <c r="B1458" s="17" t="s">
        <v>2418</v>
      </c>
      <c r="C1458" t="str">
        <f t="shared" si="1"/>
        <v>EC not in Cohort 7 Final EC Matrix</v>
      </c>
    </row>
    <row r="1459" spans="1:3">
      <c r="A1459" s="9" t="s">
        <v>2418</v>
      </c>
      <c r="B1459" s="17" t="s">
        <v>2419</v>
      </c>
      <c r="C1459" t="str">
        <f t="shared" si="1"/>
        <v>EC not in Cohort 7 Final EC Matrix</v>
      </c>
    </row>
    <row r="1460" spans="1:3">
      <c r="A1460" s="9" t="s">
        <v>2420</v>
      </c>
      <c r="B1460" s="17" t="s">
        <v>2420</v>
      </c>
      <c r="C1460" t="str">
        <f t="shared" si="1"/>
        <v>EC not in Cohort 7 Final EC Matrix</v>
      </c>
    </row>
    <row r="1461" spans="1:3">
      <c r="A1461" s="9" t="s">
        <v>2421</v>
      </c>
      <c r="B1461" s="17" t="s">
        <v>2422</v>
      </c>
      <c r="C1461" t="str">
        <f t="shared" si="1"/>
        <v>EC not in Cohort 7 Final EC Matrix</v>
      </c>
    </row>
    <row r="1462" spans="1:3">
      <c r="A1462" s="9" t="s">
        <v>2421</v>
      </c>
      <c r="B1462" s="17" t="s">
        <v>2421</v>
      </c>
      <c r="C1462" t="str">
        <f t="shared" si="1"/>
        <v>EC not in Cohort 7 Final EC Matrix</v>
      </c>
    </row>
    <row r="1463" spans="1:3">
      <c r="A1463" s="18" t="s">
        <v>2423</v>
      </c>
      <c r="B1463" s="19" t="s">
        <v>2424</v>
      </c>
      <c r="C1463" t="str">
        <f t="shared" si="1"/>
        <v>EC not in Cohort 7 Final EC Matrix</v>
      </c>
    </row>
    <row r="1464" spans="1:3">
      <c r="A1464" s="18" t="s">
        <v>2425</v>
      </c>
      <c r="B1464" s="19" t="s">
        <v>2426</v>
      </c>
      <c r="C1464" t="str">
        <f t="shared" si="1"/>
        <v>EC not in Cohort 7 Final EC Matrix</v>
      </c>
    </row>
    <row r="1465" spans="1:3">
      <c r="A1465" s="9" t="s">
        <v>2427</v>
      </c>
      <c r="B1465" s="17" t="s">
        <v>2427</v>
      </c>
      <c r="C1465" t="str">
        <f t="shared" si="1"/>
        <v>EC not in Cohort 7 Final EC Matrix</v>
      </c>
    </row>
    <row r="1466" spans="1:3">
      <c r="A1466" s="9" t="s">
        <v>2428</v>
      </c>
      <c r="B1466" s="17" t="s">
        <v>2429</v>
      </c>
      <c r="C1466" t="str">
        <f t="shared" si="1"/>
        <v>EC not in Cohort 7 Final EC Matrix</v>
      </c>
    </row>
    <row r="1467" spans="1:3">
      <c r="A1467" s="18" t="s">
        <v>2430</v>
      </c>
      <c r="B1467" s="19" t="s">
        <v>2430</v>
      </c>
      <c r="C1467" t="str">
        <f t="shared" si="1"/>
        <v>EC not in Cohort 7 Final EC Matrix</v>
      </c>
    </row>
    <row r="1468" spans="1:3">
      <c r="A1468" s="18" t="s">
        <v>2430</v>
      </c>
      <c r="B1468" s="19" t="s">
        <v>2431</v>
      </c>
      <c r="C1468" t="str">
        <f t="shared" si="1"/>
        <v>EC not in Cohort 7 Final EC Matrix</v>
      </c>
    </row>
    <row r="1469" spans="1:3">
      <c r="A1469" s="18" t="s">
        <v>2432</v>
      </c>
      <c r="B1469" s="19" t="s">
        <v>2432</v>
      </c>
      <c r="C1469" t="str">
        <f t="shared" si="1"/>
        <v>EC not in Cohort 7 Final EC Matrix</v>
      </c>
    </row>
    <row r="1470" spans="1:3">
      <c r="A1470" s="9" t="s">
        <v>2433</v>
      </c>
      <c r="B1470" s="17" t="s">
        <v>2433</v>
      </c>
      <c r="C1470" t="str">
        <f t="shared" si="1"/>
        <v>EC not in Cohort 7 Final EC Matrix</v>
      </c>
    </row>
    <row r="1471" spans="1:3">
      <c r="A1471" s="9" t="s">
        <v>2433</v>
      </c>
      <c r="B1471" s="17" t="s">
        <v>2434</v>
      </c>
      <c r="C1471" t="str">
        <f t="shared" si="1"/>
        <v>EC not in Cohort 7 Final EC Matrix</v>
      </c>
    </row>
    <row r="1472" spans="1:3">
      <c r="A1472" s="9" t="s">
        <v>2435</v>
      </c>
      <c r="B1472" s="17" t="s">
        <v>2436</v>
      </c>
      <c r="C1472" t="str">
        <f t="shared" si="1"/>
        <v>EC not in Cohort 7 Final EC Matrix</v>
      </c>
    </row>
    <row r="1473" spans="1:3">
      <c r="A1473" s="18" t="s">
        <v>2437</v>
      </c>
      <c r="B1473" s="19" t="s">
        <v>2437</v>
      </c>
      <c r="C1473" t="str">
        <f t="shared" si="1"/>
        <v>EC not in Cohort 7 Final EC Matrix</v>
      </c>
    </row>
    <row r="1474" spans="1:3">
      <c r="A1474" s="18" t="s">
        <v>2438</v>
      </c>
      <c r="B1474" s="19" t="s">
        <v>2438</v>
      </c>
      <c r="C1474" t="str">
        <f t="shared" si="1"/>
        <v>EC not in Cohort 7 Final EC Matrix</v>
      </c>
    </row>
    <row r="1475" spans="1:3">
      <c r="A1475" s="9" t="s">
        <v>2439</v>
      </c>
      <c r="B1475" s="17" t="s">
        <v>2440</v>
      </c>
      <c r="C1475" t="str">
        <f t="shared" si="1"/>
        <v>EC not in Cohort 7 Final EC Matrix</v>
      </c>
    </row>
    <row r="1476" spans="1:3">
      <c r="A1476" s="9" t="s">
        <v>2441</v>
      </c>
      <c r="B1476" s="17" t="s">
        <v>2441</v>
      </c>
      <c r="C1476" t="str">
        <f t="shared" si="1"/>
        <v>EC not in Cohort 7 Final EC Matrix</v>
      </c>
    </row>
    <row r="1477" spans="1:3">
      <c r="A1477" s="18" t="s">
        <v>2442</v>
      </c>
      <c r="B1477" s="19" t="s">
        <v>2442</v>
      </c>
      <c r="C1477" t="str">
        <f t="shared" si="1"/>
        <v>EC not in Cohort 7 Final EC Matrix</v>
      </c>
    </row>
    <row r="1478" spans="1:3">
      <c r="A1478" s="9" t="s">
        <v>2442</v>
      </c>
      <c r="B1478" s="17" t="s">
        <v>2443</v>
      </c>
      <c r="C1478" t="str">
        <f t="shared" si="1"/>
        <v>EC not in Cohort 7 Final EC Matrix</v>
      </c>
    </row>
    <row r="1479" spans="1:3">
      <c r="A1479" s="9" t="s">
        <v>277</v>
      </c>
      <c r="B1479" s="17" t="s">
        <v>277</v>
      </c>
      <c r="C1479" t="str">
        <f t="shared" si="1"/>
        <v>EC not in Cohort 7 Final EC Matrix</v>
      </c>
    </row>
    <row r="1480" spans="1:3">
      <c r="A1480" s="9" t="s">
        <v>2444</v>
      </c>
      <c r="B1480" s="17" t="s">
        <v>2445</v>
      </c>
      <c r="C1480" t="str">
        <f t="shared" si="1"/>
        <v>EC not in Cohort 7 Final EC Matrix</v>
      </c>
    </row>
    <row r="1481" spans="1:3">
      <c r="A1481" s="9" t="s">
        <v>2446</v>
      </c>
      <c r="B1481" s="17" t="s">
        <v>2446</v>
      </c>
      <c r="C1481" t="str">
        <f t="shared" si="1"/>
        <v>EC not in Cohort 7 Final EC Matrix</v>
      </c>
    </row>
    <row r="1482" spans="1:3">
      <c r="A1482" s="18" t="s">
        <v>2446</v>
      </c>
      <c r="B1482" s="19" t="s">
        <v>2447</v>
      </c>
      <c r="C1482" t="str">
        <f t="shared" si="1"/>
        <v>EC not in Cohort 7 Final EC Matrix</v>
      </c>
    </row>
    <row r="1483" spans="1:3">
      <c r="A1483" s="18" t="s">
        <v>2448</v>
      </c>
      <c r="B1483" s="19" t="s">
        <v>2449</v>
      </c>
      <c r="C1483" t="str">
        <f t="shared" si="1"/>
        <v>EC not in Cohort 7 Final EC Matrix</v>
      </c>
    </row>
    <row r="1484" spans="1:3">
      <c r="A1484" s="9" t="s">
        <v>2450</v>
      </c>
      <c r="B1484" s="17" t="s">
        <v>2450</v>
      </c>
      <c r="C1484" t="str">
        <f t="shared" si="1"/>
        <v>EC not in Cohort 7 Final EC Matrix</v>
      </c>
    </row>
    <row r="1485" spans="1:3">
      <c r="A1485" s="9" t="s">
        <v>2451</v>
      </c>
      <c r="B1485" s="17" t="s">
        <v>2452</v>
      </c>
      <c r="C1485" t="str">
        <f t="shared" si="1"/>
        <v>EC not in Cohort 7 Final EC Matrix</v>
      </c>
    </row>
    <row r="1486" spans="1:3">
      <c r="A1486" s="9" t="s">
        <v>2453</v>
      </c>
      <c r="B1486" s="17" t="s">
        <v>2453</v>
      </c>
      <c r="C1486" t="str">
        <f t="shared" si="1"/>
        <v>EC not in Cohort 7 Final EC Matrix</v>
      </c>
    </row>
    <row r="1487" spans="1:3">
      <c r="A1487" s="18" t="s">
        <v>2454</v>
      </c>
      <c r="B1487" s="19" t="s">
        <v>2454</v>
      </c>
      <c r="C1487" t="str">
        <f t="shared" si="1"/>
        <v>EC not in Cohort 7 Final EC Matrix</v>
      </c>
    </row>
    <row r="1488" spans="1:3">
      <c r="A1488" s="9" t="s">
        <v>2455</v>
      </c>
      <c r="B1488" s="17" t="s">
        <v>2455</v>
      </c>
      <c r="C1488" t="str">
        <f t="shared" si="1"/>
        <v>EC not in Cohort 7 Final EC Matrix</v>
      </c>
    </row>
    <row r="1489" spans="1:3">
      <c r="A1489" s="18" t="s">
        <v>2456</v>
      </c>
      <c r="B1489" s="19" t="s">
        <v>2456</v>
      </c>
      <c r="C1489" t="str">
        <f t="shared" si="1"/>
        <v>EC not in Cohort 7 Final EC Matrix</v>
      </c>
    </row>
    <row r="1490" spans="1:3">
      <c r="A1490" s="18" t="s">
        <v>2457</v>
      </c>
      <c r="B1490" s="19" t="s">
        <v>2458</v>
      </c>
      <c r="C1490" t="str">
        <f t="shared" si="1"/>
        <v>EC not in Cohort 7 Final EC Matrix</v>
      </c>
    </row>
    <row r="1491" spans="1:3">
      <c r="A1491" s="9" t="s">
        <v>2459</v>
      </c>
      <c r="B1491" s="17" t="s">
        <v>2459</v>
      </c>
      <c r="C1491" t="str">
        <f t="shared" si="1"/>
        <v>EC not in Cohort 7 Final EC Matrix</v>
      </c>
    </row>
    <row r="1492" spans="1:3">
      <c r="A1492" s="9" t="s">
        <v>2460</v>
      </c>
      <c r="B1492" s="17" t="s">
        <v>2460</v>
      </c>
      <c r="C1492" t="str">
        <f t="shared" si="1"/>
        <v>EC not in Cohort 7 Final EC Matrix</v>
      </c>
    </row>
    <row r="1493" spans="1:3">
      <c r="A1493" s="18" t="s">
        <v>2461</v>
      </c>
      <c r="B1493" s="19" t="s">
        <v>2461</v>
      </c>
      <c r="C1493" t="str">
        <f t="shared" si="1"/>
        <v>EC not in Cohort 7 Final EC Matrix</v>
      </c>
    </row>
    <row r="1494" spans="1:3">
      <c r="A1494" s="18" t="s">
        <v>2462</v>
      </c>
      <c r="B1494" s="19" t="s">
        <v>2463</v>
      </c>
      <c r="C1494" t="str">
        <f t="shared" si="1"/>
        <v>EC not in Cohort 7 Final EC Matrix</v>
      </c>
    </row>
    <row r="1495" spans="1:3">
      <c r="A1495" s="9" t="s">
        <v>2464</v>
      </c>
      <c r="B1495" s="17" t="s">
        <v>2465</v>
      </c>
      <c r="C1495" t="str">
        <f t="shared" si="1"/>
        <v>EC not in Cohort 7 Final EC Matrix</v>
      </c>
    </row>
    <row r="1496" spans="1:3">
      <c r="A1496" s="9" t="s">
        <v>2466</v>
      </c>
      <c r="B1496" s="17" t="s">
        <v>2467</v>
      </c>
      <c r="C1496" t="str">
        <f t="shared" si="1"/>
        <v>EC not in Cohort 7 Final EC Matrix</v>
      </c>
    </row>
    <row r="1497" spans="1:3">
      <c r="A1497" s="9" t="s">
        <v>2468</v>
      </c>
      <c r="B1497" s="17" t="s">
        <v>2469</v>
      </c>
      <c r="C1497" t="str">
        <f t="shared" si="1"/>
        <v>EC not in Cohort 7 Final EC Matrix</v>
      </c>
    </row>
    <row r="1498" spans="1:3">
      <c r="A1498" s="9" t="s">
        <v>2470</v>
      </c>
      <c r="B1498" s="17" t="s">
        <v>2470</v>
      </c>
      <c r="C1498" t="str">
        <f t="shared" si="1"/>
        <v>EC not in Cohort 7 Final EC Matrix</v>
      </c>
    </row>
    <row r="1499" spans="1:3">
      <c r="A1499" s="9" t="s">
        <v>2470</v>
      </c>
      <c r="B1499" s="17" t="s">
        <v>2471</v>
      </c>
      <c r="C1499" t="str">
        <f t="shared" si="1"/>
        <v>EC not in Cohort 7 Final EC Matrix</v>
      </c>
    </row>
    <row r="1500" spans="1:3">
      <c r="A1500" s="9" t="s">
        <v>2472</v>
      </c>
      <c r="B1500" s="17" t="s">
        <v>2473</v>
      </c>
      <c r="C1500" t="str">
        <f t="shared" si="1"/>
        <v>EC not in Cohort 7 Final EC Matrix</v>
      </c>
    </row>
    <row r="1501" spans="1:3">
      <c r="A1501" s="18" t="s">
        <v>2474</v>
      </c>
      <c r="B1501" s="19" t="s">
        <v>2474</v>
      </c>
      <c r="C1501" t="str">
        <f t="shared" si="1"/>
        <v>EC not in Cohort 7 Final EC Matrix</v>
      </c>
    </row>
    <row r="1502" spans="1:3">
      <c r="A1502" s="9" t="s">
        <v>2475</v>
      </c>
      <c r="B1502" s="17" t="s">
        <v>2475</v>
      </c>
      <c r="C1502" t="str">
        <f t="shared" si="1"/>
        <v>EC not in Cohort 7 Final EC Matrix</v>
      </c>
    </row>
    <row r="1503" spans="1:3">
      <c r="A1503" s="9" t="s">
        <v>2476</v>
      </c>
      <c r="B1503" s="17" t="s">
        <v>2477</v>
      </c>
      <c r="C1503" t="str">
        <f t="shared" si="1"/>
        <v>EC not in Cohort 7 Final EC Matrix</v>
      </c>
    </row>
    <row r="1504" spans="1:3">
      <c r="A1504" s="18" t="s">
        <v>2476</v>
      </c>
      <c r="B1504" s="19" t="s">
        <v>2478</v>
      </c>
      <c r="C1504" t="str">
        <f t="shared" si="1"/>
        <v>EC not in Cohort 7 Final EC Matrix</v>
      </c>
    </row>
    <row r="1505" spans="1:3">
      <c r="A1505" s="9" t="s">
        <v>2479</v>
      </c>
      <c r="B1505" s="17" t="s">
        <v>2480</v>
      </c>
      <c r="C1505" t="str">
        <f t="shared" si="1"/>
        <v>EC not in Cohort 7 Final EC Matrix</v>
      </c>
    </row>
    <row r="1506" spans="1:3">
      <c r="A1506" s="9" t="s">
        <v>2479</v>
      </c>
      <c r="B1506" s="17" t="s">
        <v>2481</v>
      </c>
      <c r="C1506" t="str">
        <f t="shared" si="1"/>
        <v>EC not in Cohort 7 Final EC Matrix</v>
      </c>
    </row>
    <row r="1507" spans="1:3">
      <c r="A1507" s="9" t="s">
        <v>2482</v>
      </c>
      <c r="B1507" s="17" t="s">
        <v>2482</v>
      </c>
      <c r="C1507" t="str">
        <f t="shared" si="1"/>
        <v>EC not in Cohort 7 Final EC Matrix</v>
      </c>
    </row>
    <row r="1508" spans="1:3">
      <c r="A1508" s="9" t="s">
        <v>2482</v>
      </c>
      <c r="B1508" s="17" t="s">
        <v>2483</v>
      </c>
      <c r="C1508" t="str">
        <f t="shared" si="1"/>
        <v>EC not in Cohort 7 Final EC Matrix</v>
      </c>
    </row>
    <row r="1509" spans="1:3">
      <c r="A1509" s="9" t="s">
        <v>2484</v>
      </c>
      <c r="B1509" s="17" t="s">
        <v>2484</v>
      </c>
      <c r="C1509" t="str">
        <f t="shared" si="1"/>
        <v>EC not in Cohort 7 Final EC Matrix</v>
      </c>
    </row>
    <row r="1510" spans="1:3">
      <c r="A1510" s="9" t="s">
        <v>2485</v>
      </c>
      <c r="B1510" s="17" t="s">
        <v>2486</v>
      </c>
      <c r="C1510" t="str">
        <f t="shared" si="1"/>
        <v>EC not in Cohort 7 Final EC Matrix</v>
      </c>
    </row>
    <row r="1511" spans="1:3">
      <c r="A1511" s="9" t="s">
        <v>371</v>
      </c>
      <c r="B1511" s="17" t="s">
        <v>371</v>
      </c>
      <c r="C1511" t="str">
        <f t="shared" si="1"/>
        <v>EC not in Cohort 7 Final EC Matrix</v>
      </c>
    </row>
    <row r="1512" spans="1:3">
      <c r="A1512" s="9" t="s">
        <v>2487</v>
      </c>
      <c r="B1512" s="17" t="s">
        <v>2487</v>
      </c>
      <c r="C1512" t="str">
        <f t="shared" si="1"/>
        <v>EC not in Cohort 7 Final EC Matrix</v>
      </c>
    </row>
    <row r="1513" spans="1:3">
      <c r="A1513" s="9" t="s">
        <v>2488</v>
      </c>
      <c r="B1513" s="17" t="s">
        <v>2488</v>
      </c>
      <c r="C1513" t="str">
        <f t="shared" si="1"/>
        <v>EC not in Cohort 7 Final EC Matrix</v>
      </c>
    </row>
    <row r="1514" spans="1:3">
      <c r="A1514" s="18" t="s">
        <v>2489</v>
      </c>
      <c r="B1514" s="19" t="s">
        <v>2489</v>
      </c>
      <c r="C1514" t="str">
        <f t="shared" si="1"/>
        <v>EC not in Cohort 7 Final EC Matrix</v>
      </c>
    </row>
    <row r="1515" spans="1:3">
      <c r="A1515" s="18" t="s">
        <v>2489</v>
      </c>
      <c r="B1515" s="19" t="s">
        <v>2490</v>
      </c>
      <c r="C1515" t="str">
        <f t="shared" si="1"/>
        <v>EC not in Cohort 7 Final EC Matrix</v>
      </c>
    </row>
    <row r="1516" spans="1:3">
      <c r="A1516" s="18" t="s">
        <v>2491</v>
      </c>
      <c r="B1516" s="19" t="s">
        <v>2491</v>
      </c>
      <c r="C1516" t="str">
        <f t="shared" si="1"/>
        <v>EC not in Cohort 7 Final EC Matrix</v>
      </c>
    </row>
    <row r="1517" spans="1:3">
      <c r="A1517" s="9" t="s">
        <v>2492</v>
      </c>
      <c r="B1517" s="17" t="s">
        <v>2492</v>
      </c>
      <c r="C1517" t="str">
        <f t="shared" si="1"/>
        <v>EC not in Cohort 7 Final EC Matrix</v>
      </c>
    </row>
    <row r="1518" spans="1:3">
      <c r="A1518" s="9" t="s">
        <v>2493</v>
      </c>
      <c r="B1518" s="17" t="s">
        <v>2493</v>
      </c>
      <c r="C1518" t="str">
        <f t="shared" si="1"/>
        <v>EC not in Cohort 7 Final EC Matrix</v>
      </c>
    </row>
    <row r="1519" spans="1:3">
      <c r="A1519" s="9" t="s">
        <v>2494</v>
      </c>
      <c r="B1519" s="17" t="s">
        <v>2495</v>
      </c>
      <c r="C1519" t="str">
        <f t="shared" si="1"/>
        <v>EC not in Cohort 7 Final EC Matrix</v>
      </c>
    </row>
    <row r="1520" spans="1:3">
      <c r="A1520" s="9" t="s">
        <v>2496</v>
      </c>
      <c r="B1520" s="17" t="s">
        <v>380</v>
      </c>
      <c r="C1520" t="str">
        <f t="shared" si="1"/>
        <v>EC not in Cohort 7 Final EC Matrix</v>
      </c>
    </row>
    <row r="1521" spans="1:3">
      <c r="A1521" s="9" t="s">
        <v>2496</v>
      </c>
      <c r="B1521" s="17" t="s">
        <v>2497</v>
      </c>
      <c r="C1521" t="str">
        <f t="shared" si="1"/>
        <v>EC not in Cohort 7 Final EC Matrix</v>
      </c>
    </row>
    <row r="1522" spans="1:3">
      <c r="A1522" s="9" t="s">
        <v>2498</v>
      </c>
      <c r="B1522" s="17" t="s">
        <v>2499</v>
      </c>
      <c r="C1522" t="str">
        <f t="shared" si="1"/>
        <v>EC not in Cohort 7 Final EC Matrix</v>
      </c>
    </row>
    <row r="1523" spans="1:3">
      <c r="A1523" s="9" t="s">
        <v>2500</v>
      </c>
      <c r="B1523" s="17" t="s">
        <v>2501</v>
      </c>
      <c r="C1523" t="str">
        <f t="shared" si="1"/>
        <v>EC not in Cohort 7 Final EC Matrix</v>
      </c>
    </row>
    <row r="1524" spans="1:3">
      <c r="A1524" s="18" t="s">
        <v>2502</v>
      </c>
      <c r="B1524" s="19" t="s">
        <v>2502</v>
      </c>
      <c r="C1524" t="str">
        <f t="shared" si="1"/>
        <v>EC not in Cohort 7 Final EC Matrix</v>
      </c>
    </row>
    <row r="1525" spans="1:3">
      <c r="A1525" s="18" t="s">
        <v>2503</v>
      </c>
      <c r="B1525" s="19" t="s">
        <v>2504</v>
      </c>
      <c r="C1525" t="str">
        <f t="shared" si="1"/>
        <v>EC not in Cohort 7 Final EC Matrix</v>
      </c>
    </row>
    <row r="1526" spans="1:3">
      <c r="A1526" s="9" t="s">
        <v>2505</v>
      </c>
      <c r="B1526" s="17" t="s">
        <v>2505</v>
      </c>
      <c r="C1526" t="str">
        <f t="shared" si="1"/>
        <v>EC not in Cohort 7 Final EC Matrix</v>
      </c>
    </row>
    <row r="1527" spans="1:3">
      <c r="A1527" s="9" t="s">
        <v>2505</v>
      </c>
      <c r="B1527" s="17" t="s">
        <v>2506</v>
      </c>
      <c r="C1527" t="str">
        <f t="shared" si="1"/>
        <v>EC not in Cohort 7 Final EC Matrix</v>
      </c>
    </row>
    <row r="1528" spans="1:3">
      <c r="A1528" s="9" t="s">
        <v>2507</v>
      </c>
      <c r="B1528" s="17" t="s">
        <v>2508</v>
      </c>
      <c r="C1528" t="str">
        <f t="shared" si="1"/>
        <v>EC not in Cohort 7 Final EC Matrix</v>
      </c>
    </row>
    <row r="1529" spans="1:3">
      <c r="A1529" s="18" t="s">
        <v>2509</v>
      </c>
      <c r="B1529" s="19" t="s">
        <v>2509</v>
      </c>
      <c r="C1529" t="str">
        <f t="shared" si="1"/>
        <v>EC not in Cohort 7 Final EC Matrix</v>
      </c>
    </row>
    <row r="1530" spans="1:3">
      <c r="A1530" s="18" t="s">
        <v>2510</v>
      </c>
      <c r="B1530" s="19" t="s">
        <v>2511</v>
      </c>
      <c r="C1530" t="str">
        <f t="shared" si="1"/>
        <v>EC not in Cohort 7 Final EC Matrix</v>
      </c>
    </row>
    <row r="1531" spans="1:3">
      <c r="A1531" s="9" t="s">
        <v>2512</v>
      </c>
      <c r="B1531" s="17" t="s">
        <v>2512</v>
      </c>
      <c r="C1531" t="str">
        <f t="shared" si="1"/>
        <v>EC not in Cohort 7 Final EC Matrix</v>
      </c>
    </row>
    <row r="1532" spans="1:3">
      <c r="A1532" s="9" t="s">
        <v>2513</v>
      </c>
      <c r="B1532" s="17" t="s">
        <v>2513</v>
      </c>
      <c r="C1532" t="str">
        <f t="shared" si="1"/>
        <v>EC not in Cohort 7 Final EC Matrix</v>
      </c>
    </row>
    <row r="1533" spans="1:3">
      <c r="A1533" s="9" t="s">
        <v>2514</v>
      </c>
      <c r="B1533" s="17" t="s">
        <v>2515</v>
      </c>
      <c r="C1533" t="str">
        <f t="shared" si="1"/>
        <v>EC not in Cohort 7 Final EC Matrix</v>
      </c>
    </row>
    <row r="1534" spans="1:3">
      <c r="A1534" s="9" t="s">
        <v>2514</v>
      </c>
      <c r="B1534" s="17" t="s">
        <v>2514</v>
      </c>
      <c r="C1534" t="str">
        <f t="shared" si="1"/>
        <v>EC not in Cohort 7 Final EC Matrix</v>
      </c>
    </row>
    <row r="1535" spans="1:3">
      <c r="A1535" s="9" t="s">
        <v>2516</v>
      </c>
      <c r="B1535" s="17" t="s">
        <v>2517</v>
      </c>
      <c r="C1535" t="str">
        <f t="shared" si="1"/>
        <v>EC not in Cohort 7 Final EC Matrix</v>
      </c>
    </row>
    <row r="1536" spans="1:3">
      <c r="A1536" s="9" t="s">
        <v>2518</v>
      </c>
      <c r="B1536" s="17" t="s">
        <v>2518</v>
      </c>
      <c r="C1536" t="str">
        <f t="shared" si="1"/>
        <v>EC not in Cohort 7 Final EC Matrix</v>
      </c>
    </row>
    <row r="1537" spans="1:3">
      <c r="A1537" s="9" t="s">
        <v>2518</v>
      </c>
      <c r="B1537" s="17" t="s">
        <v>2519</v>
      </c>
      <c r="C1537" t="str">
        <f t="shared" si="1"/>
        <v>EC not in Cohort 7 Final EC Matrix</v>
      </c>
    </row>
    <row r="1538" spans="1:3">
      <c r="A1538" s="9" t="s">
        <v>2518</v>
      </c>
      <c r="B1538" s="17" t="s">
        <v>2520</v>
      </c>
      <c r="C1538" t="str">
        <f t="shared" si="1"/>
        <v>EC not in Cohort 7 Final EC Matrix</v>
      </c>
    </row>
    <row r="1539" spans="1:3">
      <c r="A1539" s="18" t="s">
        <v>2521</v>
      </c>
      <c r="B1539" s="19" t="s">
        <v>2521</v>
      </c>
      <c r="C1539" t="str">
        <f t="shared" si="1"/>
        <v>EC not in Cohort 7 Final EC Matrix</v>
      </c>
    </row>
    <row r="1540" spans="1:3">
      <c r="A1540" s="9" t="s">
        <v>2522</v>
      </c>
      <c r="B1540" s="17" t="s">
        <v>2523</v>
      </c>
      <c r="C1540" t="str">
        <f t="shared" si="1"/>
        <v>EC not in Cohort 7 Final EC Matrix</v>
      </c>
    </row>
    <row r="1541" spans="1:3">
      <c r="A1541" s="18" t="s">
        <v>2524</v>
      </c>
      <c r="B1541" s="19" t="s">
        <v>2524</v>
      </c>
      <c r="C1541" t="str">
        <f t="shared" si="1"/>
        <v>EC not in Cohort 7 Final EC Matrix</v>
      </c>
    </row>
    <row r="1542" spans="1:3">
      <c r="A1542" s="18" t="s">
        <v>2525</v>
      </c>
      <c r="B1542" s="19" t="s">
        <v>2525</v>
      </c>
      <c r="C1542" t="str">
        <f t="shared" si="1"/>
        <v>EC not in Cohort 7 Final EC Matrix</v>
      </c>
    </row>
    <row r="1543" spans="1:3">
      <c r="A1543" s="18" t="s">
        <v>2526</v>
      </c>
      <c r="B1543" s="19" t="s">
        <v>2526</v>
      </c>
      <c r="C1543" t="str">
        <f t="shared" si="1"/>
        <v>EC not in Cohort 7 Final EC Matrix</v>
      </c>
    </row>
    <row r="1544" spans="1:3">
      <c r="A1544" s="18" t="s">
        <v>2527</v>
      </c>
      <c r="B1544" s="19" t="s">
        <v>2527</v>
      </c>
      <c r="C1544" t="str">
        <f t="shared" si="1"/>
        <v>EC not in Cohort 7 Final EC Matrix</v>
      </c>
    </row>
    <row r="1545" spans="1:3">
      <c r="A1545" s="18" t="s">
        <v>2527</v>
      </c>
      <c r="B1545" s="19" t="s">
        <v>2528</v>
      </c>
      <c r="C1545" t="str">
        <f t="shared" si="1"/>
        <v>EC not in Cohort 7 Final EC Matrix</v>
      </c>
    </row>
    <row r="1546" spans="1:3">
      <c r="A1546" s="9" t="s">
        <v>2527</v>
      </c>
      <c r="B1546" s="17" t="s">
        <v>2529</v>
      </c>
      <c r="C1546" t="str">
        <f t="shared" si="1"/>
        <v>EC not in Cohort 7 Final EC Matrix</v>
      </c>
    </row>
    <row r="1547" spans="1:3">
      <c r="A1547" s="9" t="s">
        <v>2530</v>
      </c>
      <c r="B1547" s="17" t="s">
        <v>2531</v>
      </c>
      <c r="C1547" t="str">
        <f t="shared" si="1"/>
        <v>EC not in Cohort 7 Final EC Matrix</v>
      </c>
    </row>
    <row r="1548" spans="1:3">
      <c r="A1548" s="9" t="s">
        <v>270</v>
      </c>
      <c r="B1548" s="17" t="s">
        <v>271</v>
      </c>
      <c r="C1548" t="str">
        <f t="shared" si="1"/>
        <v>EC not in Cohort 7 Final EC Matrix</v>
      </c>
    </row>
    <row r="1549" spans="1:3">
      <c r="A1549" s="9" t="s">
        <v>270</v>
      </c>
      <c r="B1549" s="17" t="s">
        <v>2532</v>
      </c>
      <c r="C1549" t="str">
        <f t="shared" si="1"/>
        <v>EC not in Cohort 7 Final EC Matrix</v>
      </c>
    </row>
    <row r="1550" spans="1:3">
      <c r="A1550" s="9" t="s">
        <v>270</v>
      </c>
      <c r="B1550" s="17" t="s">
        <v>270</v>
      </c>
      <c r="C1550" t="str">
        <f t="shared" si="1"/>
        <v>EC not in Cohort 7 Final EC Matrix</v>
      </c>
    </row>
    <row r="1551" spans="1:3">
      <c r="A1551" s="18" t="s">
        <v>270</v>
      </c>
      <c r="B1551" s="19" t="s">
        <v>2533</v>
      </c>
      <c r="C1551" t="str">
        <f t="shared" si="1"/>
        <v>EC not in Cohort 7 Final EC Matrix</v>
      </c>
    </row>
    <row r="1552" spans="1:3">
      <c r="A1552" s="9" t="s">
        <v>2534</v>
      </c>
      <c r="B1552" s="17" t="s">
        <v>2535</v>
      </c>
      <c r="C1552" t="str">
        <f t="shared" si="1"/>
        <v>EC not in Cohort 7 Final EC Matrix</v>
      </c>
    </row>
    <row r="1553" spans="1:3">
      <c r="A1553" s="9" t="s">
        <v>2534</v>
      </c>
      <c r="B1553" s="17" t="s">
        <v>2536</v>
      </c>
      <c r="C1553" t="str">
        <f t="shared" si="1"/>
        <v>EC not in Cohort 7 Final EC Matrix</v>
      </c>
    </row>
    <row r="1554" spans="1:3">
      <c r="A1554" s="9" t="s">
        <v>2537</v>
      </c>
      <c r="B1554" s="17" t="s">
        <v>2538</v>
      </c>
      <c r="C1554" t="str">
        <f t="shared" si="1"/>
        <v>EC not in Cohort 7 Final EC Matrix</v>
      </c>
    </row>
    <row r="1555" spans="1:3">
      <c r="A1555" s="9" t="s">
        <v>2537</v>
      </c>
      <c r="B1555" s="17" t="s">
        <v>2539</v>
      </c>
      <c r="C1555" t="str">
        <f t="shared" si="1"/>
        <v>EC not in Cohort 7 Final EC Matrix</v>
      </c>
    </row>
    <row r="1556" spans="1:3">
      <c r="A1556" s="18" t="s">
        <v>2540</v>
      </c>
      <c r="B1556" s="19" t="s">
        <v>2541</v>
      </c>
      <c r="C1556" t="str">
        <f t="shared" si="1"/>
        <v>EC not in Cohort 7 Final EC Matrix</v>
      </c>
    </row>
    <row r="1557" spans="1:3">
      <c r="A1557" s="9" t="s">
        <v>2542</v>
      </c>
      <c r="B1557" s="17" t="s">
        <v>2543</v>
      </c>
      <c r="C1557" t="str">
        <f t="shared" si="1"/>
        <v>EC not in Cohort 7 Final EC Matrix</v>
      </c>
    </row>
    <row r="1558" spans="1:3">
      <c r="A1558" s="18" t="s">
        <v>2544</v>
      </c>
      <c r="B1558" s="19" t="s">
        <v>2545</v>
      </c>
      <c r="C1558" t="str">
        <f t="shared" si="1"/>
        <v>EC not in Cohort 7 Final EC Matrix</v>
      </c>
    </row>
    <row r="1559" spans="1:3">
      <c r="A1559" s="18" t="s">
        <v>2546</v>
      </c>
      <c r="B1559" s="19" t="s">
        <v>2547</v>
      </c>
      <c r="C1559" t="str">
        <f t="shared" si="1"/>
        <v>EC not in Cohort 7 Final EC Matrix</v>
      </c>
    </row>
    <row r="1560" spans="1:3">
      <c r="A1560" s="18" t="s">
        <v>2548</v>
      </c>
      <c r="B1560" s="19" t="s">
        <v>2548</v>
      </c>
      <c r="C1560" t="str">
        <f t="shared" si="1"/>
        <v>EC not in Cohort 7 Final EC Matrix</v>
      </c>
    </row>
    <row r="1561" spans="1:3">
      <c r="A1561" s="9" t="s">
        <v>2549</v>
      </c>
      <c r="B1561" s="17" t="s">
        <v>2550</v>
      </c>
      <c r="C1561" t="str">
        <f t="shared" si="1"/>
        <v>EC not in Cohort 7 Final EC Matrix</v>
      </c>
    </row>
    <row r="1562" spans="1:3">
      <c r="A1562" s="9" t="s">
        <v>2551</v>
      </c>
      <c r="B1562" s="17" t="s">
        <v>2552</v>
      </c>
      <c r="C1562" t="str">
        <f t="shared" si="1"/>
        <v>EC not in Cohort 7 Final EC Matrix</v>
      </c>
    </row>
    <row r="1563" spans="1:3">
      <c r="A1563" s="9" t="s">
        <v>2553</v>
      </c>
      <c r="B1563" s="17" t="s">
        <v>2553</v>
      </c>
      <c r="C1563" t="str">
        <f t="shared" si="1"/>
        <v>EC not in Cohort 7 Final EC Matrix</v>
      </c>
    </row>
    <row r="1564" spans="1:3">
      <c r="A1564" s="18" t="s">
        <v>2554</v>
      </c>
      <c r="B1564" s="19" t="s">
        <v>2554</v>
      </c>
      <c r="C1564" t="str">
        <f t="shared" si="1"/>
        <v>EC not in Cohort 7 Final EC Matrix</v>
      </c>
    </row>
    <row r="1565" spans="1:3">
      <c r="A1565" s="18" t="s">
        <v>2555</v>
      </c>
      <c r="B1565" s="19" t="s">
        <v>2555</v>
      </c>
      <c r="C1565" t="str">
        <f t="shared" si="1"/>
        <v>EC not in Cohort 7 Final EC Matrix</v>
      </c>
    </row>
    <row r="1566" spans="1:3">
      <c r="A1566" s="18" t="s">
        <v>2555</v>
      </c>
      <c r="B1566" s="19" t="s">
        <v>2556</v>
      </c>
      <c r="C1566" t="str">
        <f t="shared" si="1"/>
        <v>EC not in Cohort 7 Final EC Matrix</v>
      </c>
    </row>
    <row r="1567" spans="1:3">
      <c r="A1567" s="9" t="s">
        <v>2555</v>
      </c>
      <c r="B1567" s="17" t="s">
        <v>2557</v>
      </c>
      <c r="C1567" t="str">
        <f t="shared" si="1"/>
        <v>EC not in Cohort 7 Final EC Matrix</v>
      </c>
    </row>
    <row r="1568" spans="1:3">
      <c r="A1568" s="18" t="s">
        <v>2558</v>
      </c>
      <c r="B1568" s="19" t="s">
        <v>2559</v>
      </c>
      <c r="C1568" t="str">
        <f t="shared" si="1"/>
        <v>EC not in Cohort 7 Final EC Matrix</v>
      </c>
    </row>
    <row r="1569" spans="1:3">
      <c r="A1569" s="9" t="s">
        <v>2560</v>
      </c>
      <c r="B1569" s="17" t="s">
        <v>2560</v>
      </c>
      <c r="C1569" t="str">
        <f t="shared" si="1"/>
        <v>EC not in Cohort 7 Final EC Matrix</v>
      </c>
    </row>
    <row r="1570" spans="1:3">
      <c r="A1570" s="9" t="s">
        <v>2561</v>
      </c>
      <c r="B1570" s="17" t="s">
        <v>2562</v>
      </c>
      <c r="C1570" t="str">
        <f t="shared" si="1"/>
        <v>EC not in Cohort 7 Final EC Matrix</v>
      </c>
    </row>
    <row r="1571" spans="1:3">
      <c r="A1571" s="9" t="s">
        <v>2563</v>
      </c>
      <c r="B1571" s="17" t="s">
        <v>2563</v>
      </c>
      <c r="C1571" t="str">
        <f t="shared" si="1"/>
        <v>EC not in Cohort 7 Final EC Matrix</v>
      </c>
    </row>
    <row r="1572" spans="1:3">
      <c r="A1572" s="18" t="s">
        <v>2564</v>
      </c>
      <c r="B1572" s="19" t="s">
        <v>2565</v>
      </c>
      <c r="C1572" t="str">
        <f t="shared" si="1"/>
        <v>EC not in Cohort 7 Final EC Matrix</v>
      </c>
    </row>
    <row r="1573" spans="1:3">
      <c r="A1573" s="9" t="s">
        <v>2566</v>
      </c>
      <c r="B1573" s="17" t="s">
        <v>2567</v>
      </c>
      <c r="C1573" t="str">
        <f t="shared" si="1"/>
        <v>EC not in Cohort 7 Final EC Matrix</v>
      </c>
    </row>
    <row r="1574" spans="1:3">
      <c r="A1574" s="18" t="s">
        <v>2568</v>
      </c>
      <c r="B1574" s="19" t="s">
        <v>2569</v>
      </c>
      <c r="C1574" t="str">
        <f t="shared" si="1"/>
        <v>EC not in Cohort 7 Final EC Matrix</v>
      </c>
    </row>
    <row r="1575" spans="1:3">
      <c r="A1575" s="9" t="s">
        <v>2570</v>
      </c>
      <c r="B1575" s="17" t="s">
        <v>2570</v>
      </c>
      <c r="C1575" t="str">
        <f t="shared" si="1"/>
        <v>EC not in Cohort 7 Final EC Matrix</v>
      </c>
    </row>
    <row r="1576" spans="1:3">
      <c r="A1576" s="18" t="s">
        <v>2570</v>
      </c>
      <c r="B1576" s="19" t="s">
        <v>2571</v>
      </c>
      <c r="C1576" t="str">
        <f t="shared" si="1"/>
        <v>EC not in Cohort 7 Final EC Matrix</v>
      </c>
    </row>
    <row r="1577" spans="1:3">
      <c r="A1577" s="18" t="s">
        <v>2572</v>
      </c>
      <c r="B1577" s="19" t="s">
        <v>2572</v>
      </c>
      <c r="C1577" t="str">
        <f t="shared" si="1"/>
        <v>EC not in Cohort 7 Final EC Matrix</v>
      </c>
    </row>
    <row r="1578" spans="1:3">
      <c r="A1578" s="9" t="s">
        <v>2573</v>
      </c>
      <c r="B1578" s="17" t="s">
        <v>2573</v>
      </c>
      <c r="C1578" t="str">
        <f t="shared" si="1"/>
        <v>EC not in Cohort 7 Final EC Matrix</v>
      </c>
    </row>
    <row r="1579" spans="1:3">
      <c r="A1579" s="9" t="s">
        <v>2574</v>
      </c>
      <c r="B1579" s="17" t="s">
        <v>2574</v>
      </c>
      <c r="C1579" t="str">
        <f t="shared" si="1"/>
        <v>EC not in Cohort 7 Final EC Matrix</v>
      </c>
    </row>
    <row r="1580" spans="1:3">
      <c r="A1580" s="18" t="s">
        <v>2575</v>
      </c>
      <c r="B1580" s="19" t="s">
        <v>2575</v>
      </c>
      <c r="C1580" t="str">
        <f t="shared" si="1"/>
        <v>EC not in Cohort 7 Final EC Matrix</v>
      </c>
    </row>
    <row r="1581" spans="1:3">
      <c r="A1581" s="18" t="s">
        <v>2576</v>
      </c>
      <c r="B1581" s="19" t="s">
        <v>2577</v>
      </c>
      <c r="C1581" t="str">
        <f t="shared" si="1"/>
        <v>EC not in Cohort 7 Final EC Matrix</v>
      </c>
    </row>
    <row r="1582" spans="1:3">
      <c r="A1582" s="18" t="s">
        <v>2578</v>
      </c>
      <c r="B1582" s="19" t="s">
        <v>2579</v>
      </c>
      <c r="C1582" t="str">
        <f t="shared" si="1"/>
        <v>EC not in Cohort 7 Final EC Matrix</v>
      </c>
    </row>
    <row r="1583" spans="1:3">
      <c r="A1583" s="18" t="s">
        <v>2580</v>
      </c>
      <c r="B1583" s="19" t="s">
        <v>2581</v>
      </c>
      <c r="C1583" t="str">
        <f t="shared" si="1"/>
        <v>EC not in Cohort 7 Final EC Matrix</v>
      </c>
    </row>
    <row r="1584" spans="1:3">
      <c r="A1584" s="9" t="s">
        <v>2582</v>
      </c>
      <c r="B1584" s="17" t="s">
        <v>2582</v>
      </c>
      <c r="C1584" t="str">
        <f t="shared" si="1"/>
        <v>EC not in Cohort 7 Final EC Matrix</v>
      </c>
    </row>
    <row r="1585" spans="1:3">
      <c r="A1585" s="9" t="s">
        <v>2583</v>
      </c>
      <c r="B1585" s="17" t="s">
        <v>2583</v>
      </c>
      <c r="C1585" t="str">
        <f t="shared" si="1"/>
        <v>EC not in Cohort 7 Final EC Matrix</v>
      </c>
    </row>
    <row r="1586" spans="1:3">
      <c r="A1586" s="9" t="s">
        <v>2584</v>
      </c>
      <c r="B1586" s="17" t="s">
        <v>2584</v>
      </c>
      <c r="C1586" t="str">
        <f t="shared" si="1"/>
        <v>EC not in Cohort 7 Final EC Matrix</v>
      </c>
    </row>
    <row r="1587" spans="1:3">
      <c r="A1587" s="18" t="s">
        <v>2585</v>
      </c>
      <c r="B1587" s="19" t="s">
        <v>2586</v>
      </c>
      <c r="C1587" t="str">
        <f t="shared" si="1"/>
        <v>EC not in Cohort 7 Final EC Matrix</v>
      </c>
    </row>
    <row r="1588" spans="1:3">
      <c r="A1588" s="18" t="s">
        <v>2587</v>
      </c>
      <c r="B1588" s="19" t="s">
        <v>2588</v>
      </c>
      <c r="C1588" t="str">
        <f t="shared" si="1"/>
        <v>EC not in Cohort 7 Final EC Matrix</v>
      </c>
    </row>
    <row r="1589" spans="1:3">
      <c r="A1589" s="9" t="s">
        <v>2589</v>
      </c>
      <c r="B1589" s="17" t="s">
        <v>2589</v>
      </c>
      <c r="C1589" t="str">
        <f t="shared" si="1"/>
        <v>EC not in Cohort 7 Final EC Matrix</v>
      </c>
    </row>
    <row r="1590" spans="1:3">
      <c r="A1590" s="9" t="s">
        <v>2589</v>
      </c>
      <c r="B1590" s="17" t="s">
        <v>2590</v>
      </c>
      <c r="C1590" t="str">
        <f t="shared" si="1"/>
        <v>EC not in Cohort 7 Final EC Matrix</v>
      </c>
    </row>
    <row r="1591" spans="1:3">
      <c r="A1591" s="9" t="s">
        <v>2591</v>
      </c>
      <c r="B1591" s="17" t="s">
        <v>2592</v>
      </c>
      <c r="C1591" t="str">
        <f t="shared" si="1"/>
        <v>EC not in Cohort 7 Final EC Matrix</v>
      </c>
    </row>
    <row r="1592" spans="1:3">
      <c r="A1592" s="9" t="s">
        <v>2593</v>
      </c>
      <c r="B1592" s="17" t="s">
        <v>2594</v>
      </c>
      <c r="C1592" t="str">
        <f t="shared" si="1"/>
        <v>EC not in Cohort 7 Final EC Matrix</v>
      </c>
    </row>
    <row r="1593" spans="1:3">
      <c r="A1593" s="9" t="s">
        <v>2593</v>
      </c>
      <c r="B1593" s="17" t="s">
        <v>2593</v>
      </c>
      <c r="C1593" t="str">
        <f t="shared" si="1"/>
        <v>EC not in Cohort 7 Final EC Matrix</v>
      </c>
    </row>
    <row r="1594" spans="1:3">
      <c r="A1594" s="9" t="s">
        <v>2593</v>
      </c>
      <c r="B1594" s="17" t="s">
        <v>2595</v>
      </c>
      <c r="C1594" t="str">
        <f t="shared" si="1"/>
        <v>EC not in Cohort 7 Final EC Matrix</v>
      </c>
    </row>
    <row r="1595" spans="1:3">
      <c r="A1595" s="9" t="s">
        <v>2596</v>
      </c>
      <c r="B1595" s="17" t="s">
        <v>2596</v>
      </c>
      <c r="C1595" t="str">
        <f t="shared" si="1"/>
        <v>EC not in Cohort 7 Final EC Matrix</v>
      </c>
    </row>
    <row r="1596" spans="1:3">
      <c r="A1596" s="9" t="s">
        <v>2597</v>
      </c>
      <c r="B1596" s="17" t="s">
        <v>2597</v>
      </c>
      <c r="C1596" t="str">
        <f t="shared" si="1"/>
        <v>EC not in Cohort 7 Final EC Matrix</v>
      </c>
    </row>
    <row r="1597" spans="1:3">
      <c r="A1597" s="18" t="s">
        <v>2598</v>
      </c>
      <c r="B1597" s="19" t="s">
        <v>2598</v>
      </c>
      <c r="C1597" t="str">
        <f t="shared" si="1"/>
        <v>EC not in Cohort 7 Final EC Matrix</v>
      </c>
    </row>
    <row r="1598" spans="1:3">
      <c r="A1598" s="9" t="s">
        <v>2598</v>
      </c>
      <c r="B1598" s="17" t="s">
        <v>2599</v>
      </c>
      <c r="C1598" t="str">
        <f t="shared" si="1"/>
        <v>EC not in Cohort 7 Final EC Matrix</v>
      </c>
    </row>
    <row r="1599" spans="1:3">
      <c r="A1599" s="18" t="s">
        <v>2600</v>
      </c>
      <c r="B1599" s="19" t="s">
        <v>2601</v>
      </c>
      <c r="C1599" t="str">
        <f t="shared" si="1"/>
        <v>EC not in Cohort 7 Final EC Matrix</v>
      </c>
    </row>
    <row r="1600" spans="1:3">
      <c r="A1600" s="9" t="s">
        <v>2602</v>
      </c>
      <c r="B1600" s="17" t="s">
        <v>2602</v>
      </c>
      <c r="C1600" t="str">
        <f t="shared" si="1"/>
        <v>EC not in Cohort 7 Final EC Matrix</v>
      </c>
    </row>
    <row r="1601" spans="1:3">
      <c r="A1601" s="9" t="s">
        <v>2603</v>
      </c>
      <c r="B1601" s="17" t="s">
        <v>2603</v>
      </c>
      <c r="C1601" t="str">
        <f t="shared" si="1"/>
        <v>EC not in Cohort 7 Final EC Matrix</v>
      </c>
    </row>
    <row r="1602" spans="1:3">
      <c r="A1602" s="9" t="s">
        <v>2604</v>
      </c>
      <c r="B1602" s="17" t="s">
        <v>2605</v>
      </c>
      <c r="C1602" t="str">
        <f t="shared" si="1"/>
        <v>EC not in Cohort 7 Final EC Matrix</v>
      </c>
    </row>
    <row r="1603" spans="1:3">
      <c r="A1603" s="9" t="s">
        <v>2606</v>
      </c>
      <c r="B1603" s="17" t="s">
        <v>2606</v>
      </c>
      <c r="C1603" t="str">
        <f t="shared" si="1"/>
        <v>EC not in Cohort 7 Final EC Matrix</v>
      </c>
    </row>
    <row r="1604" spans="1:3">
      <c r="A1604" s="9" t="s">
        <v>2607</v>
      </c>
      <c r="B1604" s="17" t="s">
        <v>2608</v>
      </c>
      <c r="C1604" t="str">
        <f t="shared" si="1"/>
        <v>EC not in Cohort 7 Final EC Matrix</v>
      </c>
    </row>
    <row r="1605" spans="1:3">
      <c r="A1605" s="9" t="s">
        <v>2607</v>
      </c>
      <c r="B1605" s="17" t="s">
        <v>2609</v>
      </c>
      <c r="C1605" t="str">
        <f t="shared" si="1"/>
        <v>EC not in Cohort 7 Final EC Matrix</v>
      </c>
    </row>
    <row r="1606" spans="1:3">
      <c r="A1606" s="9" t="s">
        <v>2607</v>
      </c>
      <c r="B1606" s="17" t="s">
        <v>2610</v>
      </c>
      <c r="C1606" t="str">
        <f t="shared" si="1"/>
        <v>EC not in Cohort 7 Final EC Matrix</v>
      </c>
    </row>
    <row r="1607" spans="1:3">
      <c r="A1607" s="9" t="s">
        <v>2607</v>
      </c>
      <c r="B1607" s="17" t="s">
        <v>2611</v>
      </c>
      <c r="C1607" t="str">
        <f t="shared" si="1"/>
        <v>EC not in Cohort 7 Final EC Matrix</v>
      </c>
    </row>
    <row r="1608" spans="1:3">
      <c r="A1608" s="9" t="s">
        <v>2607</v>
      </c>
      <c r="B1608" s="17" t="s">
        <v>2607</v>
      </c>
      <c r="C1608" t="str">
        <f t="shared" si="1"/>
        <v>EC not in Cohort 7 Final EC Matrix</v>
      </c>
    </row>
    <row r="1609" spans="1:3">
      <c r="A1609" s="9" t="s">
        <v>2607</v>
      </c>
      <c r="B1609" s="17" t="s">
        <v>2612</v>
      </c>
      <c r="C1609" t="str">
        <f t="shared" si="1"/>
        <v>EC not in Cohort 7 Final EC Matrix</v>
      </c>
    </row>
    <row r="1610" spans="1:3">
      <c r="A1610" s="18" t="s">
        <v>2607</v>
      </c>
      <c r="B1610" s="19" t="s">
        <v>2613</v>
      </c>
      <c r="C1610" t="str">
        <f t="shared" si="1"/>
        <v>EC not in Cohort 7 Final EC Matrix</v>
      </c>
    </row>
    <row r="1611" spans="1:3">
      <c r="A1611" s="9" t="s">
        <v>2614</v>
      </c>
      <c r="B1611" s="17" t="s">
        <v>2615</v>
      </c>
      <c r="C1611" t="str">
        <f t="shared" si="1"/>
        <v>EC not in Cohort 7 Final EC Matrix</v>
      </c>
    </row>
    <row r="1612" spans="1:3">
      <c r="A1612" s="9" t="s">
        <v>2616</v>
      </c>
      <c r="B1612" s="17" t="s">
        <v>2617</v>
      </c>
      <c r="C1612" t="str">
        <f t="shared" si="1"/>
        <v>EC not in Cohort 7 Final EC Matrix</v>
      </c>
    </row>
    <row r="1613" spans="1:3">
      <c r="A1613" s="18" t="s">
        <v>2618</v>
      </c>
      <c r="B1613" s="19" t="s">
        <v>2618</v>
      </c>
      <c r="C1613" t="str">
        <f t="shared" si="1"/>
        <v>EC not in Cohort 7 Final EC Matrix</v>
      </c>
    </row>
    <row r="1614" spans="1:3">
      <c r="A1614" s="18" t="s">
        <v>2619</v>
      </c>
      <c r="B1614" s="19" t="s">
        <v>2619</v>
      </c>
      <c r="C1614" t="str">
        <f t="shared" si="1"/>
        <v>EC not in Cohort 7 Final EC Matrix</v>
      </c>
    </row>
    <row r="1615" spans="1:3">
      <c r="A1615" s="18" t="s">
        <v>2620</v>
      </c>
      <c r="B1615" s="19" t="s">
        <v>2620</v>
      </c>
      <c r="C1615" t="str">
        <f t="shared" si="1"/>
        <v>EC not in Cohort 7 Final EC Matrix</v>
      </c>
    </row>
    <row r="1616" spans="1:3">
      <c r="A1616" s="9" t="s">
        <v>2621</v>
      </c>
      <c r="B1616" s="17" t="s">
        <v>2622</v>
      </c>
      <c r="C1616" t="str">
        <f t="shared" si="1"/>
        <v>EC not in Cohort 7 Final EC Matrix</v>
      </c>
    </row>
    <row r="1617" spans="1:3">
      <c r="A1617" s="18" t="s">
        <v>2621</v>
      </c>
      <c r="B1617" s="19" t="s">
        <v>2621</v>
      </c>
      <c r="C1617" t="str">
        <f t="shared" si="1"/>
        <v>EC not in Cohort 7 Final EC Matrix</v>
      </c>
    </row>
    <row r="1618" spans="1:3">
      <c r="A1618" s="9" t="s">
        <v>2623</v>
      </c>
      <c r="B1618" s="17" t="s">
        <v>2624</v>
      </c>
      <c r="C1618" t="str">
        <f t="shared" si="1"/>
        <v>EC not in Cohort 7 Final EC Matrix</v>
      </c>
    </row>
    <row r="1619" spans="1:3">
      <c r="A1619" s="9" t="s">
        <v>2625</v>
      </c>
      <c r="B1619" s="17" t="s">
        <v>2626</v>
      </c>
      <c r="C1619" t="str">
        <f t="shared" si="1"/>
        <v>EC not in Cohort 7 Final EC Matrix</v>
      </c>
    </row>
    <row r="1620" spans="1:3">
      <c r="A1620" s="18" t="s">
        <v>2627</v>
      </c>
      <c r="B1620" s="19" t="s">
        <v>2627</v>
      </c>
      <c r="C1620" t="str">
        <f t="shared" si="1"/>
        <v>EC not in Cohort 7 Final EC Matrix</v>
      </c>
    </row>
    <row r="1621" spans="1:3">
      <c r="A1621" s="18" t="s">
        <v>2627</v>
      </c>
      <c r="B1621" s="19" t="s">
        <v>2628</v>
      </c>
      <c r="C1621" t="str">
        <f t="shared" si="1"/>
        <v>EC not in Cohort 7 Final EC Matrix</v>
      </c>
    </row>
    <row r="1622" spans="1:3">
      <c r="A1622" s="18" t="s">
        <v>2627</v>
      </c>
      <c r="B1622" s="19" t="s">
        <v>2629</v>
      </c>
      <c r="C1622" t="str">
        <f t="shared" si="1"/>
        <v>EC not in Cohort 7 Final EC Matrix</v>
      </c>
    </row>
    <row r="1623" spans="1:3">
      <c r="A1623" s="18" t="s">
        <v>2630</v>
      </c>
      <c r="B1623" s="19" t="s">
        <v>2631</v>
      </c>
      <c r="C1623" t="str">
        <f t="shared" si="1"/>
        <v>EC not in Cohort 7 Final EC Matrix</v>
      </c>
    </row>
    <row r="1624" spans="1:3">
      <c r="A1624" s="18" t="s">
        <v>2632</v>
      </c>
      <c r="B1624" s="19" t="s">
        <v>2632</v>
      </c>
      <c r="C1624" t="str">
        <f t="shared" si="1"/>
        <v>EC not in Cohort 7 Final EC Matrix</v>
      </c>
    </row>
    <row r="1625" spans="1:3">
      <c r="A1625" s="18" t="s">
        <v>2632</v>
      </c>
      <c r="B1625" s="19" t="s">
        <v>2633</v>
      </c>
      <c r="C1625" t="str">
        <f t="shared" si="1"/>
        <v>EC not in Cohort 7 Final EC Matrix</v>
      </c>
    </row>
    <row r="1626" spans="1:3">
      <c r="A1626" s="9" t="s">
        <v>2634</v>
      </c>
      <c r="B1626" s="17" t="s">
        <v>2635</v>
      </c>
      <c r="C1626" t="str">
        <f t="shared" si="1"/>
        <v>EC not in Cohort 7 Final EC Matrix</v>
      </c>
    </row>
    <row r="1627" spans="1:3">
      <c r="A1627" s="18" t="s">
        <v>2636</v>
      </c>
      <c r="B1627" s="19" t="s">
        <v>2636</v>
      </c>
      <c r="C1627" t="str">
        <f t="shared" si="1"/>
        <v>EC not in Cohort 7 Final EC Matrix</v>
      </c>
    </row>
    <row r="1628" spans="1:3">
      <c r="A1628" s="9" t="s">
        <v>2637</v>
      </c>
      <c r="B1628" s="17" t="s">
        <v>2637</v>
      </c>
      <c r="C1628" t="str">
        <f t="shared" si="1"/>
        <v>EC not in Cohort 7 Final EC Matrix</v>
      </c>
    </row>
    <row r="1629" spans="1:3">
      <c r="A1629" s="9" t="s">
        <v>2638</v>
      </c>
      <c r="B1629" s="17" t="s">
        <v>2639</v>
      </c>
      <c r="C1629" t="str">
        <f t="shared" si="1"/>
        <v>EC not in Cohort 7 Final EC Matrix</v>
      </c>
    </row>
    <row r="1630" spans="1:3">
      <c r="A1630" s="9" t="s">
        <v>2638</v>
      </c>
      <c r="B1630" s="17" t="s">
        <v>2640</v>
      </c>
      <c r="C1630" t="str">
        <f t="shared" si="1"/>
        <v>EC not in Cohort 7 Final EC Matrix</v>
      </c>
    </row>
    <row r="1631" spans="1:3">
      <c r="A1631" s="9" t="s">
        <v>2641</v>
      </c>
      <c r="B1631" s="17" t="s">
        <v>2641</v>
      </c>
      <c r="C1631" t="str">
        <f t="shared" si="1"/>
        <v>EC not in Cohort 7 Final EC Matrix</v>
      </c>
    </row>
    <row r="1632" spans="1:3">
      <c r="A1632" s="9" t="s">
        <v>2642</v>
      </c>
      <c r="B1632" s="17" t="s">
        <v>2643</v>
      </c>
      <c r="C1632" t="str">
        <f t="shared" si="1"/>
        <v>EC not in Cohort 7 Final EC Matrix</v>
      </c>
    </row>
    <row r="1633" spans="1:3">
      <c r="A1633" s="18" t="s">
        <v>2644</v>
      </c>
      <c r="B1633" s="19" t="s">
        <v>2644</v>
      </c>
      <c r="C1633" t="str">
        <f t="shared" si="1"/>
        <v>EC not in Cohort 7 Final EC Matrix</v>
      </c>
    </row>
    <row r="1634" spans="1:3">
      <c r="A1634" s="9" t="s">
        <v>2645</v>
      </c>
      <c r="B1634" s="17" t="s">
        <v>2646</v>
      </c>
      <c r="C1634" t="str">
        <f t="shared" si="1"/>
        <v>EC not in Cohort 7 Final EC Matrix</v>
      </c>
    </row>
    <row r="1635" spans="1:3">
      <c r="A1635" s="9" t="s">
        <v>2647</v>
      </c>
      <c r="B1635" s="17" t="s">
        <v>2647</v>
      </c>
      <c r="C1635" t="str">
        <f t="shared" si="1"/>
        <v>EC not in Cohort 7 Final EC Matrix</v>
      </c>
    </row>
    <row r="1636" spans="1:3">
      <c r="A1636" s="18" t="s">
        <v>2648</v>
      </c>
      <c r="B1636" s="19" t="s">
        <v>2649</v>
      </c>
      <c r="C1636" t="str">
        <f t="shared" si="1"/>
        <v>EC not in Cohort 7 Final EC Matrix</v>
      </c>
    </row>
    <row r="1637" spans="1:3">
      <c r="A1637" s="9" t="s">
        <v>2650</v>
      </c>
      <c r="B1637" s="17" t="s">
        <v>2650</v>
      </c>
      <c r="C1637" t="str">
        <f t="shared" si="1"/>
        <v>EC not in Cohort 7 Final EC Matrix</v>
      </c>
    </row>
    <row r="1638" spans="1:3">
      <c r="A1638" s="9" t="s">
        <v>2651</v>
      </c>
      <c r="B1638" s="17" t="s">
        <v>2651</v>
      </c>
      <c r="C1638" t="str">
        <f t="shared" si="1"/>
        <v>EC not in Cohort 7 Final EC Matrix</v>
      </c>
    </row>
    <row r="1639" spans="1:3">
      <c r="A1639" s="9" t="s">
        <v>2651</v>
      </c>
      <c r="B1639" s="17" t="s">
        <v>2652</v>
      </c>
      <c r="C1639" t="str">
        <f t="shared" si="1"/>
        <v>EC not in Cohort 7 Final EC Matrix</v>
      </c>
    </row>
    <row r="1640" spans="1:3">
      <c r="A1640" s="9" t="s">
        <v>2653</v>
      </c>
      <c r="B1640" s="17" t="s">
        <v>2653</v>
      </c>
      <c r="C1640" t="str">
        <f t="shared" si="1"/>
        <v>EC not in Cohort 7 Final EC Matrix</v>
      </c>
    </row>
    <row r="1641" spans="1:3">
      <c r="A1641" s="9" t="s">
        <v>2654</v>
      </c>
      <c r="B1641" s="17" t="s">
        <v>2655</v>
      </c>
      <c r="C1641" t="str">
        <f t="shared" si="1"/>
        <v>EC not in Cohort 7 Final EC Matrix</v>
      </c>
    </row>
    <row r="1642" spans="1:3">
      <c r="A1642" s="18" t="s">
        <v>2656</v>
      </c>
      <c r="B1642" s="19" t="s">
        <v>2656</v>
      </c>
      <c r="C1642" t="str">
        <f t="shared" si="1"/>
        <v>EC not in Cohort 7 Final EC Matrix</v>
      </c>
    </row>
    <row r="1643" spans="1:3">
      <c r="A1643" s="9" t="s">
        <v>2657</v>
      </c>
      <c r="B1643" s="17" t="s">
        <v>2658</v>
      </c>
      <c r="C1643" t="str">
        <f t="shared" si="1"/>
        <v>EC not in Cohort 7 Final EC Matrix</v>
      </c>
    </row>
    <row r="1644" spans="1:3">
      <c r="A1644" s="9" t="s">
        <v>2657</v>
      </c>
      <c r="B1644" s="17" t="s">
        <v>2657</v>
      </c>
      <c r="C1644" t="str">
        <f t="shared" si="1"/>
        <v>EC not in Cohort 7 Final EC Matrix</v>
      </c>
    </row>
    <row r="1645" spans="1:3">
      <c r="A1645" s="18" t="s">
        <v>2659</v>
      </c>
      <c r="B1645" s="19" t="s">
        <v>2659</v>
      </c>
      <c r="C1645" t="str">
        <f t="shared" si="1"/>
        <v>EC not in Cohort 7 Final EC Matrix</v>
      </c>
    </row>
    <row r="1646" spans="1:3">
      <c r="A1646" s="9" t="s">
        <v>2660</v>
      </c>
      <c r="B1646" s="17" t="s">
        <v>2660</v>
      </c>
      <c r="C1646" t="str">
        <f t="shared" si="1"/>
        <v>EC not in Cohort 7 Final EC Matrix</v>
      </c>
    </row>
    <row r="1647" spans="1:3">
      <c r="A1647" s="18" t="s">
        <v>2661</v>
      </c>
      <c r="B1647" s="19" t="s">
        <v>2662</v>
      </c>
      <c r="C1647" t="str">
        <f t="shared" si="1"/>
        <v>EC not in Cohort 7 Final EC Matrix</v>
      </c>
    </row>
    <row r="1648" spans="1:3">
      <c r="A1648" s="18" t="s">
        <v>2661</v>
      </c>
      <c r="B1648" s="19" t="s">
        <v>2663</v>
      </c>
      <c r="C1648" t="str">
        <f t="shared" si="1"/>
        <v>EC not in Cohort 7 Final EC Matrix</v>
      </c>
    </row>
    <row r="1649" spans="1:3">
      <c r="A1649" s="18" t="s">
        <v>2664</v>
      </c>
      <c r="B1649" s="19" t="s">
        <v>2664</v>
      </c>
      <c r="C1649" t="str">
        <f t="shared" si="1"/>
        <v>EC not in Cohort 7 Final EC Matrix</v>
      </c>
    </row>
    <row r="1650" spans="1:3">
      <c r="A1650" s="9" t="s">
        <v>2665</v>
      </c>
      <c r="B1650" s="17" t="s">
        <v>2665</v>
      </c>
      <c r="C1650" t="str">
        <f t="shared" si="1"/>
        <v>EC not in Cohort 7 Final EC Matrix</v>
      </c>
    </row>
    <row r="1651" spans="1:3">
      <c r="A1651" s="9" t="s">
        <v>2666</v>
      </c>
      <c r="B1651" s="17" t="s">
        <v>2667</v>
      </c>
      <c r="C1651" t="str">
        <f t="shared" si="1"/>
        <v>EC not in Cohort 7 Final EC Matrix</v>
      </c>
    </row>
    <row r="1652" spans="1:3">
      <c r="A1652" s="18" t="s">
        <v>2668</v>
      </c>
      <c r="B1652" s="19" t="s">
        <v>2669</v>
      </c>
      <c r="C1652" t="str">
        <f t="shared" si="1"/>
        <v>EC not in Cohort 7 Final EC Matrix</v>
      </c>
    </row>
    <row r="1653" spans="1:3">
      <c r="A1653" s="18" t="s">
        <v>2670</v>
      </c>
      <c r="B1653" s="19" t="s">
        <v>2670</v>
      </c>
      <c r="C1653" t="str">
        <f t="shared" si="1"/>
        <v>EC not in Cohort 7 Final EC Matrix</v>
      </c>
    </row>
    <row r="1654" spans="1:3">
      <c r="A1654" s="18" t="s">
        <v>2671</v>
      </c>
      <c r="B1654" s="19" t="s">
        <v>2671</v>
      </c>
      <c r="C1654" t="str">
        <f t="shared" si="1"/>
        <v>EC not in Cohort 7 Final EC Matrix</v>
      </c>
    </row>
    <row r="1655" spans="1:3">
      <c r="A1655" s="18" t="s">
        <v>2672</v>
      </c>
      <c r="B1655" s="19" t="s">
        <v>2672</v>
      </c>
      <c r="C1655" t="str">
        <f t="shared" si="1"/>
        <v>EC not in Cohort 7 Final EC Matrix</v>
      </c>
    </row>
    <row r="1656" spans="1:3">
      <c r="A1656" s="9" t="s">
        <v>2673</v>
      </c>
      <c r="B1656" s="17" t="s">
        <v>2674</v>
      </c>
      <c r="C1656" t="str">
        <f t="shared" si="1"/>
        <v>EC not in Cohort 7 Final EC Matrix</v>
      </c>
    </row>
    <row r="1657" spans="1:3">
      <c r="A1657" s="9" t="s">
        <v>2675</v>
      </c>
      <c r="B1657" s="17" t="s">
        <v>2675</v>
      </c>
      <c r="C1657" t="str">
        <f t="shared" si="1"/>
        <v>EC not in Cohort 7 Final EC Matrix</v>
      </c>
    </row>
    <row r="1658" spans="1:3">
      <c r="A1658" s="18" t="s">
        <v>2676</v>
      </c>
      <c r="B1658" s="19" t="s">
        <v>2677</v>
      </c>
      <c r="C1658" t="str">
        <f t="shared" si="1"/>
        <v>EC not in Cohort 7 Final EC Matrix</v>
      </c>
    </row>
    <row r="1659" spans="1:3">
      <c r="A1659" s="18" t="s">
        <v>2676</v>
      </c>
      <c r="B1659" s="19" t="s">
        <v>2678</v>
      </c>
      <c r="C1659" t="str">
        <f t="shared" si="1"/>
        <v>EC not in Cohort 7 Final EC Matrix</v>
      </c>
    </row>
    <row r="1660" spans="1:3">
      <c r="A1660" s="18" t="s">
        <v>2679</v>
      </c>
      <c r="B1660" s="19" t="s">
        <v>2680</v>
      </c>
      <c r="C1660" t="str">
        <f t="shared" si="1"/>
        <v>EC not in Cohort 7 Final EC Matrix</v>
      </c>
    </row>
    <row r="1661" spans="1:3">
      <c r="A1661" s="18" t="s">
        <v>2681</v>
      </c>
      <c r="B1661" s="19" t="s">
        <v>2681</v>
      </c>
      <c r="C1661" t="str">
        <f t="shared" si="1"/>
        <v>EC not in Cohort 7 Final EC Matrix</v>
      </c>
    </row>
    <row r="1662" spans="1:3">
      <c r="A1662" s="18" t="s">
        <v>2681</v>
      </c>
      <c r="B1662" s="19" t="s">
        <v>2682</v>
      </c>
      <c r="C1662" t="str">
        <f t="shared" si="1"/>
        <v>EC not in Cohort 7 Final EC Matrix</v>
      </c>
    </row>
    <row r="1663" spans="1:3">
      <c r="A1663" s="9" t="s">
        <v>2683</v>
      </c>
      <c r="B1663" s="17" t="s">
        <v>2683</v>
      </c>
      <c r="C1663" t="str">
        <f t="shared" si="1"/>
        <v>EC not in Cohort 7 Final EC Matrix</v>
      </c>
    </row>
    <row r="1664" spans="1:3">
      <c r="A1664" s="9" t="s">
        <v>2684</v>
      </c>
      <c r="B1664" s="17" t="s">
        <v>2685</v>
      </c>
      <c r="C1664" t="str">
        <f t="shared" si="1"/>
        <v>EC not in Cohort 7 Final EC Matrix</v>
      </c>
    </row>
    <row r="1665" spans="1:3">
      <c r="A1665" s="18" t="s">
        <v>2686</v>
      </c>
      <c r="B1665" s="19" t="s">
        <v>2687</v>
      </c>
      <c r="C1665" t="str">
        <f t="shared" si="1"/>
        <v>EC not in Cohort 7 Final EC Matrix</v>
      </c>
    </row>
    <row r="1666" spans="1:3">
      <c r="A1666" s="9" t="s">
        <v>2688</v>
      </c>
      <c r="B1666" s="17" t="s">
        <v>2688</v>
      </c>
      <c r="C1666" t="str">
        <f t="shared" si="1"/>
        <v>EC not in Cohort 7 Final EC Matrix</v>
      </c>
    </row>
    <row r="1667" spans="1:3">
      <c r="A1667" s="9" t="s">
        <v>2689</v>
      </c>
      <c r="B1667" s="17" t="s">
        <v>2690</v>
      </c>
      <c r="C1667" t="str">
        <f t="shared" si="1"/>
        <v>EC not in Cohort 7 Final EC Matrix</v>
      </c>
    </row>
    <row r="1668" spans="1:3">
      <c r="A1668" s="9" t="s">
        <v>2691</v>
      </c>
      <c r="B1668" s="17" t="s">
        <v>2691</v>
      </c>
      <c r="C1668" t="str">
        <f t="shared" si="1"/>
        <v>EC not in Cohort 7 Final EC Matrix</v>
      </c>
    </row>
    <row r="1669" spans="1:3">
      <c r="A1669" s="9" t="s">
        <v>2692</v>
      </c>
      <c r="B1669" s="17" t="s">
        <v>2693</v>
      </c>
      <c r="C1669" t="str">
        <f t="shared" si="1"/>
        <v>EC not in Cohort 7 Final EC Matrix</v>
      </c>
    </row>
    <row r="1670" spans="1:3">
      <c r="A1670" s="18" t="s">
        <v>2694</v>
      </c>
      <c r="B1670" s="19" t="s">
        <v>2694</v>
      </c>
      <c r="C1670" t="str">
        <f t="shared" si="1"/>
        <v>EC not in Cohort 7 Final EC Matrix</v>
      </c>
    </row>
    <row r="1671" spans="1:3">
      <c r="A1671" s="9" t="s">
        <v>2695</v>
      </c>
      <c r="B1671" s="17" t="s">
        <v>2695</v>
      </c>
      <c r="C1671" t="str">
        <f t="shared" si="1"/>
        <v>EC not in Cohort 7 Final EC Matrix</v>
      </c>
    </row>
    <row r="1672" spans="1:3">
      <c r="A1672" s="9" t="s">
        <v>2696</v>
      </c>
      <c r="B1672" s="17" t="s">
        <v>2696</v>
      </c>
      <c r="C1672" t="str">
        <f t="shared" si="1"/>
        <v>EC not in Cohort 7 Final EC Matrix</v>
      </c>
    </row>
    <row r="1673" spans="1:3">
      <c r="A1673" s="9" t="s">
        <v>2697</v>
      </c>
      <c r="B1673" s="17" t="s">
        <v>157</v>
      </c>
      <c r="C1673" t="str">
        <f t="shared" si="1"/>
        <v>EC not in Cohort 7 Final EC Matrix</v>
      </c>
    </row>
    <row r="1674" spans="1:3">
      <c r="A1674" s="9" t="s">
        <v>2698</v>
      </c>
      <c r="B1674" s="17" t="s">
        <v>2698</v>
      </c>
      <c r="C1674" t="str">
        <f t="shared" si="1"/>
        <v>EC not in Cohort 7 Final EC Matrix</v>
      </c>
    </row>
    <row r="1675" spans="1:3">
      <c r="A1675" s="9" t="s">
        <v>2699</v>
      </c>
      <c r="B1675" s="17" t="s">
        <v>2699</v>
      </c>
      <c r="C1675" t="str">
        <f t="shared" si="1"/>
        <v>EC not in Cohort 7 Final EC Matrix</v>
      </c>
    </row>
    <row r="1676" spans="1:3">
      <c r="A1676" s="9" t="s">
        <v>2700</v>
      </c>
      <c r="B1676" s="17" t="s">
        <v>2700</v>
      </c>
      <c r="C1676" t="str">
        <f t="shared" si="1"/>
        <v>EC not in Cohort 7 Final EC Matrix</v>
      </c>
    </row>
    <row r="1677" spans="1:3">
      <c r="A1677" s="9" t="s">
        <v>2701</v>
      </c>
      <c r="B1677" s="17" t="s">
        <v>2701</v>
      </c>
      <c r="C1677" t="str">
        <f t="shared" si="1"/>
        <v>EC not in Cohort 7 Final EC Matrix</v>
      </c>
    </row>
    <row r="1678" spans="1:3">
      <c r="A1678" s="9" t="s">
        <v>2702</v>
      </c>
      <c r="B1678" s="17" t="s">
        <v>2703</v>
      </c>
      <c r="C1678" t="str">
        <f t="shared" si="1"/>
        <v>EC not in Cohort 7 Final EC Matrix</v>
      </c>
    </row>
    <row r="1679" spans="1:3">
      <c r="A1679" s="9" t="s">
        <v>2704</v>
      </c>
      <c r="B1679" s="17" t="s">
        <v>2704</v>
      </c>
      <c r="C1679" t="str">
        <f t="shared" si="1"/>
        <v>EC not in Cohort 7 Final EC Matrix</v>
      </c>
    </row>
    <row r="1680" spans="1:3">
      <c r="A1680" s="18" t="s">
        <v>2705</v>
      </c>
      <c r="B1680" s="19" t="s">
        <v>2706</v>
      </c>
      <c r="C1680" t="str">
        <f t="shared" si="1"/>
        <v>EC not in Cohort 7 Final EC Matrix</v>
      </c>
    </row>
    <row r="1681" spans="1:3">
      <c r="A1681" s="18" t="s">
        <v>2705</v>
      </c>
      <c r="B1681" s="19" t="s">
        <v>2707</v>
      </c>
      <c r="C1681" t="str">
        <f t="shared" si="1"/>
        <v>EC not in Cohort 7 Final EC Matrix</v>
      </c>
    </row>
    <row r="1682" spans="1:3">
      <c r="A1682" s="18" t="s">
        <v>2708</v>
      </c>
      <c r="B1682" s="19" t="s">
        <v>2709</v>
      </c>
      <c r="C1682" t="str">
        <f t="shared" si="1"/>
        <v>EC not in Cohort 7 Final EC Matrix</v>
      </c>
    </row>
    <row r="1683" spans="1:3">
      <c r="A1683" s="18" t="s">
        <v>2708</v>
      </c>
      <c r="B1683" s="19" t="s">
        <v>2710</v>
      </c>
      <c r="C1683" t="str">
        <f t="shared" si="1"/>
        <v>EC not in Cohort 7 Final EC Matrix</v>
      </c>
    </row>
    <row r="1684" spans="1:3">
      <c r="A1684" s="18" t="s">
        <v>2711</v>
      </c>
      <c r="B1684" s="19" t="s">
        <v>2711</v>
      </c>
      <c r="C1684" t="str">
        <f t="shared" si="1"/>
        <v>EC not in Cohort 7 Final EC Matrix</v>
      </c>
    </row>
    <row r="1685" spans="1:3">
      <c r="A1685" s="9" t="s">
        <v>2711</v>
      </c>
      <c r="B1685" s="17" t="s">
        <v>2712</v>
      </c>
      <c r="C1685" t="str">
        <f t="shared" si="1"/>
        <v>EC not in Cohort 7 Final EC Matrix</v>
      </c>
    </row>
    <row r="1686" spans="1:3">
      <c r="A1686" s="18" t="s">
        <v>2713</v>
      </c>
      <c r="B1686" s="19" t="s">
        <v>2714</v>
      </c>
      <c r="C1686" t="str">
        <f t="shared" si="1"/>
        <v>EC not in Cohort 7 Final EC Matrix</v>
      </c>
    </row>
    <row r="1687" spans="1:3">
      <c r="A1687" s="9" t="s">
        <v>2715</v>
      </c>
      <c r="B1687" s="17" t="s">
        <v>2715</v>
      </c>
      <c r="C1687" t="str">
        <f t="shared" si="1"/>
        <v>EC not in Cohort 7 Final EC Matrix</v>
      </c>
    </row>
    <row r="1688" spans="1:3">
      <c r="A1688" s="18" t="s">
        <v>2716</v>
      </c>
      <c r="B1688" s="19" t="s">
        <v>2716</v>
      </c>
      <c r="C1688" t="str">
        <f t="shared" si="1"/>
        <v>EC not in Cohort 7 Final EC Matrix</v>
      </c>
    </row>
    <row r="1689" spans="1:3">
      <c r="A1689" s="18" t="s">
        <v>2717</v>
      </c>
      <c r="B1689" s="19" t="s">
        <v>2717</v>
      </c>
      <c r="C1689" t="str">
        <f t="shared" si="1"/>
        <v>EC not in Cohort 7 Final EC Matrix</v>
      </c>
    </row>
    <row r="1690" spans="1:3">
      <c r="A1690" s="18" t="s">
        <v>2718</v>
      </c>
      <c r="B1690" s="19" t="s">
        <v>2718</v>
      </c>
      <c r="C1690" t="str">
        <f t="shared" si="1"/>
        <v>EC not in Cohort 7 Final EC Matrix</v>
      </c>
    </row>
    <row r="1691" spans="1:3">
      <c r="A1691" s="9" t="s">
        <v>2719</v>
      </c>
      <c r="B1691" s="17" t="s">
        <v>2719</v>
      </c>
      <c r="C1691" t="str">
        <f t="shared" si="1"/>
        <v>EC not in Cohort 7 Final EC Matrix</v>
      </c>
    </row>
    <row r="1692" spans="1:3">
      <c r="A1692" s="9" t="s">
        <v>2720</v>
      </c>
      <c r="B1692" s="17" t="s">
        <v>2720</v>
      </c>
      <c r="C1692" t="str">
        <f t="shared" si="1"/>
        <v>EC not in Cohort 7 Final EC Matrix</v>
      </c>
    </row>
    <row r="1693" spans="1:3">
      <c r="A1693" s="18" t="s">
        <v>282</v>
      </c>
      <c r="B1693" s="19" t="s">
        <v>282</v>
      </c>
      <c r="C1693" t="str">
        <f t="shared" si="1"/>
        <v>EC not in Cohort 7 Final EC Matrix</v>
      </c>
    </row>
    <row r="1694" spans="1:3">
      <c r="A1694" s="9" t="s">
        <v>2721</v>
      </c>
      <c r="B1694" s="17" t="s">
        <v>2721</v>
      </c>
      <c r="C1694" t="str">
        <f t="shared" si="1"/>
        <v>EC not in Cohort 7 Final EC Matrix</v>
      </c>
    </row>
    <row r="1695" spans="1:3">
      <c r="A1695" s="9" t="s">
        <v>2722</v>
      </c>
      <c r="B1695" s="17" t="s">
        <v>2722</v>
      </c>
      <c r="C1695" t="str">
        <f t="shared" si="1"/>
        <v>EC not in Cohort 7 Final EC Matrix</v>
      </c>
    </row>
    <row r="1696" spans="1:3">
      <c r="A1696" s="9" t="s">
        <v>2722</v>
      </c>
      <c r="B1696" s="17" t="s">
        <v>2723</v>
      </c>
      <c r="C1696" t="str">
        <f t="shared" si="1"/>
        <v>EC not in Cohort 7 Final EC Matrix</v>
      </c>
    </row>
    <row r="1697" spans="1:3">
      <c r="A1697" s="9" t="s">
        <v>2724</v>
      </c>
      <c r="B1697" s="17" t="s">
        <v>2724</v>
      </c>
      <c r="C1697" t="str">
        <f t="shared" si="1"/>
        <v>EC not in Cohort 7 Final EC Matrix</v>
      </c>
    </row>
    <row r="1698" spans="1:3">
      <c r="A1698" s="9" t="s">
        <v>2724</v>
      </c>
      <c r="B1698" s="17" t="s">
        <v>2725</v>
      </c>
      <c r="C1698" t="str">
        <f t="shared" si="1"/>
        <v>EC not in Cohort 7 Final EC Matrix</v>
      </c>
    </row>
    <row r="1699" spans="1:3">
      <c r="A1699" s="18" t="s">
        <v>2726</v>
      </c>
      <c r="B1699" s="19" t="s">
        <v>2726</v>
      </c>
      <c r="C1699" t="str">
        <f t="shared" si="1"/>
        <v>EC not in Cohort 7 Final EC Matrix</v>
      </c>
    </row>
    <row r="1700" spans="1:3">
      <c r="A1700" s="9" t="s">
        <v>2726</v>
      </c>
      <c r="B1700" s="17" t="s">
        <v>2727</v>
      </c>
      <c r="C1700" t="str">
        <f t="shared" si="1"/>
        <v>EC not in Cohort 7 Final EC Matrix</v>
      </c>
    </row>
    <row r="1701" spans="1:3">
      <c r="A1701" s="18" t="s">
        <v>2728</v>
      </c>
      <c r="B1701" s="19" t="s">
        <v>2729</v>
      </c>
      <c r="C1701" t="str">
        <f t="shared" si="1"/>
        <v>EC not in Cohort 7 Final EC Matrix</v>
      </c>
    </row>
    <row r="1702" spans="1:3">
      <c r="A1702" s="9" t="s">
        <v>2730</v>
      </c>
      <c r="B1702" s="17" t="s">
        <v>2731</v>
      </c>
      <c r="C1702" t="str">
        <f t="shared" si="1"/>
        <v>EC not in Cohort 7 Final EC Matrix</v>
      </c>
    </row>
    <row r="1703" spans="1:3">
      <c r="A1703" s="18" t="s">
        <v>2730</v>
      </c>
      <c r="B1703" s="19" t="s">
        <v>2732</v>
      </c>
      <c r="C1703" t="str">
        <f t="shared" si="1"/>
        <v>EC not in Cohort 7 Final EC Matrix</v>
      </c>
    </row>
    <row r="1704" spans="1:3">
      <c r="A1704" s="9" t="s">
        <v>2733</v>
      </c>
      <c r="B1704" s="17" t="s">
        <v>2734</v>
      </c>
      <c r="C1704" t="str">
        <f t="shared" si="1"/>
        <v>EC not in Cohort 7 Final EC Matrix</v>
      </c>
    </row>
    <row r="1705" spans="1:3">
      <c r="A1705" s="18" t="s">
        <v>2735</v>
      </c>
      <c r="B1705" s="19" t="s">
        <v>2736</v>
      </c>
      <c r="C1705" t="str">
        <f t="shared" si="1"/>
        <v>EC not in Cohort 7 Final EC Matrix</v>
      </c>
    </row>
    <row r="1706" spans="1:3">
      <c r="A1706" s="18" t="s">
        <v>2737</v>
      </c>
      <c r="B1706" s="19" t="s">
        <v>2738</v>
      </c>
      <c r="C1706" t="str">
        <f t="shared" si="1"/>
        <v>EC not in Cohort 7 Final EC Matrix</v>
      </c>
    </row>
    <row r="1707" spans="1:3">
      <c r="A1707" s="9" t="s">
        <v>2739</v>
      </c>
      <c r="B1707" s="17" t="s">
        <v>2740</v>
      </c>
      <c r="C1707" t="str">
        <f t="shared" si="1"/>
        <v>EC not in Cohort 7 Final EC Matrix</v>
      </c>
    </row>
    <row r="1708" spans="1:3">
      <c r="A1708" s="18" t="s">
        <v>2741</v>
      </c>
      <c r="B1708" s="19" t="s">
        <v>2742</v>
      </c>
      <c r="C1708" t="str">
        <f t="shared" si="1"/>
        <v>EC not in Cohort 7 Final EC Matrix</v>
      </c>
    </row>
    <row r="1709" spans="1:3">
      <c r="A1709" s="18" t="s">
        <v>2743</v>
      </c>
      <c r="B1709" s="19" t="s">
        <v>2744</v>
      </c>
      <c r="C1709" t="str">
        <f t="shared" si="1"/>
        <v>EC not in Cohort 7 Final EC Matrix</v>
      </c>
    </row>
    <row r="1710" spans="1:3">
      <c r="A1710" s="9" t="s">
        <v>2745</v>
      </c>
      <c r="B1710" s="17" t="s">
        <v>2745</v>
      </c>
      <c r="C1710" t="str">
        <f t="shared" si="1"/>
        <v>EC not in Cohort 7 Final EC Matrix</v>
      </c>
    </row>
    <row r="1711" spans="1:3">
      <c r="A1711" s="9" t="s">
        <v>2746</v>
      </c>
      <c r="B1711" s="17" t="s">
        <v>2747</v>
      </c>
      <c r="C1711" t="str">
        <f t="shared" si="1"/>
        <v>EC not in Cohort 7 Final EC Matrix</v>
      </c>
    </row>
    <row r="1712" spans="1:3">
      <c r="A1712" s="9" t="s">
        <v>2748</v>
      </c>
      <c r="B1712" s="17" t="s">
        <v>2748</v>
      </c>
      <c r="C1712" t="str">
        <f t="shared" si="1"/>
        <v>EC not in Cohort 7 Final EC Matrix</v>
      </c>
    </row>
    <row r="1713" spans="1:3">
      <c r="A1713" s="9" t="s">
        <v>2749</v>
      </c>
      <c r="B1713" s="17" t="s">
        <v>2750</v>
      </c>
      <c r="C1713" t="str">
        <f t="shared" si="1"/>
        <v>EC not in Cohort 7 Final EC Matrix</v>
      </c>
    </row>
    <row r="1714" spans="1:3">
      <c r="A1714" s="18" t="s">
        <v>2751</v>
      </c>
      <c r="B1714" s="19" t="s">
        <v>2751</v>
      </c>
      <c r="C1714" t="str">
        <f t="shared" si="1"/>
        <v>EC not in Cohort 7 Final EC Matrix</v>
      </c>
    </row>
    <row r="1715" spans="1:3">
      <c r="A1715" s="9" t="s">
        <v>2752</v>
      </c>
      <c r="B1715" s="17" t="s">
        <v>2753</v>
      </c>
      <c r="C1715" t="str">
        <f t="shared" si="1"/>
        <v>EC not in Cohort 7 Final EC Matrix</v>
      </c>
    </row>
    <row r="1716" spans="1:3">
      <c r="A1716" s="9" t="s">
        <v>2754</v>
      </c>
      <c r="B1716" s="17" t="s">
        <v>2754</v>
      </c>
      <c r="C1716" t="str">
        <f t="shared" si="1"/>
        <v>EC not in Cohort 7 Final EC Matrix</v>
      </c>
    </row>
    <row r="1717" spans="1:3">
      <c r="A1717" s="9" t="s">
        <v>2755</v>
      </c>
      <c r="B1717" s="17" t="s">
        <v>2755</v>
      </c>
      <c r="C1717" t="str">
        <f t="shared" si="1"/>
        <v>EC not in Cohort 7 Final EC Matrix</v>
      </c>
    </row>
    <row r="1718" spans="1:3">
      <c r="A1718" s="9" t="s">
        <v>2756</v>
      </c>
      <c r="B1718" s="17" t="s">
        <v>2757</v>
      </c>
      <c r="C1718" t="str">
        <f t="shared" si="1"/>
        <v>EC not in Cohort 7 Final EC Matrix</v>
      </c>
    </row>
    <row r="1719" spans="1:3">
      <c r="A1719" s="9" t="s">
        <v>2756</v>
      </c>
      <c r="B1719" s="17" t="s">
        <v>2756</v>
      </c>
      <c r="C1719" t="str">
        <f t="shared" si="1"/>
        <v>EC not in Cohort 7 Final EC Matrix</v>
      </c>
    </row>
    <row r="1720" spans="1:3">
      <c r="A1720" s="9" t="s">
        <v>2758</v>
      </c>
      <c r="B1720" s="17" t="s">
        <v>2758</v>
      </c>
      <c r="C1720" t="str">
        <f t="shared" si="1"/>
        <v>EC not in Cohort 7 Final EC Matrix</v>
      </c>
    </row>
    <row r="1721" spans="1:3">
      <c r="A1721" s="9" t="s">
        <v>2759</v>
      </c>
      <c r="B1721" s="17" t="s">
        <v>2759</v>
      </c>
      <c r="C1721" t="str">
        <f t="shared" si="1"/>
        <v>EC not in Cohort 7 Final EC Matrix</v>
      </c>
    </row>
    <row r="1722" spans="1:3">
      <c r="A1722" s="9" t="s">
        <v>2760</v>
      </c>
      <c r="B1722" s="17" t="s">
        <v>2760</v>
      </c>
      <c r="C1722" t="str">
        <f t="shared" si="1"/>
        <v>EC not in Cohort 7 Final EC Matrix</v>
      </c>
    </row>
    <row r="1723" spans="1:3">
      <c r="A1723" s="9" t="s">
        <v>2760</v>
      </c>
      <c r="B1723" s="17" t="s">
        <v>2761</v>
      </c>
      <c r="C1723" t="str">
        <f t="shared" si="1"/>
        <v>EC not in Cohort 7 Final EC Matrix</v>
      </c>
    </row>
    <row r="1724" spans="1:3">
      <c r="A1724" s="18" t="s">
        <v>2762</v>
      </c>
      <c r="B1724" s="19" t="s">
        <v>2763</v>
      </c>
      <c r="C1724" t="str">
        <f t="shared" si="1"/>
        <v>EC not in Cohort 7 Final EC Matrix</v>
      </c>
    </row>
    <row r="1725" spans="1:3">
      <c r="A1725" s="18" t="s">
        <v>2764</v>
      </c>
      <c r="B1725" s="19" t="s">
        <v>2764</v>
      </c>
      <c r="C1725" t="str">
        <f t="shared" si="1"/>
        <v>EC not in Cohort 7 Final EC Matrix</v>
      </c>
    </row>
    <row r="1726" spans="1:3">
      <c r="A1726" s="18" t="s">
        <v>2765</v>
      </c>
      <c r="B1726" s="19" t="s">
        <v>2765</v>
      </c>
      <c r="C1726" t="str">
        <f t="shared" si="1"/>
        <v>EC not in Cohort 7 Final EC Matrix</v>
      </c>
    </row>
    <row r="1727" spans="1:3">
      <c r="A1727" s="9" t="s">
        <v>2766</v>
      </c>
      <c r="B1727" s="17" t="s">
        <v>2766</v>
      </c>
      <c r="C1727" t="str">
        <f t="shared" si="1"/>
        <v>EC not in Cohort 7 Final EC Matrix</v>
      </c>
    </row>
    <row r="1728" spans="1:3">
      <c r="A1728" s="9" t="s">
        <v>2767</v>
      </c>
      <c r="B1728" s="17" t="s">
        <v>2768</v>
      </c>
      <c r="C1728" t="str">
        <f t="shared" si="1"/>
        <v>EC not in Cohort 7 Final EC Matrix</v>
      </c>
    </row>
    <row r="1729" spans="1:3">
      <c r="A1729" s="18" t="s">
        <v>2769</v>
      </c>
      <c r="B1729" s="19" t="s">
        <v>2770</v>
      </c>
      <c r="C1729" t="str">
        <f t="shared" si="1"/>
        <v>EC not in Cohort 7 Final EC Matrix</v>
      </c>
    </row>
    <row r="1730" spans="1:3">
      <c r="A1730" s="18" t="s">
        <v>2771</v>
      </c>
      <c r="B1730" s="19" t="s">
        <v>2771</v>
      </c>
      <c r="C1730" t="str">
        <f t="shared" si="1"/>
        <v>EC not in Cohort 7 Final EC Matrix</v>
      </c>
    </row>
    <row r="1731" spans="1:3">
      <c r="A1731" s="9" t="s">
        <v>2772</v>
      </c>
      <c r="B1731" s="17" t="s">
        <v>2773</v>
      </c>
      <c r="C1731" t="str">
        <f t="shared" si="1"/>
        <v>EC not in Cohort 7 Final EC Matrix</v>
      </c>
    </row>
    <row r="1732" spans="1:3">
      <c r="A1732" s="9" t="s">
        <v>2774</v>
      </c>
      <c r="B1732" s="17" t="s">
        <v>2775</v>
      </c>
      <c r="C1732" t="str">
        <f t="shared" si="1"/>
        <v>EC not in Cohort 7 Final EC Matrix</v>
      </c>
    </row>
    <row r="1733" spans="1:3">
      <c r="A1733" s="18" t="s">
        <v>2776</v>
      </c>
      <c r="B1733" s="19" t="s">
        <v>2776</v>
      </c>
      <c r="C1733" t="str">
        <f t="shared" si="1"/>
        <v>EC not in Cohort 7 Final EC Matrix</v>
      </c>
    </row>
    <row r="1734" spans="1:3">
      <c r="A1734" s="9" t="s">
        <v>2776</v>
      </c>
      <c r="B1734" s="17" t="s">
        <v>2777</v>
      </c>
      <c r="C1734" t="str">
        <f t="shared" si="1"/>
        <v>EC not in Cohort 7 Final EC Matrix</v>
      </c>
    </row>
    <row r="1735" spans="1:3">
      <c r="A1735" s="9" t="s">
        <v>2778</v>
      </c>
      <c r="B1735" s="17" t="s">
        <v>2778</v>
      </c>
      <c r="C1735" t="str">
        <f t="shared" si="1"/>
        <v>EC not in Cohort 7 Final EC Matrix</v>
      </c>
    </row>
    <row r="1736" spans="1:3">
      <c r="A1736" s="9" t="s">
        <v>2778</v>
      </c>
      <c r="B1736" s="17" t="s">
        <v>2779</v>
      </c>
      <c r="C1736" t="str">
        <f t="shared" si="1"/>
        <v>EC not in Cohort 7 Final EC Matrix</v>
      </c>
    </row>
    <row r="1737" spans="1:3">
      <c r="A1737" s="18" t="s">
        <v>2780</v>
      </c>
      <c r="B1737" s="19" t="s">
        <v>2781</v>
      </c>
      <c r="C1737" t="str">
        <f t="shared" si="1"/>
        <v>EC not in Cohort 7 Final EC Matrix</v>
      </c>
    </row>
    <row r="1738" spans="1:3">
      <c r="A1738" s="9" t="s">
        <v>2782</v>
      </c>
      <c r="B1738" s="17" t="s">
        <v>2783</v>
      </c>
      <c r="C1738" t="str">
        <f t="shared" si="1"/>
        <v>EC not in Cohort 7 Final EC Matrix</v>
      </c>
    </row>
    <row r="1739" spans="1:3">
      <c r="A1739" s="18" t="s">
        <v>2784</v>
      </c>
      <c r="B1739" s="19" t="s">
        <v>2785</v>
      </c>
      <c r="C1739" t="str">
        <f t="shared" si="1"/>
        <v>EC not in Cohort 7 Final EC Matrix</v>
      </c>
    </row>
    <row r="1740" spans="1:3">
      <c r="A1740" s="18" t="s">
        <v>2784</v>
      </c>
      <c r="B1740" s="19" t="s">
        <v>2786</v>
      </c>
      <c r="C1740" t="str">
        <f t="shared" si="1"/>
        <v>EC not in Cohort 7 Final EC Matrix</v>
      </c>
    </row>
    <row r="1741" spans="1:3">
      <c r="A1741" s="18" t="s">
        <v>2787</v>
      </c>
      <c r="B1741" s="19" t="s">
        <v>2788</v>
      </c>
      <c r="C1741" t="str">
        <f t="shared" si="1"/>
        <v>EC not in Cohort 7 Final EC Matrix</v>
      </c>
    </row>
    <row r="1742" spans="1:3">
      <c r="A1742" s="18" t="s">
        <v>2789</v>
      </c>
      <c r="B1742" s="19" t="s">
        <v>2789</v>
      </c>
      <c r="C1742" t="str">
        <f t="shared" si="1"/>
        <v>EC not in Cohort 7 Final EC Matrix</v>
      </c>
    </row>
    <row r="1743" spans="1:3">
      <c r="A1743" s="9" t="s">
        <v>2790</v>
      </c>
      <c r="B1743" s="17" t="s">
        <v>2790</v>
      </c>
      <c r="C1743" t="str">
        <f t="shared" si="1"/>
        <v>EC not in Cohort 7 Final EC Matrix</v>
      </c>
    </row>
    <row r="1744" spans="1:3">
      <c r="A1744" s="9" t="s">
        <v>2791</v>
      </c>
      <c r="B1744" s="17" t="s">
        <v>2792</v>
      </c>
      <c r="C1744" t="str">
        <f t="shared" si="1"/>
        <v>EC not in Cohort 7 Final EC Matrix</v>
      </c>
    </row>
    <row r="1745" spans="1:3">
      <c r="A1745" s="18" t="s">
        <v>2793</v>
      </c>
      <c r="B1745" s="19" t="s">
        <v>2793</v>
      </c>
      <c r="C1745" t="str">
        <f t="shared" si="1"/>
        <v>EC not in Cohort 7 Final EC Matrix</v>
      </c>
    </row>
    <row r="1746" spans="1:3">
      <c r="A1746" s="9" t="s">
        <v>2794</v>
      </c>
      <c r="B1746" s="17" t="s">
        <v>2794</v>
      </c>
      <c r="C1746" t="str">
        <f t="shared" si="1"/>
        <v>EC not in Cohort 7 Final EC Matrix</v>
      </c>
    </row>
    <row r="1747" spans="1:3">
      <c r="A1747" s="18" t="s">
        <v>2795</v>
      </c>
      <c r="B1747" s="19" t="s">
        <v>2796</v>
      </c>
      <c r="C1747" t="str">
        <f t="shared" si="1"/>
        <v>EC not in Cohort 7 Final EC Matrix</v>
      </c>
    </row>
    <row r="1748" spans="1:3">
      <c r="A1748" s="9" t="s">
        <v>2797</v>
      </c>
      <c r="B1748" s="17" t="s">
        <v>2797</v>
      </c>
      <c r="C1748" t="str">
        <f t="shared" si="1"/>
        <v>EC not in Cohort 7 Final EC Matrix</v>
      </c>
    </row>
    <row r="1749" spans="1:3">
      <c r="A1749" s="18" t="s">
        <v>2797</v>
      </c>
      <c r="B1749" s="19" t="s">
        <v>2798</v>
      </c>
      <c r="C1749" t="str">
        <f t="shared" si="1"/>
        <v>EC not in Cohort 7 Final EC Matrix</v>
      </c>
    </row>
    <row r="1750" spans="1:3">
      <c r="A1750" s="9" t="s">
        <v>2799</v>
      </c>
      <c r="B1750" s="17" t="s">
        <v>2799</v>
      </c>
      <c r="C1750" t="str">
        <f t="shared" si="1"/>
        <v>EC not in Cohort 7 Final EC Matrix</v>
      </c>
    </row>
    <row r="1751" spans="1:3">
      <c r="A1751" s="18" t="s">
        <v>2800</v>
      </c>
      <c r="B1751" s="19" t="s">
        <v>2801</v>
      </c>
      <c r="C1751" t="str">
        <f t="shared" si="1"/>
        <v>EC not in Cohort 7 Final EC Matrix</v>
      </c>
    </row>
    <row r="1752" spans="1:3">
      <c r="A1752" s="9" t="s">
        <v>2802</v>
      </c>
      <c r="B1752" s="17" t="s">
        <v>2803</v>
      </c>
      <c r="C1752" t="str">
        <f t="shared" si="1"/>
        <v>EC not in Cohort 7 Final EC Matrix</v>
      </c>
    </row>
    <row r="1753" spans="1:3">
      <c r="A1753" s="9" t="s">
        <v>2804</v>
      </c>
      <c r="B1753" s="17" t="s">
        <v>2805</v>
      </c>
      <c r="C1753" t="str">
        <f t="shared" si="1"/>
        <v>EC not in Cohort 7 Final EC Matrix</v>
      </c>
    </row>
    <row r="1754" spans="1:3">
      <c r="A1754" s="9" t="s">
        <v>2804</v>
      </c>
      <c r="B1754" s="17" t="s">
        <v>2806</v>
      </c>
      <c r="C1754" t="str">
        <f t="shared" si="1"/>
        <v>EC not in Cohort 7 Final EC Matrix</v>
      </c>
    </row>
    <row r="1755" spans="1:3">
      <c r="A1755" s="9" t="s">
        <v>2807</v>
      </c>
      <c r="B1755" s="17" t="s">
        <v>2808</v>
      </c>
      <c r="C1755" t="str">
        <f t="shared" si="1"/>
        <v>EC not in Cohort 7 Final EC Matrix</v>
      </c>
    </row>
    <row r="1756" spans="1:3">
      <c r="A1756" s="18" t="s">
        <v>2809</v>
      </c>
      <c r="B1756" s="19" t="s">
        <v>2810</v>
      </c>
      <c r="C1756" t="str">
        <f t="shared" si="1"/>
        <v>EC not in Cohort 7 Final EC Matrix</v>
      </c>
    </row>
    <row r="1757" spans="1:3">
      <c r="A1757" s="9" t="s">
        <v>2811</v>
      </c>
      <c r="B1757" s="17" t="s">
        <v>2812</v>
      </c>
      <c r="C1757" t="str">
        <f t="shared" si="1"/>
        <v>EC not in Cohort 7 Final EC Matrix</v>
      </c>
    </row>
    <row r="1758" spans="1:3">
      <c r="A1758" s="9" t="s">
        <v>2813</v>
      </c>
      <c r="B1758" s="17" t="s">
        <v>2814</v>
      </c>
      <c r="C1758" t="str">
        <f t="shared" si="1"/>
        <v>EC not in Cohort 7 Final EC Matrix</v>
      </c>
    </row>
    <row r="1759" spans="1:3">
      <c r="A1759" s="9" t="s">
        <v>2815</v>
      </c>
      <c r="B1759" s="17" t="s">
        <v>2816</v>
      </c>
      <c r="C1759" t="str">
        <f t="shared" si="1"/>
        <v>EC not in Cohort 7 Final EC Matrix</v>
      </c>
    </row>
    <row r="1760" spans="1:3">
      <c r="A1760" s="9" t="s">
        <v>2817</v>
      </c>
      <c r="B1760" s="17" t="s">
        <v>2818</v>
      </c>
      <c r="C1760" t="str">
        <f t="shared" si="1"/>
        <v>EC not in Cohort 7 Final EC Matrix</v>
      </c>
    </row>
    <row r="1761" spans="1:3">
      <c r="A1761" s="9" t="s">
        <v>2819</v>
      </c>
      <c r="B1761" s="17" t="s">
        <v>2820</v>
      </c>
      <c r="C1761" t="str">
        <f t="shared" si="1"/>
        <v>EC not in Cohort 7 Final EC Matrix</v>
      </c>
    </row>
    <row r="1762" spans="1:3">
      <c r="A1762" s="9" t="s">
        <v>2821</v>
      </c>
      <c r="B1762" s="17" t="s">
        <v>2822</v>
      </c>
      <c r="C1762" t="str">
        <f t="shared" si="1"/>
        <v>EC not in Cohort 7 Final EC Matrix</v>
      </c>
    </row>
    <row r="1763" spans="1:3">
      <c r="A1763" s="18" t="s">
        <v>2823</v>
      </c>
      <c r="B1763" s="19" t="s">
        <v>2824</v>
      </c>
      <c r="C1763" t="str">
        <f t="shared" si="1"/>
        <v>EC not in Cohort 7 Final EC Matrix</v>
      </c>
    </row>
    <row r="1764" spans="1:3">
      <c r="A1764" s="18" t="s">
        <v>2825</v>
      </c>
      <c r="B1764" s="19" t="s">
        <v>2825</v>
      </c>
      <c r="C1764" t="str">
        <f t="shared" si="1"/>
        <v>EC not in Cohort 7 Final EC Matrix</v>
      </c>
    </row>
    <row r="1765" spans="1:3">
      <c r="A1765" s="18" t="s">
        <v>2826</v>
      </c>
      <c r="B1765" s="19" t="s">
        <v>2827</v>
      </c>
      <c r="C1765" t="str">
        <f t="shared" si="1"/>
        <v>EC not in Cohort 7 Final EC Matrix</v>
      </c>
    </row>
    <row r="1766" spans="1:3">
      <c r="A1766" s="18" t="s">
        <v>2828</v>
      </c>
      <c r="B1766" s="19" t="s">
        <v>2828</v>
      </c>
      <c r="C1766" t="str">
        <f t="shared" si="1"/>
        <v>EC not in Cohort 7 Final EC Matrix</v>
      </c>
    </row>
    <row r="1767" spans="1:3">
      <c r="A1767" s="9" t="s">
        <v>2829</v>
      </c>
      <c r="B1767" s="17" t="s">
        <v>2830</v>
      </c>
      <c r="C1767" t="str">
        <f t="shared" si="1"/>
        <v>EC not in Cohort 7 Final EC Matrix</v>
      </c>
    </row>
    <row r="1768" spans="1:3">
      <c r="A1768" s="9" t="s">
        <v>2831</v>
      </c>
      <c r="B1768" s="17" t="s">
        <v>2832</v>
      </c>
      <c r="C1768" t="str">
        <f t="shared" si="1"/>
        <v>EC not in Cohort 7 Final EC Matrix</v>
      </c>
    </row>
    <row r="1769" spans="1:3">
      <c r="A1769" s="9" t="s">
        <v>2833</v>
      </c>
      <c r="B1769" s="17" t="s">
        <v>2834</v>
      </c>
      <c r="C1769" t="str">
        <f t="shared" si="1"/>
        <v>EC not in Cohort 7 Final EC Matrix</v>
      </c>
    </row>
    <row r="1770" spans="1:3">
      <c r="A1770" s="9" t="s">
        <v>2835</v>
      </c>
      <c r="B1770" s="17" t="s">
        <v>2836</v>
      </c>
      <c r="C1770" t="str">
        <f t="shared" si="1"/>
        <v>EC not in Cohort 7 Final EC Matrix</v>
      </c>
    </row>
    <row r="1771" spans="1:3">
      <c r="A1771" s="9" t="s">
        <v>2837</v>
      </c>
      <c r="B1771" s="17" t="s">
        <v>2838</v>
      </c>
      <c r="C1771" t="str">
        <f t="shared" si="1"/>
        <v>EC not in Cohort 7 Final EC Matrix</v>
      </c>
    </row>
    <row r="1772" spans="1:3">
      <c r="A1772" s="18" t="s">
        <v>2839</v>
      </c>
      <c r="B1772" s="19" t="s">
        <v>2840</v>
      </c>
      <c r="C1772" t="str">
        <f t="shared" si="1"/>
        <v>EC not in Cohort 7 Final EC Matrix</v>
      </c>
    </row>
    <row r="1773" spans="1:3">
      <c r="A1773" s="18" t="s">
        <v>2841</v>
      </c>
      <c r="B1773" s="19" t="s">
        <v>2842</v>
      </c>
      <c r="C1773" t="str">
        <f t="shared" si="1"/>
        <v>EC not in Cohort 7 Final EC Matrix</v>
      </c>
    </row>
    <row r="1774" spans="1:3">
      <c r="A1774" s="9" t="s">
        <v>2843</v>
      </c>
      <c r="B1774" s="17" t="s">
        <v>2844</v>
      </c>
      <c r="C1774" t="str">
        <f t="shared" si="1"/>
        <v>EC not in Cohort 7 Final EC Matrix</v>
      </c>
    </row>
    <row r="1775" spans="1:3">
      <c r="A1775" s="18" t="s">
        <v>2845</v>
      </c>
      <c r="B1775" s="19" t="s">
        <v>2846</v>
      </c>
      <c r="C1775" t="str">
        <f t="shared" si="1"/>
        <v>EC not in Cohort 7 Final EC Matrix</v>
      </c>
    </row>
    <row r="1776" spans="1:3">
      <c r="A1776" s="9" t="s">
        <v>2847</v>
      </c>
      <c r="B1776" s="17" t="s">
        <v>2847</v>
      </c>
      <c r="C1776" t="str">
        <f t="shared" si="1"/>
        <v>EC not in Cohort 7 Final EC Matrix</v>
      </c>
    </row>
    <row r="1777" spans="1:3">
      <c r="A1777" s="9" t="s">
        <v>2848</v>
      </c>
      <c r="B1777" s="17" t="s">
        <v>1503</v>
      </c>
      <c r="C1777" t="str">
        <f t="shared" si="1"/>
        <v>EC not in Cohort 7 Final EC Matrix</v>
      </c>
    </row>
    <row r="1778" spans="1:3">
      <c r="A1778" s="9" t="s">
        <v>2849</v>
      </c>
      <c r="B1778" s="17" t="s">
        <v>2849</v>
      </c>
      <c r="C1778" t="str">
        <f t="shared" si="1"/>
        <v>EC not in Cohort 7 Final EC Matrix</v>
      </c>
    </row>
    <row r="1779" spans="1:3">
      <c r="A1779" s="9" t="s">
        <v>2850</v>
      </c>
      <c r="B1779" s="17" t="s">
        <v>2851</v>
      </c>
      <c r="C1779" t="str">
        <f t="shared" si="1"/>
        <v>EC not in Cohort 7 Final EC Matrix</v>
      </c>
    </row>
    <row r="1780" spans="1:3">
      <c r="A1780" s="9" t="s">
        <v>2850</v>
      </c>
      <c r="B1780" s="17" t="s">
        <v>2852</v>
      </c>
      <c r="C1780" t="str">
        <f t="shared" si="1"/>
        <v>EC not in Cohort 7 Final EC Matrix</v>
      </c>
    </row>
    <row r="1781" spans="1:3">
      <c r="A1781" s="9" t="s">
        <v>2853</v>
      </c>
      <c r="B1781" s="17" t="s">
        <v>2854</v>
      </c>
      <c r="C1781" t="str">
        <f t="shared" si="1"/>
        <v>EC not in Cohort 7 Final EC Matrix</v>
      </c>
    </row>
    <row r="1782" spans="1:3">
      <c r="A1782" s="9" t="s">
        <v>2855</v>
      </c>
      <c r="B1782" s="17" t="s">
        <v>2855</v>
      </c>
      <c r="C1782" t="str">
        <f t="shared" si="1"/>
        <v>EC not in Cohort 7 Final EC Matrix</v>
      </c>
    </row>
    <row r="1783" spans="1:3">
      <c r="A1783" s="9" t="s">
        <v>2856</v>
      </c>
      <c r="B1783" s="17" t="s">
        <v>2856</v>
      </c>
      <c r="C1783" t="str">
        <f t="shared" si="1"/>
        <v>EC not in Cohort 7 Final EC Matrix</v>
      </c>
    </row>
    <row r="1784" spans="1:3">
      <c r="A1784" s="18" t="s">
        <v>2857</v>
      </c>
      <c r="B1784" s="19" t="s">
        <v>2858</v>
      </c>
      <c r="C1784" t="str">
        <f t="shared" si="1"/>
        <v>EC not in Cohort 7 Final EC Matrix</v>
      </c>
    </row>
    <row r="1785" spans="1:3">
      <c r="A1785" s="18" t="s">
        <v>2859</v>
      </c>
      <c r="B1785" s="19" t="s">
        <v>2860</v>
      </c>
      <c r="C1785" t="str">
        <f t="shared" si="1"/>
        <v>EC not in Cohort 7 Final EC Matrix</v>
      </c>
    </row>
    <row r="1786" spans="1:3">
      <c r="A1786" s="18" t="s">
        <v>2861</v>
      </c>
      <c r="B1786" s="19" t="s">
        <v>2862</v>
      </c>
      <c r="C1786" t="str">
        <f t="shared" si="1"/>
        <v>EC not in Cohort 7 Final EC Matrix</v>
      </c>
    </row>
    <row r="1787" spans="1:3">
      <c r="A1787" s="9" t="s">
        <v>2863</v>
      </c>
      <c r="B1787" s="17" t="s">
        <v>2863</v>
      </c>
      <c r="C1787" t="str">
        <f t="shared" si="1"/>
        <v>EC not in Cohort 7 Final EC Matrix</v>
      </c>
    </row>
    <row r="1788" spans="1:3">
      <c r="A1788" s="18" t="s">
        <v>2864</v>
      </c>
      <c r="B1788" s="19" t="s">
        <v>2864</v>
      </c>
      <c r="C1788" t="str">
        <f t="shared" si="1"/>
        <v>EC not in Cohort 7 Final EC Matrix</v>
      </c>
    </row>
    <row r="1789" spans="1:3">
      <c r="A1789" s="9" t="s">
        <v>2865</v>
      </c>
      <c r="B1789" s="17" t="s">
        <v>2866</v>
      </c>
      <c r="C1789" t="str">
        <f t="shared" si="1"/>
        <v>EC not in Cohort 7 Final EC Matrix</v>
      </c>
    </row>
    <row r="1790" spans="1:3">
      <c r="A1790" s="18" t="s">
        <v>2867</v>
      </c>
      <c r="B1790" s="19" t="s">
        <v>2868</v>
      </c>
      <c r="C1790" t="str">
        <f t="shared" si="1"/>
        <v>EC not in Cohort 7 Final EC Matrix</v>
      </c>
    </row>
    <row r="1791" spans="1:3">
      <c r="A1791" s="9" t="s">
        <v>2869</v>
      </c>
      <c r="B1791" s="17" t="s">
        <v>2869</v>
      </c>
      <c r="C1791" t="str">
        <f t="shared" si="1"/>
        <v>EC not in Cohort 7 Final EC Matrix</v>
      </c>
    </row>
    <row r="1792" spans="1:3">
      <c r="A1792" s="9" t="s">
        <v>2870</v>
      </c>
      <c r="B1792" s="17" t="s">
        <v>2871</v>
      </c>
      <c r="C1792" t="str">
        <f t="shared" si="1"/>
        <v>EC not in Cohort 7 Final EC Matrix</v>
      </c>
    </row>
    <row r="1793" spans="1:3">
      <c r="A1793" s="18" t="s">
        <v>2872</v>
      </c>
      <c r="B1793" s="19" t="s">
        <v>2873</v>
      </c>
      <c r="C1793" t="str">
        <f t="shared" si="1"/>
        <v>EC not in Cohort 7 Final EC Matrix</v>
      </c>
    </row>
    <row r="1794" spans="1:3">
      <c r="A1794" s="18" t="s">
        <v>2872</v>
      </c>
      <c r="B1794" s="19" t="s">
        <v>2874</v>
      </c>
      <c r="C1794" t="str">
        <f t="shared" si="1"/>
        <v>EC not in Cohort 7 Final EC Matrix</v>
      </c>
    </row>
    <row r="1795" spans="1:3">
      <c r="A1795" s="18" t="s">
        <v>2875</v>
      </c>
      <c r="B1795" s="19" t="s">
        <v>2875</v>
      </c>
      <c r="C1795" t="str">
        <f t="shared" si="1"/>
        <v>EC not in Cohort 7 Final EC Matrix</v>
      </c>
    </row>
    <row r="1796" spans="1:3">
      <c r="A1796" s="18" t="s">
        <v>2876</v>
      </c>
      <c r="B1796" s="19" t="s">
        <v>2876</v>
      </c>
      <c r="C1796" t="str">
        <f t="shared" si="1"/>
        <v>EC not in Cohort 7 Final EC Matrix</v>
      </c>
    </row>
    <row r="1797" spans="1:3">
      <c r="A1797" s="18" t="s">
        <v>2877</v>
      </c>
      <c r="B1797" s="19" t="s">
        <v>2878</v>
      </c>
      <c r="C1797" t="str">
        <f t="shared" si="1"/>
        <v>EC not in Cohort 7 Final EC Matrix</v>
      </c>
    </row>
    <row r="1798" spans="1:3">
      <c r="A1798" s="9" t="s">
        <v>2879</v>
      </c>
      <c r="B1798" s="17" t="s">
        <v>2880</v>
      </c>
      <c r="C1798" t="str">
        <f t="shared" si="1"/>
        <v>EC not in Cohort 7 Final EC Matrix</v>
      </c>
    </row>
    <row r="1799" spans="1:3">
      <c r="A1799" s="9" t="s">
        <v>2881</v>
      </c>
      <c r="B1799" s="17" t="s">
        <v>2881</v>
      </c>
      <c r="C1799" t="str">
        <f t="shared" si="1"/>
        <v>EC not in Cohort 7 Final EC Matrix</v>
      </c>
    </row>
    <row r="1800" spans="1:3">
      <c r="A1800" s="9" t="s">
        <v>2882</v>
      </c>
      <c r="B1800" s="17" t="s">
        <v>2883</v>
      </c>
      <c r="C1800" t="str">
        <f t="shared" si="1"/>
        <v>EC not in Cohort 7 Final EC Matrix</v>
      </c>
    </row>
    <row r="1801" spans="1:3">
      <c r="A1801" s="9" t="s">
        <v>2884</v>
      </c>
      <c r="B1801" s="17" t="s">
        <v>2885</v>
      </c>
      <c r="C1801" t="str">
        <f t="shared" si="1"/>
        <v>EC not in Cohort 7 Final EC Matrix</v>
      </c>
    </row>
    <row r="1802" spans="1:3">
      <c r="A1802" s="18" t="s">
        <v>265</v>
      </c>
      <c r="B1802" s="19" t="s">
        <v>2886</v>
      </c>
      <c r="C1802" t="str">
        <f t="shared" si="1"/>
        <v>EC not in Cohort 7 Final EC Matrix</v>
      </c>
    </row>
    <row r="1803" spans="1:3">
      <c r="A1803" s="18" t="s">
        <v>2887</v>
      </c>
      <c r="B1803" s="19" t="s">
        <v>2888</v>
      </c>
      <c r="C1803" t="str">
        <f t="shared" si="1"/>
        <v>EC not in Cohort 7 Final EC Matrix</v>
      </c>
    </row>
    <row r="1804" spans="1:3">
      <c r="A1804" s="9" t="s">
        <v>2889</v>
      </c>
      <c r="B1804" s="17" t="s">
        <v>2890</v>
      </c>
      <c r="C1804" t="str">
        <f t="shared" si="1"/>
        <v>EC not in Cohort 7 Final EC Matrix</v>
      </c>
    </row>
    <row r="1805" spans="1:3">
      <c r="A1805" s="18" t="s">
        <v>2891</v>
      </c>
      <c r="B1805" s="19" t="s">
        <v>2892</v>
      </c>
      <c r="C1805" t="str">
        <f t="shared" si="1"/>
        <v>EC not in Cohort 7 Final EC Matrix</v>
      </c>
    </row>
    <row r="1806" spans="1:3">
      <c r="A1806" s="9" t="s">
        <v>2893</v>
      </c>
      <c r="B1806" s="17" t="s">
        <v>2893</v>
      </c>
      <c r="C1806" t="str">
        <f t="shared" si="1"/>
        <v>EC not in Cohort 7 Final EC Matrix</v>
      </c>
    </row>
    <row r="1807" spans="1:3">
      <c r="A1807" s="18" t="s">
        <v>2893</v>
      </c>
      <c r="B1807" s="19" t="s">
        <v>2894</v>
      </c>
      <c r="C1807" t="str">
        <f t="shared" si="1"/>
        <v>EC not in Cohort 7 Final EC Matrix</v>
      </c>
    </row>
    <row r="1808" spans="1:3">
      <c r="A1808" s="18" t="s">
        <v>2895</v>
      </c>
      <c r="B1808" s="19" t="s">
        <v>2896</v>
      </c>
      <c r="C1808" t="str">
        <f t="shared" si="1"/>
        <v>EC not in Cohort 7 Final EC Matrix</v>
      </c>
    </row>
    <row r="1809" spans="1:3">
      <c r="A1809" s="18" t="s">
        <v>2897</v>
      </c>
      <c r="B1809" s="19" t="s">
        <v>2898</v>
      </c>
      <c r="C1809" t="str">
        <f t="shared" si="1"/>
        <v>EC not in Cohort 7 Final EC Matrix</v>
      </c>
    </row>
    <row r="1810" spans="1:3">
      <c r="A1810" s="9" t="s">
        <v>2899</v>
      </c>
      <c r="B1810" s="17" t="s">
        <v>2899</v>
      </c>
      <c r="C1810" t="str">
        <f t="shared" si="1"/>
        <v>EC not in Cohort 7 Final EC Matrix</v>
      </c>
    </row>
    <row r="1811" spans="1:3">
      <c r="A1811" s="9" t="s">
        <v>2900</v>
      </c>
      <c r="B1811" s="17" t="s">
        <v>2901</v>
      </c>
      <c r="C1811" t="str">
        <f t="shared" si="1"/>
        <v>EC not in Cohort 7 Final EC Matrix</v>
      </c>
    </row>
    <row r="1812" spans="1:3">
      <c r="A1812" s="9" t="s">
        <v>2902</v>
      </c>
      <c r="B1812" s="17" t="s">
        <v>2902</v>
      </c>
      <c r="C1812" t="str">
        <f t="shared" si="1"/>
        <v>EC not in Cohort 7 Final EC Matrix</v>
      </c>
    </row>
    <row r="1813" spans="1:3">
      <c r="A1813" s="9" t="s">
        <v>2902</v>
      </c>
      <c r="B1813" s="17" t="s">
        <v>2903</v>
      </c>
      <c r="C1813" t="str">
        <f t="shared" si="1"/>
        <v>EC not in Cohort 7 Final EC Matrix</v>
      </c>
    </row>
    <row r="1814" spans="1:3">
      <c r="A1814" s="18" t="s">
        <v>2904</v>
      </c>
      <c r="B1814" s="19" t="s">
        <v>2904</v>
      </c>
      <c r="C1814" t="str">
        <f t="shared" si="1"/>
        <v>EC not in Cohort 7 Final EC Matrix</v>
      </c>
    </row>
    <row r="1815" spans="1:3">
      <c r="A1815" s="9" t="s">
        <v>2905</v>
      </c>
      <c r="B1815" s="17" t="s">
        <v>2906</v>
      </c>
      <c r="C1815" t="str">
        <f t="shared" si="1"/>
        <v>EC not in Cohort 7 Final EC Matrix</v>
      </c>
    </row>
    <row r="1816" spans="1:3">
      <c r="A1816" s="9" t="s">
        <v>2907</v>
      </c>
      <c r="B1816" s="17" t="s">
        <v>2907</v>
      </c>
      <c r="C1816" t="str">
        <f t="shared" si="1"/>
        <v>EC not in Cohort 7 Final EC Matrix</v>
      </c>
    </row>
    <row r="1817" spans="1:3">
      <c r="A1817" s="18" t="s">
        <v>2908</v>
      </c>
      <c r="B1817" s="19" t="s">
        <v>2909</v>
      </c>
      <c r="C1817" t="str">
        <f t="shared" si="1"/>
        <v>EC not in Cohort 7 Final EC Matrix</v>
      </c>
    </row>
    <row r="1818" spans="1:3">
      <c r="A1818" s="9" t="s">
        <v>2910</v>
      </c>
      <c r="B1818" s="17" t="s">
        <v>2910</v>
      </c>
      <c r="C1818" t="str">
        <f t="shared" si="1"/>
        <v>EC not in Cohort 7 Final EC Matrix</v>
      </c>
    </row>
    <row r="1819" spans="1:3">
      <c r="A1819" s="18" t="s">
        <v>2911</v>
      </c>
      <c r="B1819" s="19" t="s">
        <v>2911</v>
      </c>
      <c r="C1819" t="str">
        <f t="shared" si="1"/>
        <v>EC not in Cohort 7 Final EC Matrix</v>
      </c>
    </row>
    <row r="1820" spans="1:3">
      <c r="A1820" s="18" t="s">
        <v>2911</v>
      </c>
      <c r="B1820" s="19" t="s">
        <v>2912</v>
      </c>
      <c r="C1820" t="str">
        <f t="shared" si="1"/>
        <v>EC not in Cohort 7 Final EC Matrix</v>
      </c>
    </row>
    <row r="1821" spans="1:3">
      <c r="A1821" s="9" t="s">
        <v>2913</v>
      </c>
      <c r="B1821" s="17" t="s">
        <v>2914</v>
      </c>
      <c r="C1821" t="str">
        <f t="shared" si="1"/>
        <v>EC not in Cohort 7 Final EC Matrix</v>
      </c>
    </row>
    <row r="1822" spans="1:3">
      <c r="A1822" s="9" t="s">
        <v>2915</v>
      </c>
      <c r="B1822" s="17" t="s">
        <v>2916</v>
      </c>
      <c r="C1822" t="str">
        <f t="shared" si="1"/>
        <v>EC not in Cohort 7 Final EC Matrix</v>
      </c>
    </row>
    <row r="1823" spans="1:3">
      <c r="A1823" s="9" t="s">
        <v>2917</v>
      </c>
      <c r="B1823" s="17" t="s">
        <v>2917</v>
      </c>
      <c r="C1823" t="str">
        <f t="shared" si="1"/>
        <v>EC not in Cohort 7 Final EC Matrix</v>
      </c>
    </row>
    <row r="1824" spans="1:3">
      <c r="A1824" s="18" t="s">
        <v>2918</v>
      </c>
      <c r="B1824" s="19" t="s">
        <v>2918</v>
      </c>
      <c r="C1824" t="str">
        <f t="shared" si="1"/>
        <v>EC not in Cohort 7 Final EC Matrix</v>
      </c>
    </row>
    <row r="1825" spans="1:3">
      <c r="A1825" s="18" t="s">
        <v>2919</v>
      </c>
      <c r="B1825" s="19" t="s">
        <v>2919</v>
      </c>
      <c r="C1825" t="str">
        <f t="shared" si="1"/>
        <v>EC not in Cohort 7 Final EC Matrix</v>
      </c>
    </row>
    <row r="1826" spans="1:3">
      <c r="A1826" s="9" t="s">
        <v>2920</v>
      </c>
      <c r="B1826" s="17" t="s">
        <v>2921</v>
      </c>
      <c r="C1826" t="str">
        <f t="shared" si="1"/>
        <v>EC not in Cohort 7 Final EC Matrix</v>
      </c>
    </row>
    <row r="1827" spans="1:3">
      <c r="A1827" s="9" t="s">
        <v>2922</v>
      </c>
      <c r="B1827" s="17" t="s">
        <v>2922</v>
      </c>
      <c r="C1827" t="str">
        <f t="shared" si="1"/>
        <v>EC not in Cohort 7 Final EC Matrix</v>
      </c>
    </row>
    <row r="1828" spans="1:3">
      <c r="A1828" s="18" t="s">
        <v>2923</v>
      </c>
      <c r="B1828" s="19" t="s">
        <v>2923</v>
      </c>
      <c r="C1828" t="str">
        <f t="shared" si="1"/>
        <v>EC not in Cohort 7 Final EC Matrix</v>
      </c>
    </row>
    <row r="1829" spans="1:3">
      <c r="A1829" s="9" t="s">
        <v>2924</v>
      </c>
      <c r="B1829" s="17" t="s">
        <v>2924</v>
      </c>
      <c r="C1829" t="str">
        <f t="shared" si="1"/>
        <v>EC not in Cohort 7 Final EC Matrix</v>
      </c>
    </row>
    <row r="1830" spans="1:3">
      <c r="A1830" s="18" t="s">
        <v>2925</v>
      </c>
      <c r="B1830" s="19" t="s">
        <v>2925</v>
      </c>
      <c r="C1830" t="str">
        <f t="shared" si="1"/>
        <v>EC not in Cohort 7 Final EC Matrix</v>
      </c>
    </row>
    <row r="1831" spans="1:3">
      <c r="A1831" s="18" t="s">
        <v>2926</v>
      </c>
      <c r="B1831" s="19" t="s">
        <v>2927</v>
      </c>
      <c r="C1831" t="str">
        <f t="shared" si="1"/>
        <v>EC not in Cohort 7 Final EC Matrix</v>
      </c>
    </row>
    <row r="1832" spans="1:3">
      <c r="A1832" s="18" t="s">
        <v>2928</v>
      </c>
      <c r="B1832" s="19" t="s">
        <v>2929</v>
      </c>
      <c r="C1832" t="str">
        <f t="shared" si="1"/>
        <v>EC not in Cohort 7 Final EC Matrix</v>
      </c>
    </row>
    <row r="1833" spans="1:3">
      <c r="A1833" s="9" t="s">
        <v>2930</v>
      </c>
      <c r="B1833" s="17" t="s">
        <v>2931</v>
      </c>
      <c r="C1833" t="str">
        <f t="shared" si="1"/>
        <v>EC not in Cohort 7 Final EC Matrix</v>
      </c>
    </row>
    <row r="1834" spans="1:3">
      <c r="A1834" s="18" t="s">
        <v>2932</v>
      </c>
      <c r="B1834" s="19" t="s">
        <v>2932</v>
      </c>
      <c r="C1834" t="str">
        <f t="shared" si="1"/>
        <v>EC not in Cohort 7 Final EC Matrix</v>
      </c>
    </row>
    <row r="1835" spans="1:3">
      <c r="A1835" s="9" t="s">
        <v>2933</v>
      </c>
      <c r="B1835" s="17" t="s">
        <v>2934</v>
      </c>
      <c r="C1835" t="str">
        <f t="shared" si="1"/>
        <v>EC not in Cohort 7 Final EC Matrix</v>
      </c>
    </row>
    <row r="1836" spans="1:3">
      <c r="A1836" s="9" t="s">
        <v>2935</v>
      </c>
      <c r="B1836" s="17" t="s">
        <v>2936</v>
      </c>
      <c r="C1836" t="str">
        <f t="shared" si="1"/>
        <v>EC not in Cohort 7 Final EC Matrix</v>
      </c>
    </row>
    <row r="1837" spans="1:3">
      <c r="A1837" s="9" t="s">
        <v>2937</v>
      </c>
      <c r="B1837" s="17" t="s">
        <v>2938</v>
      </c>
      <c r="C1837" t="str">
        <f t="shared" si="1"/>
        <v>EC not in Cohort 7 Final EC Matrix</v>
      </c>
    </row>
    <row r="1838" spans="1:3">
      <c r="A1838" s="18" t="s">
        <v>2939</v>
      </c>
      <c r="B1838" s="19" t="s">
        <v>2940</v>
      </c>
      <c r="C1838" t="str">
        <f t="shared" si="1"/>
        <v>EC not in Cohort 7 Final EC Matrix</v>
      </c>
    </row>
    <row r="1839" spans="1:3">
      <c r="A1839" s="18" t="s">
        <v>2941</v>
      </c>
      <c r="B1839" s="19" t="s">
        <v>2942</v>
      </c>
      <c r="C1839" t="str">
        <f t="shared" si="1"/>
        <v>EC not in Cohort 7 Final EC Matrix</v>
      </c>
    </row>
    <row r="1840" spans="1:3">
      <c r="A1840" s="9" t="s">
        <v>2943</v>
      </c>
      <c r="B1840" s="17" t="s">
        <v>2943</v>
      </c>
      <c r="C1840" t="str">
        <f t="shared" si="1"/>
        <v>EC not in Cohort 7 Final EC Matrix</v>
      </c>
    </row>
    <row r="1841" spans="1:3">
      <c r="A1841" s="9" t="s">
        <v>2944</v>
      </c>
      <c r="B1841" s="17" t="s">
        <v>2944</v>
      </c>
      <c r="C1841" t="str">
        <f t="shared" si="1"/>
        <v>EC not in Cohort 7 Final EC Matrix</v>
      </c>
    </row>
    <row r="1842" spans="1:3">
      <c r="A1842" s="9" t="s">
        <v>2945</v>
      </c>
      <c r="B1842" s="17" t="s">
        <v>2945</v>
      </c>
      <c r="C1842" t="str">
        <f t="shared" si="1"/>
        <v>EC not in Cohort 7 Final EC Matrix</v>
      </c>
    </row>
    <row r="1843" spans="1:3">
      <c r="A1843" s="9" t="s">
        <v>2946</v>
      </c>
      <c r="B1843" s="17" t="s">
        <v>2947</v>
      </c>
      <c r="C1843" t="str">
        <f t="shared" si="1"/>
        <v>EC not in Cohort 7 Final EC Matrix</v>
      </c>
    </row>
    <row r="1844" spans="1:3">
      <c r="A1844" s="9" t="s">
        <v>2948</v>
      </c>
      <c r="B1844" s="17" t="s">
        <v>2949</v>
      </c>
      <c r="C1844" t="str">
        <f t="shared" si="1"/>
        <v>EC not in Cohort 7 Final EC Matrix</v>
      </c>
    </row>
    <row r="1845" spans="1:3">
      <c r="A1845" s="9" t="s">
        <v>2950</v>
      </c>
      <c r="B1845" s="17" t="s">
        <v>2951</v>
      </c>
      <c r="C1845" t="str">
        <f t="shared" si="1"/>
        <v>EC not in Cohort 7 Final EC Matrix</v>
      </c>
    </row>
    <row r="1846" spans="1:3">
      <c r="A1846" s="9" t="s">
        <v>2952</v>
      </c>
      <c r="B1846" s="17" t="s">
        <v>2953</v>
      </c>
      <c r="C1846" t="str">
        <f t="shared" si="1"/>
        <v>EC not in Cohort 7 Final EC Matrix</v>
      </c>
    </row>
    <row r="1847" spans="1:3">
      <c r="A1847" s="18" t="s">
        <v>2954</v>
      </c>
      <c r="B1847" s="19" t="s">
        <v>2955</v>
      </c>
      <c r="C1847" t="str">
        <f t="shared" si="1"/>
        <v>EC not in Cohort 7 Final EC Matrix</v>
      </c>
    </row>
    <row r="1848" spans="1:3">
      <c r="A1848" s="9" t="s">
        <v>2954</v>
      </c>
      <c r="B1848" s="17" t="s">
        <v>2954</v>
      </c>
      <c r="C1848" t="str">
        <f t="shared" si="1"/>
        <v>EC not in Cohort 7 Final EC Matrix</v>
      </c>
    </row>
    <row r="1849" spans="1:3">
      <c r="A1849" s="9" t="s">
        <v>2956</v>
      </c>
      <c r="B1849" s="17" t="s">
        <v>2956</v>
      </c>
      <c r="C1849" t="str">
        <f t="shared" si="1"/>
        <v>EC not in Cohort 7 Final EC Matrix</v>
      </c>
    </row>
    <row r="1850" spans="1:3">
      <c r="A1850" s="18" t="s">
        <v>2957</v>
      </c>
      <c r="B1850" s="19" t="s">
        <v>2957</v>
      </c>
      <c r="C1850" t="str">
        <f t="shared" si="1"/>
        <v>EC not in Cohort 7 Final EC Matrix</v>
      </c>
    </row>
    <row r="1851" spans="1:3">
      <c r="A1851" s="9" t="s">
        <v>2958</v>
      </c>
      <c r="B1851" s="17" t="s">
        <v>2959</v>
      </c>
      <c r="C1851" t="str">
        <f t="shared" si="1"/>
        <v>EC not in Cohort 7 Final EC Matrix</v>
      </c>
    </row>
    <row r="1852" spans="1:3">
      <c r="A1852" s="9" t="s">
        <v>2958</v>
      </c>
      <c r="B1852" s="17" t="s">
        <v>2958</v>
      </c>
      <c r="C1852" t="str">
        <f t="shared" si="1"/>
        <v>EC not in Cohort 7 Final EC Matrix</v>
      </c>
    </row>
    <row r="1853" spans="1:3">
      <c r="A1853" s="18" t="s">
        <v>2960</v>
      </c>
      <c r="B1853" s="19" t="s">
        <v>2960</v>
      </c>
      <c r="C1853" t="str">
        <f t="shared" si="1"/>
        <v>EC not in Cohort 7 Final EC Matrix</v>
      </c>
    </row>
    <row r="1854" spans="1:3">
      <c r="A1854" s="9" t="s">
        <v>2961</v>
      </c>
      <c r="B1854" s="17" t="s">
        <v>2961</v>
      </c>
      <c r="C1854" t="str">
        <f t="shared" si="1"/>
        <v>EC not in Cohort 7 Final EC Matrix</v>
      </c>
    </row>
    <row r="1855" spans="1:3">
      <c r="A1855" s="18" t="s">
        <v>2961</v>
      </c>
      <c r="B1855" s="19" t="s">
        <v>2962</v>
      </c>
      <c r="C1855" t="str">
        <f t="shared" si="1"/>
        <v>EC not in Cohort 7 Final EC Matrix</v>
      </c>
    </row>
    <row r="1856" spans="1:3">
      <c r="A1856" s="9" t="s">
        <v>2963</v>
      </c>
      <c r="B1856" s="17" t="s">
        <v>2964</v>
      </c>
      <c r="C1856" t="str">
        <f t="shared" si="1"/>
        <v>EC not in Cohort 7 Final EC Matrix</v>
      </c>
    </row>
    <row r="1857" spans="1:3">
      <c r="A1857" s="18" t="s">
        <v>2965</v>
      </c>
      <c r="B1857" s="19" t="s">
        <v>2965</v>
      </c>
      <c r="C1857" t="str">
        <f t="shared" si="1"/>
        <v>EC not in Cohort 7 Final EC Matrix</v>
      </c>
    </row>
    <row r="1858" spans="1:3">
      <c r="A1858" s="18" t="s">
        <v>2966</v>
      </c>
      <c r="B1858" s="19" t="s">
        <v>2967</v>
      </c>
      <c r="C1858" t="str">
        <f t="shared" si="1"/>
        <v>EC not in Cohort 7 Final EC Matrix</v>
      </c>
    </row>
    <row r="1859" spans="1:3">
      <c r="A1859" s="9" t="s">
        <v>2968</v>
      </c>
      <c r="B1859" s="17" t="s">
        <v>2968</v>
      </c>
      <c r="C1859" t="str">
        <f t="shared" si="1"/>
        <v>EC not in Cohort 7 Final EC Matrix</v>
      </c>
    </row>
    <row r="1860" spans="1:3">
      <c r="A1860" s="9" t="s">
        <v>2969</v>
      </c>
      <c r="B1860" s="17" t="s">
        <v>2970</v>
      </c>
      <c r="C1860" t="str">
        <f t="shared" si="1"/>
        <v>EC not in Cohort 7 Final EC Matrix</v>
      </c>
    </row>
    <row r="1861" spans="1:3">
      <c r="A1861" s="9" t="s">
        <v>2971</v>
      </c>
      <c r="B1861" s="17" t="s">
        <v>2971</v>
      </c>
      <c r="C1861" t="str">
        <f t="shared" si="1"/>
        <v>EC not in Cohort 7 Final EC Matrix</v>
      </c>
    </row>
    <row r="1862" spans="1:3">
      <c r="A1862" s="9" t="s">
        <v>2972</v>
      </c>
      <c r="B1862" s="17" t="s">
        <v>2972</v>
      </c>
      <c r="C1862" t="str">
        <f t="shared" si="1"/>
        <v>EC not in Cohort 7 Final EC Matrix</v>
      </c>
    </row>
    <row r="1863" spans="1:3">
      <c r="A1863" s="18" t="s">
        <v>2973</v>
      </c>
      <c r="B1863" s="19" t="s">
        <v>2974</v>
      </c>
      <c r="C1863" t="str">
        <f t="shared" si="1"/>
        <v>EC not in Cohort 7 Final EC Matrix</v>
      </c>
    </row>
    <row r="1864" spans="1:3">
      <c r="A1864" s="18" t="s">
        <v>2973</v>
      </c>
      <c r="B1864" s="19" t="s">
        <v>2975</v>
      </c>
      <c r="C1864" t="str">
        <f t="shared" si="1"/>
        <v>EC not in Cohort 7 Final EC Matrix</v>
      </c>
    </row>
    <row r="1865" spans="1:3">
      <c r="A1865" s="18" t="s">
        <v>2973</v>
      </c>
      <c r="B1865" s="19" t="s">
        <v>2976</v>
      </c>
      <c r="C1865" t="str">
        <f t="shared" si="1"/>
        <v>EC not in Cohort 7 Final EC Matrix</v>
      </c>
    </row>
    <row r="1866" spans="1:3">
      <c r="A1866" s="9" t="s">
        <v>2977</v>
      </c>
      <c r="B1866" s="17" t="s">
        <v>2978</v>
      </c>
      <c r="C1866" t="str">
        <f t="shared" si="1"/>
        <v>EC not in Cohort 7 Final EC Matrix</v>
      </c>
    </row>
    <row r="1867" spans="1:3">
      <c r="A1867" s="18" t="s">
        <v>2979</v>
      </c>
      <c r="B1867" s="19" t="s">
        <v>2980</v>
      </c>
      <c r="C1867" t="str">
        <f t="shared" si="1"/>
        <v>EC not in Cohort 7 Final EC Matrix</v>
      </c>
    </row>
    <row r="1868" spans="1:3">
      <c r="A1868" s="9" t="s">
        <v>2981</v>
      </c>
      <c r="B1868" s="17" t="s">
        <v>2982</v>
      </c>
      <c r="C1868" t="str">
        <f t="shared" si="1"/>
        <v>EC not in Cohort 7 Final EC Matrix</v>
      </c>
    </row>
    <row r="1869" spans="1:3">
      <c r="A1869" s="9" t="s">
        <v>2983</v>
      </c>
      <c r="B1869" s="17" t="s">
        <v>2983</v>
      </c>
      <c r="C1869" t="str">
        <f t="shared" si="1"/>
        <v>EC not in Cohort 7 Final EC Matrix</v>
      </c>
    </row>
    <row r="1870" spans="1:3">
      <c r="A1870" s="18" t="s">
        <v>2984</v>
      </c>
      <c r="B1870" s="19" t="s">
        <v>2984</v>
      </c>
      <c r="C1870" t="str">
        <f t="shared" si="1"/>
        <v>EC not in Cohort 7 Final EC Matrix</v>
      </c>
    </row>
    <row r="1871" spans="1:3">
      <c r="A1871" s="18" t="s">
        <v>2985</v>
      </c>
      <c r="B1871" s="19" t="s">
        <v>2985</v>
      </c>
      <c r="C1871" t="str">
        <f t="shared" si="1"/>
        <v>EC not in Cohort 7 Final EC Matrix</v>
      </c>
    </row>
    <row r="1872" spans="1:3">
      <c r="A1872" s="9" t="s">
        <v>2986</v>
      </c>
      <c r="B1872" s="17" t="s">
        <v>2986</v>
      </c>
      <c r="C1872" t="str">
        <f t="shared" si="1"/>
        <v>EC not in Cohort 7 Final EC Matrix</v>
      </c>
    </row>
    <row r="1873" spans="1:3">
      <c r="A1873" s="18" t="s">
        <v>2987</v>
      </c>
      <c r="B1873" s="19" t="s">
        <v>2987</v>
      </c>
      <c r="C1873" t="str">
        <f t="shared" si="1"/>
        <v>EC not in Cohort 7 Final EC Matrix</v>
      </c>
    </row>
    <row r="1874" spans="1:3">
      <c r="A1874" s="18" t="s">
        <v>2988</v>
      </c>
      <c r="B1874" s="19" t="s">
        <v>2989</v>
      </c>
      <c r="C1874" t="str">
        <f t="shared" si="1"/>
        <v>EC not in Cohort 7 Final EC Matrix</v>
      </c>
    </row>
    <row r="1875" spans="1:3">
      <c r="A1875" s="18" t="s">
        <v>2990</v>
      </c>
      <c r="B1875" s="19" t="s">
        <v>2990</v>
      </c>
      <c r="C1875" t="str">
        <f t="shared" si="1"/>
        <v>EC not in Cohort 7 Final EC Matrix</v>
      </c>
    </row>
    <row r="1876" spans="1:3">
      <c r="A1876" s="9" t="s">
        <v>2991</v>
      </c>
      <c r="B1876" s="17" t="s">
        <v>2991</v>
      </c>
      <c r="C1876" t="str">
        <f t="shared" si="1"/>
        <v>EC not in Cohort 7 Final EC Matrix</v>
      </c>
    </row>
    <row r="1877" spans="1:3">
      <c r="A1877" s="9" t="s">
        <v>2992</v>
      </c>
      <c r="B1877" s="17" t="s">
        <v>2993</v>
      </c>
      <c r="C1877" t="str">
        <f t="shared" si="1"/>
        <v>EC not in Cohort 7 Final EC Matrix</v>
      </c>
    </row>
    <row r="1878" spans="1:3">
      <c r="A1878" s="18" t="s">
        <v>2994</v>
      </c>
      <c r="B1878" s="19" t="s">
        <v>2995</v>
      </c>
      <c r="C1878" t="str">
        <f t="shared" si="1"/>
        <v>EC not in Cohort 7 Final EC Matrix</v>
      </c>
    </row>
    <row r="1879" spans="1:3">
      <c r="A1879" s="9" t="s">
        <v>2996</v>
      </c>
      <c r="B1879" s="17" t="s">
        <v>2997</v>
      </c>
      <c r="C1879" t="str">
        <f t="shared" si="1"/>
        <v>EC not in Cohort 7 Final EC Matrix</v>
      </c>
    </row>
    <row r="1880" spans="1:3">
      <c r="A1880" s="9" t="s">
        <v>2998</v>
      </c>
      <c r="B1880" s="17" t="s">
        <v>2998</v>
      </c>
      <c r="C1880" t="str">
        <f t="shared" si="1"/>
        <v>EC not in Cohort 7 Final EC Matrix</v>
      </c>
    </row>
    <row r="1881" spans="1:3">
      <c r="A1881" s="9" t="s">
        <v>2998</v>
      </c>
      <c r="B1881" s="17" t="s">
        <v>2999</v>
      </c>
      <c r="C1881" t="str">
        <f t="shared" si="1"/>
        <v>EC not in Cohort 7 Final EC Matrix</v>
      </c>
    </row>
    <row r="1882" spans="1:3">
      <c r="A1882" s="18" t="s">
        <v>2998</v>
      </c>
      <c r="B1882" s="19" t="s">
        <v>3000</v>
      </c>
      <c r="C1882" t="str">
        <f t="shared" si="1"/>
        <v>EC not in Cohort 7 Final EC Matrix</v>
      </c>
    </row>
    <row r="1883" spans="1:3">
      <c r="A1883" s="9" t="s">
        <v>3001</v>
      </c>
      <c r="B1883" s="17" t="s">
        <v>3002</v>
      </c>
      <c r="C1883" t="str">
        <f t="shared" si="1"/>
        <v>EC not in Cohort 7 Final EC Matrix</v>
      </c>
    </row>
    <row r="1884" spans="1:3">
      <c r="A1884" s="9" t="s">
        <v>3003</v>
      </c>
      <c r="B1884" s="17" t="s">
        <v>3004</v>
      </c>
      <c r="C1884" t="str">
        <f t="shared" si="1"/>
        <v>EC not in Cohort 7 Final EC Matrix</v>
      </c>
    </row>
    <row r="1885" spans="1:3">
      <c r="A1885" s="9" t="s">
        <v>3005</v>
      </c>
      <c r="B1885" s="17" t="s">
        <v>3006</v>
      </c>
      <c r="C1885" t="str">
        <f t="shared" si="1"/>
        <v>EC not in Cohort 7 Final EC Matrix</v>
      </c>
    </row>
    <row r="1886" spans="1:3">
      <c r="A1886" s="9" t="s">
        <v>3007</v>
      </c>
      <c r="B1886" s="17" t="s">
        <v>3008</v>
      </c>
      <c r="C1886" t="str">
        <f t="shared" si="1"/>
        <v>EC not in Cohort 7 Final EC Matrix</v>
      </c>
    </row>
    <row r="1887" spans="1:3">
      <c r="A1887" s="9" t="s">
        <v>3009</v>
      </c>
      <c r="B1887" s="17" t="s">
        <v>3010</v>
      </c>
      <c r="C1887" t="str">
        <f t="shared" si="1"/>
        <v>EC not in Cohort 7 Final EC Matrix</v>
      </c>
    </row>
    <row r="1888" spans="1:3">
      <c r="A1888" s="9" t="s">
        <v>3011</v>
      </c>
      <c r="B1888" s="17" t="s">
        <v>3012</v>
      </c>
      <c r="C1888" t="str">
        <f t="shared" si="1"/>
        <v>EC not in Cohort 7 Final EC Matrix</v>
      </c>
    </row>
    <row r="1889" spans="1:3">
      <c r="A1889" s="18" t="s">
        <v>3013</v>
      </c>
      <c r="B1889" s="19" t="s">
        <v>3013</v>
      </c>
      <c r="C1889" t="str">
        <f t="shared" si="1"/>
        <v>EC not in Cohort 7 Final EC Matrix</v>
      </c>
    </row>
    <row r="1890" spans="1:3">
      <c r="A1890" s="9" t="s">
        <v>3014</v>
      </c>
      <c r="B1890" s="17" t="s">
        <v>3015</v>
      </c>
      <c r="C1890" t="str">
        <f t="shared" si="1"/>
        <v>EC not in Cohort 7 Final EC Matrix</v>
      </c>
    </row>
    <row r="1891" spans="1:3">
      <c r="A1891" s="9" t="s">
        <v>3016</v>
      </c>
      <c r="B1891" s="17" t="s">
        <v>3016</v>
      </c>
      <c r="C1891" t="str">
        <f t="shared" si="1"/>
        <v>EC not in Cohort 7 Final EC Matrix</v>
      </c>
    </row>
    <row r="1892" spans="1:3">
      <c r="A1892" s="9" t="s">
        <v>3017</v>
      </c>
      <c r="B1892" s="17" t="s">
        <v>3018</v>
      </c>
      <c r="C1892" t="str">
        <f t="shared" si="1"/>
        <v>EC not in Cohort 7 Final EC Matrix</v>
      </c>
    </row>
    <row r="1893" spans="1:3">
      <c r="A1893" s="18" t="s">
        <v>3019</v>
      </c>
      <c r="B1893" s="19" t="s">
        <v>3019</v>
      </c>
      <c r="C1893" t="str">
        <f t="shared" si="1"/>
        <v>EC not in Cohort 7 Final EC Matrix</v>
      </c>
    </row>
    <row r="1894" spans="1:3">
      <c r="A1894" s="18" t="s">
        <v>3019</v>
      </c>
      <c r="B1894" s="19" t="s">
        <v>3020</v>
      </c>
      <c r="C1894" t="str">
        <f t="shared" si="1"/>
        <v>EC not in Cohort 7 Final EC Matrix</v>
      </c>
    </row>
    <row r="1895" spans="1:3">
      <c r="A1895" s="18" t="s">
        <v>3021</v>
      </c>
      <c r="B1895" s="19" t="s">
        <v>3022</v>
      </c>
      <c r="C1895" t="str">
        <f t="shared" si="1"/>
        <v>EC not in Cohort 7 Final EC Matrix</v>
      </c>
    </row>
    <row r="1896" spans="1:3">
      <c r="A1896" s="18" t="s">
        <v>3023</v>
      </c>
      <c r="B1896" s="19" t="s">
        <v>3024</v>
      </c>
      <c r="C1896" t="str">
        <f t="shared" si="1"/>
        <v>EC not in Cohort 7 Final EC Matrix</v>
      </c>
    </row>
    <row r="1897" spans="1:3">
      <c r="A1897" s="18" t="s">
        <v>3023</v>
      </c>
      <c r="B1897" s="19" t="s">
        <v>3025</v>
      </c>
      <c r="C1897" t="str">
        <f t="shared" si="1"/>
        <v>EC not in Cohort 7 Final EC Matrix</v>
      </c>
    </row>
    <row r="1898" spans="1:3">
      <c r="A1898" s="18" t="s">
        <v>3023</v>
      </c>
      <c r="B1898" s="19" t="s">
        <v>3026</v>
      </c>
      <c r="C1898" t="str">
        <f t="shared" si="1"/>
        <v>EC not in Cohort 7 Final EC Matrix</v>
      </c>
    </row>
    <row r="1899" spans="1:3">
      <c r="A1899" s="9" t="s">
        <v>3027</v>
      </c>
      <c r="B1899" s="17" t="s">
        <v>3027</v>
      </c>
      <c r="C1899" t="str">
        <f t="shared" si="1"/>
        <v>EC not in Cohort 7 Final EC Matrix</v>
      </c>
    </row>
    <row r="1900" spans="1:3">
      <c r="A1900" s="18" t="s">
        <v>3028</v>
      </c>
      <c r="B1900" s="19" t="s">
        <v>3028</v>
      </c>
      <c r="C1900" t="str">
        <f t="shared" si="1"/>
        <v>EC not in Cohort 7 Final EC Matrix</v>
      </c>
    </row>
    <row r="1901" spans="1:3">
      <c r="A1901" s="18" t="s">
        <v>3029</v>
      </c>
      <c r="B1901" s="19" t="s">
        <v>3030</v>
      </c>
      <c r="C1901" t="str">
        <f t="shared" si="1"/>
        <v>EC not in Cohort 7 Final EC Matrix</v>
      </c>
    </row>
    <row r="1902" spans="1:3">
      <c r="A1902" s="9" t="s">
        <v>3031</v>
      </c>
      <c r="B1902" s="17" t="s">
        <v>3032</v>
      </c>
      <c r="C1902" t="str">
        <f t="shared" si="1"/>
        <v>EC not in Cohort 7 Final EC Matrix</v>
      </c>
    </row>
    <row r="1903" spans="1:3">
      <c r="A1903" s="9" t="s">
        <v>3031</v>
      </c>
      <c r="B1903" s="17" t="s">
        <v>3031</v>
      </c>
      <c r="C1903" t="str">
        <f t="shared" si="1"/>
        <v>EC not in Cohort 7 Final EC Matrix</v>
      </c>
    </row>
    <row r="1904" spans="1:3">
      <c r="A1904" s="9" t="s">
        <v>3033</v>
      </c>
      <c r="B1904" s="17" t="s">
        <v>3034</v>
      </c>
      <c r="C1904" t="str">
        <f t="shared" si="1"/>
        <v>EC not in Cohort 7 Final EC Matrix</v>
      </c>
    </row>
    <row r="1905" spans="1:3">
      <c r="A1905" s="9" t="s">
        <v>3035</v>
      </c>
      <c r="B1905" s="17" t="s">
        <v>3036</v>
      </c>
      <c r="C1905" t="str">
        <f t="shared" si="1"/>
        <v>EC not in Cohort 7 Final EC Matrix</v>
      </c>
    </row>
    <row r="1906" spans="1:3">
      <c r="A1906" s="9" t="s">
        <v>3037</v>
      </c>
      <c r="B1906" s="17" t="s">
        <v>3038</v>
      </c>
      <c r="C1906" t="str">
        <f t="shared" si="1"/>
        <v>EC not in Cohort 7 Final EC Matrix</v>
      </c>
    </row>
    <row r="1907" spans="1:3">
      <c r="A1907" s="18" t="s">
        <v>3039</v>
      </c>
      <c r="B1907" s="19" t="s">
        <v>3039</v>
      </c>
      <c r="C1907" t="str">
        <f t="shared" si="1"/>
        <v>EC not in Cohort 7 Final EC Matrix</v>
      </c>
    </row>
    <row r="1908" spans="1:3">
      <c r="A1908" s="18" t="s">
        <v>3040</v>
      </c>
      <c r="B1908" s="19" t="s">
        <v>3041</v>
      </c>
      <c r="C1908" t="str">
        <f t="shared" si="1"/>
        <v>EC not in Cohort 7 Final EC Matrix</v>
      </c>
    </row>
    <row r="1909" spans="1:3">
      <c r="A1909" s="18" t="s">
        <v>3042</v>
      </c>
      <c r="B1909" s="19" t="s">
        <v>3042</v>
      </c>
      <c r="C1909" t="str">
        <f t="shared" si="1"/>
        <v>EC not in Cohort 7 Final EC Matrix</v>
      </c>
    </row>
    <row r="1910" spans="1:3">
      <c r="A1910" s="9" t="s">
        <v>3043</v>
      </c>
      <c r="B1910" s="17" t="s">
        <v>3044</v>
      </c>
      <c r="C1910" t="str">
        <f t="shared" si="1"/>
        <v>EC not in Cohort 7 Final EC Matrix</v>
      </c>
    </row>
    <row r="1911" spans="1:3">
      <c r="A1911" s="18" t="s">
        <v>3045</v>
      </c>
      <c r="B1911" s="19" t="s">
        <v>3046</v>
      </c>
      <c r="C1911" t="str">
        <f t="shared" si="1"/>
        <v>EC not in Cohort 7 Final EC Matrix</v>
      </c>
    </row>
    <row r="1912" spans="1:3">
      <c r="A1912" s="9" t="s">
        <v>3047</v>
      </c>
      <c r="B1912" s="17" t="s">
        <v>3048</v>
      </c>
      <c r="C1912" t="str">
        <f t="shared" si="1"/>
        <v>EC not in Cohort 7 Final EC Matrix</v>
      </c>
    </row>
    <row r="1913" spans="1:3">
      <c r="A1913" s="9" t="s">
        <v>3049</v>
      </c>
      <c r="B1913" s="17" t="s">
        <v>3049</v>
      </c>
      <c r="C1913" t="str">
        <f t="shared" si="1"/>
        <v>EC not in Cohort 7 Final EC Matrix</v>
      </c>
    </row>
    <row r="1914" spans="1:3">
      <c r="A1914" s="18" t="s">
        <v>3050</v>
      </c>
      <c r="B1914" s="19" t="s">
        <v>3050</v>
      </c>
      <c r="C1914" t="str">
        <f t="shared" si="1"/>
        <v>EC not in Cohort 7 Final EC Matrix</v>
      </c>
    </row>
    <row r="1915" spans="1:3">
      <c r="A1915" s="18" t="s">
        <v>3051</v>
      </c>
      <c r="B1915" s="19" t="s">
        <v>3051</v>
      </c>
      <c r="C1915" t="str">
        <f t="shared" si="1"/>
        <v>EC not in Cohort 7 Final EC Matrix</v>
      </c>
    </row>
    <row r="1916" spans="1:3">
      <c r="A1916" s="18" t="s">
        <v>3052</v>
      </c>
      <c r="B1916" s="19" t="s">
        <v>3053</v>
      </c>
      <c r="C1916" t="str">
        <f t="shared" si="1"/>
        <v>EC not in Cohort 7 Final EC Matrix</v>
      </c>
    </row>
    <row r="1917" spans="1:3">
      <c r="A1917" s="9" t="s">
        <v>3054</v>
      </c>
      <c r="B1917" s="17" t="s">
        <v>3055</v>
      </c>
      <c r="C1917" t="str">
        <f t="shared" si="1"/>
        <v>EC not in Cohort 7 Final EC Matrix</v>
      </c>
    </row>
    <row r="1918" spans="1:3">
      <c r="A1918" s="18" t="s">
        <v>3056</v>
      </c>
      <c r="B1918" s="19" t="s">
        <v>3056</v>
      </c>
      <c r="C1918" t="str">
        <f t="shared" si="1"/>
        <v>EC not in Cohort 7 Final EC Matrix</v>
      </c>
    </row>
    <row r="1919" spans="1:3">
      <c r="A1919" s="18" t="s">
        <v>3057</v>
      </c>
      <c r="B1919" s="19" t="s">
        <v>3058</v>
      </c>
      <c r="C1919" t="str">
        <f t="shared" si="1"/>
        <v>EC not in Cohort 7 Final EC Matrix</v>
      </c>
    </row>
    <row r="1920" spans="1:3">
      <c r="A1920" s="9" t="s">
        <v>3057</v>
      </c>
      <c r="B1920" s="17" t="s">
        <v>3059</v>
      </c>
      <c r="C1920" t="str">
        <f t="shared" si="1"/>
        <v>EC not in Cohort 7 Final EC Matrix</v>
      </c>
    </row>
    <row r="1921" spans="1:3">
      <c r="A1921" s="18" t="s">
        <v>3060</v>
      </c>
      <c r="B1921" s="19" t="s">
        <v>3061</v>
      </c>
      <c r="C1921" t="str">
        <f t="shared" si="1"/>
        <v>EC not in Cohort 7 Final EC Matrix</v>
      </c>
    </row>
    <row r="1922" spans="1:3">
      <c r="A1922" s="9" t="s">
        <v>3062</v>
      </c>
      <c r="B1922" s="17" t="s">
        <v>3062</v>
      </c>
      <c r="C1922" t="str">
        <f t="shared" si="1"/>
        <v>EC not in Cohort 7 Final EC Matrix</v>
      </c>
    </row>
    <row r="1923" spans="1:3">
      <c r="A1923" s="9" t="s">
        <v>3062</v>
      </c>
      <c r="B1923" s="17" t="s">
        <v>3063</v>
      </c>
      <c r="C1923" t="str">
        <f t="shared" si="1"/>
        <v>EC not in Cohort 7 Final EC Matrix</v>
      </c>
    </row>
    <row r="1924" spans="1:3">
      <c r="A1924" s="9" t="s">
        <v>3064</v>
      </c>
      <c r="B1924" s="17" t="s">
        <v>3065</v>
      </c>
      <c r="C1924" t="str">
        <f t="shared" si="1"/>
        <v>EC not in Cohort 7 Final EC Matrix</v>
      </c>
    </row>
    <row r="1925" spans="1:3">
      <c r="A1925" s="9" t="s">
        <v>3066</v>
      </c>
      <c r="B1925" s="17" t="s">
        <v>3066</v>
      </c>
      <c r="C1925" t="str">
        <f t="shared" si="1"/>
        <v>EC not in Cohort 7 Final EC Matrix</v>
      </c>
    </row>
    <row r="1926" spans="1:3">
      <c r="A1926" s="9" t="s">
        <v>3067</v>
      </c>
      <c r="B1926" s="17" t="s">
        <v>3068</v>
      </c>
      <c r="C1926" t="str">
        <f t="shared" si="1"/>
        <v>EC not in Cohort 7 Final EC Matrix</v>
      </c>
    </row>
    <row r="1927" spans="1:3">
      <c r="A1927" s="18" t="s">
        <v>3069</v>
      </c>
      <c r="B1927" s="19" t="s">
        <v>3070</v>
      </c>
      <c r="C1927" t="str">
        <f t="shared" si="1"/>
        <v>EC not in Cohort 7 Final EC Matrix</v>
      </c>
    </row>
    <row r="1928" spans="1:3">
      <c r="A1928" s="18" t="s">
        <v>3071</v>
      </c>
      <c r="B1928" s="19" t="s">
        <v>3072</v>
      </c>
      <c r="C1928" t="str">
        <f t="shared" si="1"/>
        <v>EC not in Cohort 7 Final EC Matrix</v>
      </c>
    </row>
    <row r="1929" spans="1:3">
      <c r="A1929" s="9" t="s">
        <v>3073</v>
      </c>
      <c r="B1929" s="17" t="s">
        <v>3074</v>
      </c>
      <c r="C1929" t="str">
        <f t="shared" si="1"/>
        <v>EC not in Cohort 7 Final EC Matrix</v>
      </c>
    </row>
    <row r="1930" spans="1:3">
      <c r="A1930" s="18" t="s">
        <v>3075</v>
      </c>
      <c r="B1930" s="19" t="s">
        <v>3076</v>
      </c>
      <c r="C1930" t="str">
        <f t="shared" si="1"/>
        <v>EC not in Cohort 7 Final EC Matrix</v>
      </c>
    </row>
    <row r="1931" spans="1:3">
      <c r="A1931" s="9" t="s">
        <v>3077</v>
      </c>
      <c r="B1931" s="17" t="s">
        <v>3077</v>
      </c>
      <c r="C1931" t="str">
        <f t="shared" si="1"/>
        <v>EC not in Cohort 7 Final EC Matrix</v>
      </c>
    </row>
    <row r="1932" spans="1:3">
      <c r="A1932" s="9" t="s">
        <v>160</v>
      </c>
      <c r="B1932" s="17" t="s">
        <v>3078</v>
      </c>
      <c r="C1932" t="str">
        <f t="shared" si="1"/>
        <v>EC not in Cohort 7 Final EC Matrix</v>
      </c>
    </row>
    <row r="1933" spans="1:3">
      <c r="A1933" s="9" t="s">
        <v>3079</v>
      </c>
      <c r="B1933" s="17" t="s">
        <v>3080</v>
      </c>
      <c r="C1933" t="str">
        <f t="shared" si="1"/>
        <v>EC not in Cohort 7 Final EC Matrix</v>
      </c>
    </row>
    <row r="1934" spans="1:3">
      <c r="A1934" s="9" t="s">
        <v>3081</v>
      </c>
      <c r="B1934" s="17" t="s">
        <v>3081</v>
      </c>
      <c r="C1934" t="str">
        <f t="shared" si="1"/>
        <v>EC not in Cohort 7 Final EC Matrix</v>
      </c>
    </row>
    <row r="1935" spans="1:3">
      <c r="A1935" s="18" t="s">
        <v>3081</v>
      </c>
      <c r="B1935" s="19" t="s">
        <v>3082</v>
      </c>
      <c r="C1935" t="str">
        <f t="shared" si="1"/>
        <v>EC not in Cohort 7 Final EC Matrix</v>
      </c>
    </row>
    <row r="1936" spans="1:3">
      <c r="A1936" s="18" t="s">
        <v>3083</v>
      </c>
      <c r="B1936" s="19" t="s">
        <v>3083</v>
      </c>
      <c r="C1936" t="str">
        <f t="shared" si="1"/>
        <v>EC not in Cohort 7 Final EC Matrix</v>
      </c>
    </row>
    <row r="1937" spans="1:3">
      <c r="A1937" s="9" t="s">
        <v>3084</v>
      </c>
      <c r="B1937" s="17" t="s">
        <v>3084</v>
      </c>
      <c r="C1937" t="str">
        <f t="shared" si="1"/>
        <v>EC not in Cohort 7 Final EC Matrix</v>
      </c>
    </row>
    <row r="1938" spans="1:3">
      <c r="A1938" s="9" t="s">
        <v>3085</v>
      </c>
      <c r="B1938" s="17" t="s">
        <v>3086</v>
      </c>
      <c r="C1938" t="str">
        <f t="shared" si="1"/>
        <v>EC not in Cohort 7 Final EC Matrix</v>
      </c>
    </row>
    <row r="1939" spans="1:3">
      <c r="A1939" s="18" t="s">
        <v>3087</v>
      </c>
      <c r="B1939" s="19" t="s">
        <v>3087</v>
      </c>
      <c r="C1939" t="str">
        <f t="shared" si="1"/>
        <v>EC not in Cohort 7 Final EC Matrix</v>
      </c>
    </row>
    <row r="1940" spans="1:3">
      <c r="A1940" s="18" t="s">
        <v>3088</v>
      </c>
      <c r="B1940" s="19" t="s">
        <v>3089</v>
      </c>
      <c r="C1940" t="str">
        <f t="shared" si="1"/>
        <v>EC not in Cohort 7 Final EC Matrix</v>
      </c>
    </row>
    <row r="1941" spans="1:3">
      <c r="A1941" s="18" t="s">
        <v>3090</v>
      </c>
      <c r="B1941" s="19" t="s">
        <v>3091</v>
      </c>
      <c r="C1941" t="str">
        <f t="shared" si="1"/>
        <v>EC not in Cohort 7 Final EC Matrix</v>
      </c>
    </row>
    <row r="1942" spans="1:3">
      <c r="A1942" s="18" t="s">
        <v>3092</v>
      </c>
      <c r="B1942" s="19" t="s">
        <v>3092</v>
      </c>
      <c r="C1942" t="str">
        <f t="shared" si="1"/>
        <v>EC not in Cohort 7 Final EC Matrix</v>
      </c>
    </row>
    <row r="1943" spans="1:3">
      <c r="A1943" s="18" t="s">
        <v>3093</v>
      </c>
      <c r="B1943" s="19" t="s">
        <v>3094</v>
      </c>
      <c r="C1943" t="str">
        <f t="shared" si="1"/>
        <v>EC not in Cohort 7 Final EC Matrix</v>
      </c>
    </row>
    <row r="1944" spans="1:3">
      <c r="A1944" s="9" t="s">
        <v>3095</v>
      </c>
      <c r="B1944" s="17" t="s">
        <v>3095</v>
      </c>
      <c r="C1944" t="str">
        <f t="shared" si="1"/>
        <v>EC not in Cohort 7 Final EC Matrix</v>
      </c>
    </row>
    <row r="1945" spans="1:3">
      <c r="A1945" s="18" t="s">
        <v>3095</v>
      </c>
      <c r="B1945" s="19" t="s">
        <v>3096</v>
      </c>
      <c r="C1945" t="str">
        <f t="shared" si="1"/>
        <v>EC not in Cohort 7 Final EC Matrix</v>
      </c>
    </row>
    <row r="1946" spans="1:3">
      <c r="A1946" s="18" t="s">
        <v>3097</v>
      </c>
      <c r="B1946" s="19" t="s">
        <v>3097</v>
      </c>
      <c r="C1946" t="str">
        <f t="shared" si="1"/>
        <v>EC not in Cohort 7 Final EC Matrix</v>
      </c>
    </row>
    <row r="1947" spans="1:3">
      <c r="A1947" s="18" t="s">
        <v>3098</v>
      </c>
      <c r="B1947" s="19" t="s">
        <v>3099</v>
      </c>
      <c r="C1947" t="str">
        <f t="shared" si="1"/>
        <v>EC not in Cohort 7 Final EC Matrix</v>
      </c>
    </row>
    <row r="1948" spans="1:3">
      <c r="A1948" s="9" t="s">
        <v>3098</v>
      </c>
      <c r="B1948" s="17" t="s">
        <v>3098</v>
      </c>
      <c r="C1948" t="str">
        <f t="shared" si="1"/>
        <v>EC not in Cohort 7 Final EC Matrix</v>
      </c>
    </row>
    <row r="1949" spans="1:3">
      <c r="A1949" s="18" t="s">
        <v>3098</v>
      </c>
      <c r="B1949" s="19" t="s">
        <v>3100</v>
      </c>
      <c r="C1949" t="str">
        <f t="shared" si="1"/>
        <v>EC not in Cohort 7 Final EC Matrix</v>
      </c>
    </row>
    <row r="1950" spans="1:3">
      <c r="A1950" s="9" t="s">
        <v>3098</v>
      </c>
      <c r="B1950" s="17" t="s">
        <v>3101</v>
      </c>
      <c r="C1950" t="str">
        <f t="shared" si="1"/>
        <v>EC not in Cohort 7 Final EC Matrix</v>
      </c>
    </row>
    <row r="1951" spans="1:3">
      <c r="A1951" s="9" t="s">
        <v>3102</v>
      </c>
      <c r="B1951" s="17" t="s">
        <v>3103</v>
      </c>
      <c r="C1951" t="str">
        <f t="shared" si="1"/>
        <v>EC not in Cohort 7 Final EC Matrix</v>
      </c>
    </row>
    <row r="1952" spans="1:3">
      <c r="A1952" s="18" t="s">
        <v>3104</v>
      </c>
      <c r="B1952" s="19" t="s">
        <v>3105</v>
      </c>
      <c r="C1952" t="str">
        <f t="shared" si="1"/>
        <v>EC not in Cohort 7 Final EC Matrix</v>
      </c>
    </row>
    <row r="1953" spans="1:3">
      <c r="A1953" s="18" t="s">
        <v>3106</v>
      </c>
      <c r="B1953" s="19" t="s">
        <v>3107</v>
      </c>
      <c r="C1953" t="str">
        <f t="shared" si="1"/>
        <v>EC not in Cohort 7 Final EC Matrix</v>
      </c>
    </row>
    <row r="1954" spans="1:3">
      <c r="A1954" s="9" t="s">
        <v>3108</v>
      </c>
      <c r="B1954" s="17" t="s">
        <v>3109</v>
      </c>
      <c r="C1954" t="str">
        <f t="shared" si="1"/>
        <v>EC not in Cohort 7 Final EC Matrix</v>
      </c>
    </row>
    <row r="1955" spans="1:3">
      <c r="A1955" s="9" t="s">
        <v>3110</v>
      </c>
      <c r="B1955" s="17" t="s">
        <v>3111</v>
      </c>
      <c r="C1955" t="str">
        <f t="shared" si="1"/>
        <v>EC not in Cohort 7 Final EC Matrix</v>
      </c>
    </row>
    <row r="1956" spans="1:3">
      <c r="A1956" s="9" t="s">
        <v>3110</v>
      </c>
      <c r="B1956" s="17" t="s">
        <v>3112</v>
      </c>
      <c r="C1956" t="str">
        <f t="shared" si="1"/>
        <v>EC not in Cohort 7 Final EC Matrix</v>
      </c>
    </row>
    <row r="1957" spans="1:3">
      <c r="A1957" s="9" t="s">
        <v>3113</v>
      </c>
      <c r="B1957" s="17" t="s">
        <v>3114</v>
      </c>
      <c r="C1957" t="str">
        <f t="shared" si="1"/>
        <v>EC not in Cohort 7 Final EC Matrix</v>
      </c>
    </row>
    <row r="1958" spans="1:3">
      <c r="A1958" s="9" t="s">
        <v>3115</v>
      </c>
      <c r="B1958" s="17" t="s">
        <v>3116</v>
      </c>
      <c r="C1958" t="str">
        <f t="shared" si="1"/>
        <v>EC not in Cohort 7 Final EC Matrix</v>
      </c>
    </row>
    <row r="1959" spans="1:3">
      <c r="A1959" s="9" t="s">
        <v>3117</v>
      </c>
      <c r="B1959" s="17" t="s">
        <v>3118</v>
      </c>
      <c r="C1959" t="str">
        <f t="shared" si="1"/>
        <v>EC not in Cohort 7 Final EC Matrix</v>
      </c>
    </row>
    <row r="1960" spans="1:3">
      <c r="A1960" s="9" t="s">
        <v>3117</v>
      </c>
      <c r="B1960" s="17" t="s">
        <v>3119</v>
      </c>
      <c r="C1960" t="str">
        <f t="shared" si="1"/>
        <v>EC not in Cohort 7 Final EC Matrix</v>
      </c>
    </row>
    <row r="1961" spans="1:3">
      <c r="A1961" s="9" t="s">
        <v>3117</v>
      </c>
      <c r="B1961" s="17" t="s">
        <v>3120</v>
      </c>
      <c r="C1961" t="str">
        <f t="shared" si="1"/>
        <v>EC not in Cohort 7 Final EC Matrix</v>
      </c>
    </row>
    <row r="1962" spans="1:3">
      <c r="A1962" s="9" t="s">
        <v>3117</v>
      </c>
      <c r="B1962" s="17" t="s">
        <v>3121</v>
      </c>
      <c r="C1962" t="str">
        <f t="shared" si="1"/>
        <v>EC not in Cohort 7 Final EC Matrix</v>
      </c>
    </row>
    <row r="1963" spans="1:3">
      <c r="A1963" s="18" t="s">
        <v>3122</v>
      </c>
      <c r="B1963" s="19" t="s">
        <v>3123</v>
      </c>
      <c r="C1963" t="str">
        <f t="shared" si="1"/>
        <v>EC not in Cohort 7 Final EC Matrix</v>
      </c>
    </row>
    <row r="1964" spans="1:3">
      <c r="A1964" s="18" t="s">
        <v>3124</v>
      </c>
      <c r="B1964" s="19" t="s">
        <v>3125</v>
      </c>
      <c r="C1964" t="str">
        <f t="shared" si="1"/>
        <v>EC not in Cohort 7 Final EC Matrix</v>
      </c>
    </row>
    <row r="1965" spans="1:3">
      <c r="A1965" s="18" t="s">
        <v>3126</v>
      </c>
      <c r="B1965" s="19" t="s">
        <v>3127</v>
      </c>
      <c r="C1965" t="str">
        <f t="shared" si="1"/>
        <v>EC not in Cohort 7 Final EC Matrix</v>
      </c>
    </row>
    <row r="1966" spans="1:3">
      <c r="A1966" s="18" t="s">
        <v>3128</v>
      </c>
      <c r="B1966" s="19" t="s">
        <v>3129</v>
      </c>
      <c r="C1966" t="str">
        <f t="shared" si="1"/>
        <v>EC not in Cohort 7 Final EC Matrix</v>
      </c>
    </row>
    <row r="1967" spans="1:3">
      <c r="A1967" s="18" t="s">
        <v>3130</v>
      </c>
      <c r="B1967" s="19" t="s">
        <v>3131</v>
      </c>
      <c r="C1967" t="str">
        <f t="shared" si="1"/>
        <v>EC not in Cohort 7 Final EC Matrix</v>
      </c>
    </row>
    <row r="1968" spans="1:3">
      <c r="A1968" s="18" t="s">
        <v>3130</v>
      </c>
      <c r="B1968" s="19" t="s">
        <v>3132</v>
      </c>
      <c r="C1968" t="str">
        <f t="shared" si="1"/>
        <v>EC not in Cohort 7 Final EC Matrix</v>
      </c>
    </row>
    <row r="1969" spans="1:3">
      <c r="A1969" s="18" t="s">
        <v>3133</v>
      </c>
      <c r="B1969" s="19" t="s">
        <v>3134</v>
      </c>
      <c r="C1969" t="str">
        <f t="shared" si="1"/>
        <v>EC not in Cohort 7 Final EC Matrix</v>
      </c>
    </row>
    <row r="1970" spans="1:3">
      <c r="A1970" s="9" t="s">
        <v>3135</v>
      </c>
      <c r="B1970" s="17" t="s">
        <v>3136</v>
      </c>
      <c r="C1970" t="str">
        <f t="shared" si="1"/>
        <v>EC not in Cohort 7 Final EC Matrix</v>
      </c>
    </row>
    <row r="1971" spans="1:3">
      <c r="A1971" s="9" t="s">
        <v>3135</v>
      </c>
      <c r="B1971" s="17" t="s">
        <v>3137</v>
      </c>
      <c r="C1971" t="str">
        <f t="shared" si="1"/>
        <v>EC not in Cohort 7 Final EC Matrix</v>
      </c>
    </row>
    <row r="1972" spans="1:3">
      <c r="A1972" s="9" t="s">
        <v>3135</v>
      </c>
      <c r="B1972" s="17" t="s">
        <v>3138</v>
      </c>
      <c r="C1972" t="str">
        <f t="shared" si="1"/>
        <v>EC not in Cohort 7 Final EC Matrix</v>
      </c>
    </row>
    <row r="1973" spans="1:3">
      <c r="A1973" s="9" t="s">
        <v>3139</v>
      </c>
      <c r="B1973" s="17" t="s">
        <v>3139</v>
      </c>
      <c r="C1973" t="str">
        <f t="shared" si="1"/>
        <v>EC not in Cohort 7 Final EC Matrix</v>
      </c>
    </row>
    <row r="1974" spans="1:3">
      <c r="A1974" s="9" t="s">
        <v>3140</v>
      </c>
      <c r="B1974" s="17" t="s">
        <v>3140</v>
      </c>
      <c r="C1974" t="str">
        <f t="shared" si="1"/>
        <v>EC not in Cohort 7 Final EC Matrix</v>
      </c>
    </row>
    <row r="1975" spans="1:3">
      <c r="A1975" s="9" t="s">
        <v>3141</v>
      </c>
      <c r="B1975" s="17" t="s">
        <v>3142</v>
      </c>
      <c r="C1975" t="str">
        <f t="shared" si="1"/>
        <v>EC not in Cohort 7 Final EC Matrix</v>
      </c>
    </row>
    <row r="1976" spans="1:3">
      <c r="A1976" s="9" t="s">
        <v>3141</v>
      </c>
      <c r="B1976" s="17" t="s">
        <v>3141</v>
      </c>
      <c r="C1976" t="str">
        <f t="shared" si="1"/>
        <v>EC not in Cohort 7 Final EC Matrix</v>
      </c>
    </row>
    <row r="1977" spans="1:3">
      <c r="A1977" s="18" t="s">
        <v>3143</v>
      </c>
      <c r="B1977" s="19" t="s">
        <v>3144</v>
      </c>
      <c r="C1977" t="str">
        <f t="shared" si="1"/>
        <v>EC not in Cohort 7 Final EC Matrix</v>
      </c>
    </row>
    <row r="1978" spans="1:3">
      <c r="A1978" s="18" t="s">
        <v>3145</v>
      </c>
      <c r="B1978" s="19" t="s">
        <v>3146</v>
      </c>
      <c r="C1978" t="str">
        <f t="shared" si="1"/>
        <v>EC not in Cohort 7 Final EC Matrix</v>
      </c>
    </row>
    <row r="1979" spans="1:3">
      <c r="A1979" s="9" t="s">
        <v>3147</v>
      </c>
      <c r="B1979" s="17" t="s">
        <v>3147</v>
      </c>
      <c r="C1979" t="str">
        <f t="shared" si="1"/>
        <v>EC not in Cohort 7 Final EC Matrix</v>
      </c>
    </row>
    <row r="1980" spans="1:3">
      <c r="A1980" s="9" t="s">
        <v>3148</v>
      </c>
      <c r="B1980" s="17" t="s">
        <v>3148</v>
      </c>
      <c r="C1980" t="str">
        <f t="shared" si="1"/>
        <v>EC not in Cohort 7 Final EC Matrix</v>
      </c>
    </row>
    <row r="1981" spans="1:3">
      <c r="A1981" s="18" t="s">
        <v>3148</v>
      </c>
      <c r="B1981" s="19" t="s">
        <v>3149</v>
      </c>
      <c r="C1981" t="str">
        <f t="shared" si="1"/>
        <v>EC not in Cohort 7 Final EC Matrix</v>
      </c>
    </row>
    <row r="1982" spans="1:3">
      <c r="A1982" s="9" t="s">
        <v>3150</v>
      </c>
      <c r="B1982" s="17" t="s">
        <v>3150</v>
      </c>
      <c r="C1982" t="str">
        <f t="shared" si="1"/>
        <v>EC not in Cohort 7 Final EC Matrix</v>
      </c>
    </row>
    <row r="1983" spans="1:3">
      <c r="A1983" s="9" t="s">
        <v>3150</v>
      </c>
      <c r="B1983" s="17" t="s">
        <v>3151</v>
      </c>
      <c r="C1983" t="str">
        <f t="shared" si="1"/>
        <v>EC not in Cohort 7 Final EC Matrix</v>
      </c>
    </row>
    <row r="1984" spans="1:3">
      <c r="A1984" s="9" t="s">
        <v>3152</v>
      </c>
      <c r="B1984" s="17" t="s">
        <v>3153</v>
      </c>
      <c r="C1984" t="str">
        <f t="shared" si="1"/>
        <v>EC not in Cohort 7 Final EC Matrix</v>
      </c>
    </row>
    <row r="1985" spans="1:3">
      <c r="A1985" s="9" t="s">
        <v>3154</v>
      </c>
      <c r="B1985" s="17" t="s">
        <v>3155</v>
      </c>
      <c r="C1985" t="str">
        <f t="shared" si="1"/>
        <v>EC not in Cohort 7 Final EC Matrix</v>
      </c>
    </row>
    <row r="1986" spans="1:3">
      <c r="A1986" s="9" t="s">
        <v>3156</v>
      </c>
      <c r="B1986" s="17" t="s">
        <v>3157</v>
      </c>
      <c r="C1986" t="str">
        <f t="shared" si="1"/>
        <v>EC not in Cohort 7 Final EC Matrix</v>
      </c>
    </row>
    <row r="1987" spans="1:3">
      <c r="A1987" s="9" t="s">
        <v>3156</v>
      </c>
      <c r="B1987" s="17" t="s">
        <v>3156</v>
      </c>
      <c r="C1987" t="str">
        <f t="shared" si="1"/>
        <v>EC not in Cohort 7 Final EC Matrix</v>
      </c>
    </row>
    <row r="1988" spans="1:3">
      <c r="A1988" s="9" t="s">
        <v>3156</v>
      </c>
      <c r="B1988" s="17" t="s">
        <v>3158</v>
      </c>
      <c r="C1988" t="str">
        <f t="shared" si="1"/>
        <v>EC not in Cohort 7 Final EC Matrix</v>
      </c>
    </row>
    <row r="1989" spans="1:3">
      <c r="A1989" s="9" t="s">
        <v>3159</v>
      </c>
      <c r="B1989" s="17" t="s">
        <v>3160</v>
      </c>
      <c r="C1989" t="str">
        <f t="shared" si="1"/>
        <v>EC not in Cohort 7 Final EC Matrix</v>
      </c>
    </row>
    <row r="1990" spans="1:3">
      <c r="A1990" s="9" t="s">
        <v>3159</v>
      </c>
      <c r="B1990" s="17" t="s">
        <v>3161</v>
      </c>
      <c r="C1990" t="str">
        <f t="shared" si="1"/>
        <v>EC not in Cohort 7 Final EC Matrix</v>
      </c>
    </row>
    <row r="1991" spans="1:3">
      <c r="A1991" s="18" t="s">
        <v>3162</v>
      </c>
      <c r="B1991" s="19" t="s">
        <v>3162</v>
      </c>
      <c r="C1991" t="str">
        <f t="shared" si="1"/>
        <v>EC not in Cohort 7 Final EC Matrix</v>
      </c>
    </row>
    <row r="1992" spans="1:3">
      <c r="A1992" s="9" t="s">
        <v>3163</v>
      </c>
      <c r="B1992" s="17" t="s">
        <v>3164</v>
      </c>
      <c r="C1992" t="str">
        <f t="shared" si="1"/>
        <v>EC not in Cohort 7 Final EC Matrix</v>
      </c>
    </row>
    <row r="1993" spans="1:3">
      <c r="A1993" s="18" t="s">
        <v>3165</v>
      </c>
      <c r="B1993" s="19" t="s">
        <v>3166</v>
      </c>
      <c r="C1993" t="str">
        <f t="shared" si="1"/>
        <v>EC not in Cohort 7 Final EC Matrix</v>
      </c>
    </row>
    <row r="1994" spans="1:3">
      <c r="A1994" s="18" t="s">
        <v>3167</v>
      </c>
      <c r="B1994" s="19" t="s">
        <v>3168</v>
      </c>
      <c r="C1994" t="str">
        <f t="shared" si="1"/>
        <v>EC not in Cohort 7 Final EC Matrix</v>
      </c>
    </row>
    <row r="1995" spans="1:3">
      <c r="A1995" s="18" t="s">
        <v>3169</v>
      </c>
      <c r="B1995" s="19" t="s">
        <v>3169</v>
      </c>
      <c r="C1995" t="str">
        <f t="shared" si="1"/>
        <v>EC not in Cohort 7 Final EC Matrix</v>
      </c>
    </row>
    <row r="1996" spans="1:3">
      <c r="A1996" s="9" t="s">
        <v>3170</v>
      </c>
      <c r="B1996" s="17" t="s">
        <v>3170</v>
      </c>
      <c r="C1996" t="str">
        <f t="shared" si="1"/>
        <v>EC not in Cohort 7 Final EC Matrix</v>
      </c>
    </row>
    <row r="1997" spans="1:3">
      <c r="A1997" s="9" t="s">
        <v>3170</v>
      </c>
      <c r="B1997" s="17" t="s">
        <v>3171</v>
      </c>
      <c r="C1997" t="str">
        <f t="shared" si="1"/>
        <v>EC not in Cohort 7 Final EC Matrix</v>
      </c>
    </row>
    <row r="1998" spans="1:3">
      <c r="A1998" s="18" t="s">
        <v>3172</v>
      </c>
      <c r="B1998" s="19" t="s">
        <v>3173</v>
      </c>
      <c r="C1998" t="str">
        <f t="shared" si="1"/>
        <v>EC not in Cohort 7 Final EC Matrix</v>
      </c>
    </row>
    <row r="1999" spans="1:3">
      <c r="A1999" s="9" t="s">
        <v>3174</v>
      </c>
      <c r="B1999" s="17" t="s">
        <v>3175</v>
      </c>
      <c r="C1999" t="str">
        <f t="shared" si="1"/>
        <v>EC not in Cohort 7 Final EC Matrix</v>
      </c>
    </row>
    <row r="2000" spans="1:3">
      <c r="A2000" s="9" t="s">
        <v>3176</v>
      </c>
      <c r="B2000" s="17" t="s">
        <v>3177</v>
      </c>
      <c r="C2000" t="str">
        <f t="shared" si="1"/>
        <v>EC not in Cohort 7 Final EC Matrix</v>
      </c>
    </row>
    <row r="2001" spans="1:3">
      <c r="A2001" s="9" t="s">
        <v>3178</v>
      </c>
      <c r="B2001" s="17" t="s">
        <v>3179</v>
      </c>
      <c r="C2001" t="str">
        <f t="shared" si="1"/>
        <v>EC not in Cohort 7 Final EC Matrix</v>
      </c>
    </row>
    <row r="2002" spans="1:3">
      <c r="A2002" s="9" t="s">
        <v>3180</v>
      </c>
      <c r="B2002" s="17" t="s">
        <v>3181</v>
      </c>
      <c r="C2002" t="str">
        <f t="shared" si="1"/>
        <v>EC not in Cohort 7 Final EC Matrix</v>
      </c>
    </row>
    <row r="2003" spans="1:3">
      <c r="A2003" s="9" t="s">
        <v>3182</v>
      </c>
      <c r="B2003" s="17" t="s">
        <v>3182</v>
      </c>
      <c r="C2003" t="str">
        <f t="shared" si="1"/>
        <v>EC not in Cohort 7 Final EC Matrix</v>
      </c>
    </row>
    <row r="2004" spans="1:3">
      <c r="A2004" s="9" t="s">
        <v>3182</v>
      </c>
      <c r="B2004" s="17" t="s">
        <v>3183</v>
      </c>
      <c r="C2004" t="str">
        <f t="shared" si="1"/>
        <v>EC not in Cohort 7 Final EC Matrix</v>
      </c>
    </row>
    <row r="2005" spans="1:3">
      <c r="A2005" s="9" t="s">
        <v>3184</v>
      </c>
      <c r="B2005" s="17" t="s">
        <v>3184</v>
      </c>
      <c r="C2005" t="str">
        <f t="shared" si="1"/>
        <v>EC not in Cohort 7 Final EC Matrix</v>
      </c>
    </row>
    <row r="2006" spans="1:3">
      <c r="A2006" s="9" t="s">
        <v>3185</v>
      </c>
      <c r="B2006" s="17" t="s">
        <v>3186</v>
      </c>
      <c r="C2006" t="str">
        <f t="shared" si="1"/>
        <v>EC not in Cohort 7 Final EC Matrix</v>
      </c>
    </row>
    <row r="2007" spans="1:3">
      <c r="A2007" s="9" t="s">
        <v>3187</v>
      </c>
      <c r="B2007" s="17" t="s">
        <v>3187</v>
      </c>
      <c r="C2007" t="str">
        <f t="shared" si="1"/>
        <v>EC not in Cohort 7 Final EC Matrix</v>
      </c>
    </row>
    <row r="2008" spans="1:3">
      <c r="A2008" s="9" t="s">
        <v>3188</v>
      </c>
      <c r="B2008" s="17" t="s">
        <v>3189</v>
      </c>
      <c r="C2008" t="str">
        <f t="shared" si="1"/>
        <v>EC not in Cohort 7 Final EC Matrix</v>
      </c>
    </row>
    <row r="2009" spans="1:3">
      <c r="A2009" s="18" t="s">
        <v>3190</v>
      </c>
      <c r="B2009" s="19" t="s">
        <v>3191</v>
      </c>
      <c r="C2009" t="str">
        <f t="shared" si="1"/>
        <v>EC not in Cohort 7 Final EC Matrix</v>
      </c>
    </row>
    <row r="2010" spans="1:3">
      <c r="A2010" s="9" t="s">
        <v>3192</v>
      </c>
      <c r="B2010" s="17" t="s">
        <v>3192</v>
      </c>
      <c r="C2010" t="str">
        <f t="shared" si="1"/>
        <v>EC not in Cohort 7 Final EC Matrix</v>
      </c>
    </row>
    <row r="2011" spans="1:3">
      <c r="A2011" s="18" t="s">
        <v>3193</v>
      </c>
      <c r="B2011" s="19" t="s">
        <v>3193</v>
      </c>
      <c r="C2011" t="str">
        <f t="shared" si="1"/>
        <v>EC not in Cohort 7 Final EC Matrix</v>
      </c>
    </row>
    <row r="2012" spans="1:3">
      <c r="A2012" s="9" t="s">
        <v>3193</v>
      </c>
      <c r="B2012" s="17" t="s">
        <v>3194</v>
      </c>
      <c r="C2012" t="str">
        <f t="shared" si="1"/>
        <v>EC not in Cohort 7 Final EC Matrix</v>
      </c>
    </row>
    <row r="2013" spans="1:3">
      <c r="A2013" s="18" t="s">
        <v>3195</v>
      </c>
      <c r="B2013" s="19" t="s">
        <v>3196</v>
      </c>
      <c r="C2013" t="str">
        <f t="shared" si="1"/>
        <v>EC not in Cohort 7 Final EC Matrix</v>
      </c>
    </row>
    <row r="2014" spans="1:3">
      <c r="A2014" s="18" t="s">
        <v>3197</v>
      </c>
      <c r="B2014" s="19" t="s">
        <v>3197</v>
      </c>
      <c r="C2014" t="str">
        <f t="shared" si="1"/>
        <v>EC not in Cohort 7 Final EC Matrix</v>
      </c>
    </row>
    <row r="2015" spans="1:3">
      <c r="A2015" s="18" t="s">
        <v>3198</v>
      </c>
      <c r="B2015" s="19" t="s">
        <v>3199</v>
      </c>
      <c r="C2015" t="str">
        <f t="shared" si="1"/>
        <v>EC not in Cohort 7 Final EC Matrix</v>
      </c>
    </row>
    <row r="2016" spans="1:3">
      <c r="A2016" s="18" t="s">
        <v>3200</v>
      </c>
      <c r="B2016" s="19" t="s">
        <v>3201</v>
      </c>
      <c r="C2016" t="str">
        <f t="shared" si="1"/>
        <v>EC not in Cohort 7 Final EC Matrix</v>
      </c>
    </row>
    <row r="2017" spans="1:3">
      <c r="A2017" s="9" t="s">
        <v>3202</v>
      </c>
      <c r="B2017" s="17" t="s">
        <v>3203</v>
      </c>
      <c r="C2017" t="str">
        <f t="shared" si="1"/>
        <v>EC not in Cohort 7 Final EC Matrix</v>
      </c>
    </row>
    <row r="2018" spans="1:3">
      <c r="A2018" s="9" t="s">
        <v>3204</v>
      </c>
      <c r="B2018" s="17" t="s">
        <v>3204</v>
      </c>
      <c r="C2018" t="str">
        <f t="shared" si="1"/>
        <v>EC not in Cohort 7 Final EC Matrix</v>
      </c>
    </row>
    <row r="2019" spans="1:3">
      <c r="A2019" s="18" t="s">
        <v>3205</v>
      </c>
      <c r="B2019" s="19" t="s">
        <v>3206</v>
      </c>
      <c r="C2019" t="str">
        <f t="shared" si="1"/>
        <v>EC not in Cohort 7 Final EC Matrix</v>
      </c>
    </row>
    <row r="2020" spans="1:3">
      <c r="A2020" s="18" t="s">
        <v>3207</v>
      </c>
      <c r="B2020" s="19" t="s">
        <v>3208</v>
      </c>
      <c r="C2020" t="str">
        <f t="shared" si="1"/>
        <v>EC not in Cohort 7 Final EC Matrix</v>
      </c>
    </row>
    <row r="2021" spans="1:3">
      <c r="A2021" s="9" t="s">
        <v>3209</v>
      </c>
      <c r="B2021" s="17" t="s">
        <v>3210</v>
      </c>
      <c r="C2021" t="str">
        <f t="shared" si="1"/>
        <v>EC not in Cohort 7 Final EC Matrix</v>
      </c>
    </row>
    <row r="2022" spans="1:3">
      <c r="A2022" s="9" t="s">
        <v>3211</v>
      </c>
      <c r="B2022" s="17" t="s">
        <v>3212</v>
      </c>
      <c r="C2022" t="str">
        <f t="shared" si="1"/>
        <v>EC not in Cohort 7 Final EC Matrix</v>
      </c>
    </row>
    <row r="2023" spans="1:3">
      <c r="A2023" s="18" t="s">
        <v>3213</v>
      </c>
      <c r="B2023" s="19" t="s">
        <v>3213</v>
      </c>
      <c r="C2023" t="str">
        <f t="shared" si="1"/>
        <v>EC not in Cohort 7 Final EC Matrix</v>
      </c>
    </row>
    <row r="2024" spans="1:3">
      <c r="A2024" s="9" t="s">
        <v>3214</v>
      </c>
      <c r="B2024" s="17" t="s">
        <v>3215</v>
      </c>
      <c r="C2024" t="str">
        <f t="shared" si="1"/>
        <v>EC not in Cohort 7 Final EC Matrix</v>
      </c>
    </row>
    <row r="2025" spans="1:3">
      <c r="A2025" s="9" t="s">
        <v>3216</v>
      </c>
      <c r="B2025" s="17" t="s">
        <v>3217</v>
      </c>
      <c r="C2025" t="str">
        <f t="shared" si="1"/>
        <v>EC not in Cohort 7 Final EC Matrix</v>
      </c>
    </row>
    <row r="2026" spans="1:3">
      <c r="A2026" s="9" t="s">
        <v>3218</v>
      </c>
      <c r="B2026" s="17" t="s">
        <v>3219</v>
      </c>
      <c r="C2026" t="str">
        <f t="shared" si="1"/>
        <v>EC not in Cohort 7 Final EC Matrix</v>
      </c>
    </row>
    <row r="2027" spans="1:3">
      <c r="A2027" s="18" t="s">
        <v>3220</v>
      </c>
      <c r="B2027" s="19" t="s">
        <v>3221</v>
      </c>
      <c r="C2027" t="str">
        <f t="shared" si="1"/>
        <v>EC not in Cohort 7 Final EC Matrix</v>
      </c>
    </row>
    <row r="2028" spans="1:3">
      <c r="A2028" s="18" t="s">
        <v>3222</v>
      </c>
      <c r="B2028" s="19" t="s">
        <v>3222</v>
      </c>
      <c r="C2028" t="str">
        <f t="shared" si="1"/>
        <v>EC not in Cohort 7 Final EC Matrix</v>
      </c>
    </row>
    <row r="2029" spans="1:3">
      <c r="A2029" s="9" t="s">
        <v>3223</v>
      </c>
      <c r="B2029" s="17" t="s">
        <v>3224</v>
      </c>
      <c r="C2029" t="str">
        <f t="shared" si="1"/>
        <v>EC not in Cohort 7 Final EC Matrix</v>
      </c>
    </row>
    <row r="2030" spans="1:3">
      <c r="A2030" s="9" t="s">
        <v>3225</v>
      </c>
      <c r="B2030" s="17" t="s">
        <v>3226</v>
      </c>
      <c r="C2030" t="str">
        <f t="shared" si="1"/>
        <v>EC not in Cohort 7 Final EC Matrix</v>
      </c>
    </row>
    <row r="2031" spans="1:3">
      <c r="A2031" s="18" t="s">
        <v>3227</v>
      </c>
      <c r="B2031" s="19" t="s">
        <v>3228</v>
      </c>
      <c r="C2031" t="str">
        <f t="shared" si="1"/>
        <v>EC not in Cohort 7 Final EC Matrix</v>
      </c>
    </row>
    <row r="2032" spans="1:3">
      <c r="A2032" s="9" t="s">
        <v>3229</v>
      </c>
      <c r="B2032" s="17" t="s">
        <v>3230</v>
      </c>
      <c r="C2032" t="str">
        <f t="shared" si="1"/>
        <v>EC not in Cohort 7 Final EC Matrix</v>
      </c>
    </row>
    <row r="2033" spans="1:3">
      <c r="A2033" s="9" t="s">
        <v>3229</v>
      </c>
      <c r="B2033" s="17" t="s">
        <v>3229</v>
      </c>
      <c r="C2033" t="str">
        <f t="shared" si="1"/>
        <v>EC not in Cohort 7 Final EC Matrix</v>
      </c>
    </row>
    <row r="2034" spans="1:3">
      <c r="A2034" s="9" t="s">
        <v>3231</v>
      </c>
      <c r="B2034" s="17" t="s">
        <v>3232</v>
      </c>
      <c r="C2034" t="str">
        <f t="shared" si="1"/>
        <v>EC not in Cohort 7 Final EC Matrix</v>
      </c>
    </row>
    <row r="2035" spans="1:3">
      <c r="A2035" s="18" t="s">
        <v>3233</v>
      </c>
      <c r="B2035" s="19" t="s">
        <v>3233</v>
      </c>
      <c r="C2035" t="str">
        <f t="shared" si="1"/>
        <v>EC not in Cohort 7 Final EC Matrix</v>
      </c>
    </row>
    <row r="2036" spans="1:3">
      <c r="A2036" s="9" t="s">
        <v>3234</v>
      </c>
      <c r="B2036" s="17" t="s">
        <v>3234</v>
      </c>
      <c r="C2036" t="str">
        <f t="shared" si="1"/>
        <v>EC not in Cohort 7 Final EC Matrix</v>
      </c>
    </row>
    <row r="2037" spans="1:3">
      <c r="A2037" s="9" t="s">
        <v>3235</v>
      </c>
      <c r="B2037" s="17" t="s">
        <v>3236</v>
      </c>
      <c r="C2037" t="str">
        <f t="shared" si="1"/>
        <v>EC not in Cohort 7 Final EC Matrix</v>
      </c>
    </row>
    <row r="2038" spans="1:3">
      <c r="A2038" s="18" t="s">
        <v>3237</v>
      </c>
      <c r="B2038" s="19" t="s">
        <v>3238</v>
      </c>
      <c r="C2038" t="str">
        <f t="shared" si="1"/>
        <v>EC not in Cohort 7 Final EC Matrix</v>
      </c>
    </row>
    <row r="2039" spans="1:3">
      <c r="A2039" s="18" t="s">
        <v>3239</v>
      </c>
      <c r="B2039" s="19" t="s">
        <v>3239</v>
      </c>
      <c r="C2039" t="str">
        <f t="shared" si="1"/>
        <v>EC not in Cohort 7 Final EC Matrix</v>
      </c>
    </row>
    <row r="2040" spans="1:3">
      <c r="A2040" s="18" t="s">
        <v>3240</v>
      </c>
      <c r="B2040" s="19" t="s">
        <v>3241</v>
      </c>
      <c r="C2040" t="str">
        <f t="shared" si="1"/>
        <v>EC not in Cohort 7 Final EC Matrix</v>
      </c>
    </row>
    <row r="2041" spans="1:3">
      <c r="A2041" s="18" t="s">
        <v>3242</v>
      </c>
      <c r="B2041" s="19" t="s">
        <v>3243</v>
      </c>
      <c r="C2041" t="str">
        <f t="shared" si="1"/>
        <v>EC not in Cohort 7 Final EC Matrix</v>
      </c>
    </row>
    <row r="2042" spans="1:3">
      <c r="A2042" s="9" t="s">
        <v>3244</v>
      </c>
      <c r="B2042" s="17" t="s">
        <v>3245</v>
      </c>
      <c r="C2042" t="str">
        <f t="shared" si="1"/>
        <v>EC not in Cohort 7 Final EC Matrix</v>
      </c>
    </row>
    <row r="2043" spans="1:3">
      <c r="A2043" s="9" t="s">
        <v>3246</v>
      </c>
      <c r="B2043" s="17" t="s">
        <v>3247</v>
      </c>
      <c r="C2043" t="str">
        <f t="shared" si="1"/>
        <v>EC not in Cohort 7 Final EC Matrix</v>
      </c>
    </row>
    <row r="2044" spans="1:3">
      <c r="A2044" s="9" t="s">
        <v>3248</v>
      </c>
      <c r="B2044" s="17" t="s">
        <v>3248</v>
      </c>
      <c r="C2044" t="str">
        <f t="shared" si="1"/>
        <v>EC not in Cohort 7 Final EC Matrix</v>
      </c>
    </row>
    <row r="2045" spans="1:3">
      <c r="A2045" s="18" t="s">
        <v>3249</v>
      </c>
      <c r="B2045" s="19" t="s">
        <v>3250</v>
      </c>
      <c r="C2045" t="str">
        <f t="shared" si="1"/>
        <v>EC not in Cohort 7 Final EC Matrix</v>
      </c>
    </row>
    <row r="2046" spans="1:3">
      <c r="A2046" s="9" t="s">
        <v>3251</v>
      </c>
      <c r="B2046" s="17" t="s">
        <v>3252</v>
      </c>
      <c r="C2046" t="str">
        <f t="shared" si="1"/>
        <v>EC not in Cohort 7 Final EC Matrix</v>
      </c>
    </row>
    <row r="2047" spans="1:3">
      <c r="A2047" s="9" t="s">
        <v>231</v>
      </c>
      <c r="B2047" s="17" t="s">
        <v>3253</v>
      </c>
      <c r="C2047" t="str">
        <f t="shared" si="1"/>
        <v>EC not in Cohort 7 Final EC Matrix</v>
      </c>
    </row>
    <row r="2048" spans="1:3">
      <c r="A2048" s="18" t="s">
        <v>3254</v>
      </c>
      <c r="B2048" s="19" t="s">
        <v>3255</v>
      </c>
      <c r="C2048" t="str">
        <f t="shared" si="1"/>
        <v>EC not in Cohort 7 Final EC Matrix</v>
      </c>
    </row>
    <row r="2049" spans="1:3">
      <c r="A2049" s="18" t="s">
        <v>3254</v>
      </c>
      <c r="B2049" s="19" t="s">
        <v>3256</v>
      </c>
      <c r="C2049" t="str">
        <f t="shared" si="1"/>
        <v>EC not in Cohort 7 Final EC Matrix</v>
      </c>
    </row>
    <row r="2050" spans="1:3">
      <c r="A2050" s="18" t="s">
        <v>3257</v>
      </c>
      <c r="B2050" s="19" t="s">
        <v>3258</v>
      </c>
      <c r="C2050" t="str">
        <f t="shared" si="1"/>
        <v>EC not in Cohort 7 Final EC Matrix</v>
      </c>
    </row>
    <row r="2051" spans="1:3">
      <c r="A2051" s="18" t="s">
        <v>3257</v>
      </c>
      <c r="B2051" s="19" t="s">
        <v>3259</v>
      </c>
      <c r="C2051" t="str">
        <f t="shared" si="1"/>
        <v>EC not in Cohort 7 Final EC Matrix</v>
      </c>
    </row>
    <row r="2052" spans="1:3">
      <c r="A2052" s="18" t="s">
        <v>3260</v>
      </c>
      <c r="B2052" s="19" t="s">
        <v>3261</v>
      </c>
      <c r="C2052" t="str">
        <f t="shared" si="1"/>
        <v>EC not in Cohort 7 Final EC Matrix</v>
      </c>
    </row>
    <row r="2053" spans="1:3">
      <c r="A2053" s="18" t="s">
        <v>3262</v>
      </c>
      <c r="B2053" s="19" t="s">
        <v>3263</v>
      </c>
      <c r="C2053" t="str">
        <f t="shared" si="1"/>
        <v>EC not in Cohort 7 Final EC Matrix</v>
      </c>
    </row>
    <row r="2054" spans="1:3">
      <c r="A2054" s="9" t="s">
        <v>3264</v>
      </c>
      <c r="B2054" s="17" t="s">
        <v>3265</v>
      </c>
      <c r="C2054" t="str">
        <f t="shared" si="1"/>
        <v>EC not in Cohort 7 Final EC Matrix</v>
      </c>
    </row>
    <row r="2055" spans="1:3">
      <c r="A2055" s="18" t="s">
        <v>3264</v>
      </c>
      <c r="B2055" s="19" t="s">
        <v>3266</v>
      </c>
      <c r="C2055" t="str">
        <f t="shared" si="1"/>
        <v>EC not in Cohort 7 Final EC Matrix</v>
      </c>
    </row>
    <row r="2056" spans="1:3">
      <c r="A2056" s="9" t="s">
        <v>3267</v>
      </c>
      <c r="B2056" s="17" t="s">
        <v>3268</v>
      </c>
      <c r="C2056" t="str">
        <f t="shared" si="1"/>
        <v>EC not in Cohort 7 Final EC Matrix</v>
      </c>
    </row>
    <row r="2057" spans="1:3">
      <c r="A2057" s="18" t="s">
        <v>3269</v>
      </c>
      <c r="B2057" s="19" t="s">
        <v>3270</v>
      </c>
      <c r="C2057" t="str">
        <f t="shared" si="1"/>
        <v>EC not in Cohort 7 Final EC Matrix</v>
      </c>
    </row>
    <row r="2058" spans="1:3">
      <c r="A2058" s="9" t="s">
        <v>3271</v>
      </c>
      <c r="B2058" s="17" t="s">
        <v>3271</v>
      </c>
      <c r="C2058" t="str">
        <f t="shared" si="1"/>
        <v>EC not in Cohort 7 Final EC Matrix</v>
      </c>
    </row>
    <row r="2059" spans="1:3">
      <c r="A2059" s="18" t="s">
        <v>3272</v>
      </c>
      <c r="B2059" s="19" t="s">
        <v>3272</v>
      </c>
      <c r="C2059" t="str">
        <f t="shared" si="1"/>
        <v>EC not in Cohort 7 Final EC Matrix</v>
      </c>
    </row>
    <row r="2060" spans="1:3">
      <c r="A2060" s="9" t="s">
        <v>3273</v>
      </c>
      <c r="B2060" s="17" t="s">
        <v>3273</v>
      </c>
      <c r="C2060" t="str">
        <f t="shared" si="1"/>
        <v>EC not in Cohort 7 Final EC Matrix</v>
      </c>
    </row>
    <row r="2061" spans="1:3">
      <c r="A2061" s="9" t="s">
        <v>3274</v>
      </c>
      <c r="B2061" s="17" t="s">
        <v>3275</v>
      </c>
      <c r="C2061" t="str">
        <f t="shared" si="1"/>
        <v>EC not in Cohort 7 Final EC Matrix</v>
      </c>
    </row>
    <row r="2062" spans="1:3">
      <c r="A2062" s="9" t="s">
        <v>3274</v>
      </c>
      <c r="B2062" s="17" t="s">
        <v>3276</v>
      </c>
      <c r="C2062" t="str">
        <f t="shared" si="1"/>
        <v>EC not in Cohort 7 Final EC Matrix</v>
      </c>
    </row>
    <row r="2063" spans="1:3">
      <c r="A2063" s="9" t="s">
        <v>3277</v>
      </c>
      <c r="B2063" s="17" t="s">
        <v>3278</v>
      </c>
      <c r="C2063" t="str">
        <f t="shared" si="1"/>
        <v>EC not in Cohort 7 Final EC Matrix</v>
      </c>
    </row>
    <row r="2064" spans="1:3">
      <c r="A2064" s="18" t="s">
        <v>3279</v>
      </c>
      <c r="B2064" s="19" t="s">
        <v>3280</v>
      </c>
      <c r="C2064" t="str">
        <f t="shared" si="1"/>
        <v>EC not in Cohort 7 Final EC Matrix</v>
      </c>
    </row>
    <row r="2065" spans="1:3">
      <c r="A2065" s="9" t="s">
        <v>3281</v>
      </c>
      <c r="B2065" s="17" t="s">
        <v>3281</v>
      </c>
      <c r="C2065" t="str">
        <f t="shared" si="1"/>
        <v>EC not in Cohort 7 Final EC Matrix</v>
      </c>
    </row>
    <row r="2066" spans="1:3">
      <c r="A2066" s="9" t="s">
        <v>3282</v>
      </c>
      <c r="B2066" s="17" t="s">
        <v>3282</v>
      </c>
      <c r="C2066" t="str">
        <f t="shared" si="1"/>
        <v>EC not in Cohort 7 Final EC Matrix</v>
      </c>
    </row>
    <row r="2067" spans="1:3">
      <c r="A2067" s="18" t="s">
        <v>3283</v>
      </c>
      <c r="B2067" s="19" t="s">
        <v>3283</v>
      </c>
      <c r="C2067" t="str">
        <f t="shared" si="1"/>
        <v>EC not in Cohort 7 Final EC Matrix</v>
      </c>
    </row>
    <row r="2068" spans="1:3">
      <c r="A2068" s="9" t="s">
        <v>3284</v>
      </c>
      <c r="B2068" s="17" t="s">
        <v>3285</v>
      </c>
      <c r="C2068" t="str">
        <f t="shared" si="1"/>
        <v>EC not in Cohort 7 Final EC Matrix</v>
      </c>
    </row>
    <row r="2069" spans="1:3">
      <c r="A2069" s="18" t="s">
        <v>3284</v>
      </c>
      <c r="B2069" s="19" t="s">
        <v>3286</v>
      </c>
      <c r="C2069" t="str">
        <f t="shared" si="1"/>
        <v>EC not in Cohort 7 Final EC Matrix</v>
      </c>
    </row>
    <row r="2070" spans="1:3">
      <c r="A2070" s="18" t="s">
        <v>3287</v>
      </c>
      <c r="B2070" s="19" t="s">
        <v>3288</v>
      </c>
      <c r="C2070" t="str">
        <f t="shared" si="1"/>
        <v>EC not in Cohort 7 Final EC Matrix</v>
      </c>
    </row>
    <row r="2071" spans="1:3">
      <c r="A2071" s="18" t="s">
        <v>3289</v>
      </c>
      <c r="B2071" s="19" t="s">
        <v>3289</v>
      </c>
      <c r="C2071" t="str">
        <f t="shared" si="1"/>
        <v>EC not in Cohort 7 Final EC Matrix</v>
      </c>
    </row>
    <row r="2072" spans="1:3">
      <c r="A2072" s="18" t="s">
        <v>3290</v>
      </c>
      <c r="B2072" s="19" t="s">
        <v>3291</v>
      </c>
      <c r="C2072" t="str">
        <f t="shared" si="1"/>
        <v>EC not in Cohort 7 Final EC Matrix</v>
      </c>
    </row>
    <row r="2073" spans="1:3">
      <c r="A2073" s="9" t="s">
        <v>3292</v>
      </c>
      <c r="B2073" s="17" t="s">
        <v>3293</v>
      </c>
      <c r="C2073" t="str">
        <f t="shared" si="1"/>
        <v>EC not in Cohort 7 Final EC Matrix</v>
      </c>
    </row>
    <row r="2074" spans="1:3">
      <c r="A2074" s="9" t="s">
        <v>3294</v>
      </c>
      <c r="B2074" s="17" t="s">
        <v>3294</v>
      </c>
      <c r="C2074" t="str">
        <f t="shared" si="1"/>
        <v>EC not in Cohort 7 Final EC Matrix</v>
      </c>
    </row>
    <row r="2075" spans="1:3">
      <c r="A2075" s="9" t="s">
        <v>3295</v>
      </c>
      <c r="B2075" s="17" t="s">
        <v>3296</v>
      </c>
      <c r="C2075" t="str">
        <f t="shared" si="1"/>
        <v>EC not in Cohort 7 Final EC Matrix</v>
      </c>
    </row>
    <row r="2076" spans="1:3">
      <c r="A2076" s="9" t="s">
        <v>3297</v>
      </c>
      <c r="B2076" s="17" t="s">
        <v>3297</v>
      </c>
      <c r="C2076" t="str">
        <f t="shared" si="1"/>
        <v>EC not in Cohort 7 Final EC Matrix</v>
      </c>
    </row>
    <row r="2077" spans="1:3">
      <c r="A2077" s="18" t="s">
        <v>3298</v>
      </c>
      <c r="B2077" s="19" t="s">
        <v>3298</v>
      </c>
      <c r="C2077" t="str">
        <f t="shared" si="1"/>
        <v>EC not in Cohort 7 Final EC Matrix</v>
      </c>
    </row>
    <row r="2078" spans="1:3">
      <c r="A2078" s="18" t="s">
        <v>3299</v>
      </c>
      <c r="B2078" s="19" t="s">
        <v>3300</v>
      </c>
      <c r="C2078" t="str">
        <f t="shared" si="1"/>
        <v>EC not in Cohort 7 Final EC Matrix</v>
      </c>
    </row>
    <row r="2079" spans="1:3">
      <c r="A2079" s="18" t="s">
        <v>3301</v>
      </c>
      <c r="B2079" s="19" t="s">
        <v>3302</v>
      </c>
      <c r="C2079" t="str">
        <f t="shared" si="1"/>
        <v>EC not in Cohort 7 Final EC Matrix</v>
      </c>
    </row>
    <row r="2080" spans="1:3">
      <c r="A2080" s="18" t="s">
        <v>3303</v>
      </c>
      <c r="B2080" s="19" t="s">
        <v>3304</v>
      </c>
      <c r="C2080" t="str">
        <f t="shared" si="1"/>
        <v>EC not in Cohort 7 Final EC Matrix</v>
      </c>
    </row>
    <row r="2081" spans="1:3">
      <c r="A2081" s="9" t="s">
        <v>3305</v>
      </c>
      <c r="B2081" s="17" t="s">
        <v>3305</v>
      </c>
      <c r="C2081" t="str">
        <f t="shared" si="1"/>
        <v>EC not in Cohort 7 Final EC Matrix</v>
      </c>
    </row>
    <row r="2082" spans="1:3">
      <c r="A2082" s="18" t="s">
        <v>3306</v>
      </c>
      <c r="B2082" s="19" t="s">
        <v>3307</v>
      </c>
      <c r="C2082" t="str">
        <f t="shared" si="1"/>
        <v>EC not in Cohort 7 Final EC Matrix</v>
      </c>
    </row>
    <row r="2083" spans="1:3">
      <c r="A2083" s="18" t="s">
        <v>3306</v>
      </c>
      <c r="B2083" s="19" t="s">
        <v>3306</v>
      </c>
      <c r="C2083" t="str">
        <f t="shared" si="1"/>
        <v>EC not in Cohort 7 Final EC Matrix</v>
      </c>
    </row>
    <row r="2084" spans="1:3">
      <c r="A2084" s="18" t="s">
        <v>3308</v>
      </c>
      <c r="B2084" s="19" t="s">
        <v>3308</v>
      </c>
      <c r="C2084" t="str">
        <f t="shared" si="1"/>
        <v>EC not in Cohort 7 Final EC Matrix</v>
      </c>
    </row>
    <row r="2085" spans="1:3">
      <c r="A2085" s="9" t="s">
        <v>3308</v>
      </c>
      <c r="B2085" s="17" t="s">
        <v>3309</v>
      </c>
      <c r="C2085" t="str">
        <f t="shared" si="1"/>
        <v>EC not in Cohort 7 Final EC Matrix</v>
      </c>
    </row>
    <row r="2086" spans="1:3">
      <c r="A2086" s="9" t="s">
        <v>3310</v>
      </c>
      <c r="B2086" s="17" t="s">
        <v>3311</v>
      </c>
      <c r="C2086" t="str">
        <f t="shared" si="1"/>
        <v>EC not in Cohort 7 Final EC Matrix</v>
      </c>
    </row>
    <row r="2087" spans="1:3">
      <c r="A2087" s="9" t="s">
        <v>3312</v>
      </c>
      <c r="B2087" s="17" t="s">
        <v>3312</v>
      </c>
      <c r="C2087" t="str">
        <f t="shared" si="1"/>
        <v>EC not in Cohort 7 Final EC Matrix</v>
      </c>
    </row>
    <row r="2088" spans="1:3">
      <c r="A2088" s="9" t="s">
        <v>3313</v>
      </c>
      <c r="B2088" s="17" t="s">
        <v>3314</v>
      </c>
      <c r="C2088" t="str">
        <f t="shared" si="1"/>
        <v>EC not in Cohort 7 Final EC Matrix</v>
      </c>
    </row>
    <row r="2089" spans="1:3">
      <c r="A2089" s="18" t="s">
        <v>3315</v>
      </c>
      <c r="B2089" s="19" t="s">
        <v>3316</v>
      </c>
      <c r="C2089" t="str">
        <f t="shared" si="1"/>
        <v>EC not in Cohort 7 Final EC Matrix</v>
      </c>
    </row>
    <row r="2090" spans="1:3">
      <c r="A2090" s="9" t="s">
        <v>3317</v>
      </c>
      <c r="B2090" s="17" t="s">
        <v>3318</v>
      </c>
      <c r="C2090" t="str">
        <f t="shared" si="1"/>
        <v>EC not in Cohort 7 Final EC Matrix</v>
      </c>
    </row>
    <row r="2091" spans="1:3">
      <c r="A2091" s="9" t="s">
        <v>3319</v>
      </c>
      <c r="B2091" s="17" t="s">
        <v>3320</v>
      </c>
      <c r="C2091" t="str">
        <f t="shared" si="1"/>
        <v>EC not in Cohort 7 Final EC Matrix</v>
      </c>
    </row>
    <row r="2092" spans="1:3">
      <c r="A2092" s="18" t="s">
        <v>3321</v>
      </c>
      <c r="B2092" s="19" t="s">
        <v>3322</v>
      </c>
      <c r="C2092" t="str">
        <f t="shared" si="1"/>
        <v>EC not in Cohort 7 Final EC Matrix</v>
      </c>
    </row>
    <row r="2093" spans="1:3">
      <c r="A2093" s="9" t="s">
        <v>3323</v>
      </c>
      <c r="B2093" s="17" t="s">
        <v>3323</v>
      </c>
      <c r="C2093" t="str">
        <f t="shared" si="1"/>
        <v>EC not in Cohort 7 Final EC Matrix</v>
      </c>
    </row>
    <row r="2094" spans="1:3">
      <c r="A2094" s="9" t="s">
        <v>3324</v>
      </c>
      <c r="B2094" s="17" t="s">
        <v>3325</v>
      </c>
      <c r="C2094" t="str">
        <f t="shared" si="1"/>
        <v>EC not in Cohort 7 Final EC Matrix</v>
      </c>
    </row>
    <row r="2095" spans="1:3">
      <c r="A2095" s="18" t="s">
        <v>3326</v>
      </c>
      <c r="B2095" s="19" t="s">
        <v>3327</v>
      </c>
      <c r="C2095" t="str">
        <f t="shared" si="1"/>
        <v>EC not in Cohort 7 Final EC Matrix</v>
      </c>
    </row>
    <row r="2096" spans="1:3">
      <c r="A2096" s="9" t="s">
        <v>3328</v>
      </c>
      <c r="B2096" s="17" t="s">
        <v>3328</v>
      </c>
      <c r="C2096" t="str">
        <f t="shared" si="1"/>
        <v>EC not in Cohort 7 Final EC Matrix</v>
      </c>
    </row>
    <row r="2097" spans="1:3">
      <c r="A2097" s="18" t="s">
        <v>3329</v>
      </c>
      <c r="B2097" s="19" t="s">
        <v>3329</v>
      </c>
      <c r="C2097" t="str">
        <f t="shared" si="1"/>
        <v>EC not in Cohort 7 Final EC Matrix</v>
      </c>
    </row>
    <row r="2098" spans="1:3">
      <c r="A2098" s="18" t="s">
        <v>3330</v>
      </c>
      <c r="B2098" s="19" t="s">
        <v>3331</v>
      </c>
      <c r="C2098" t="str">
        <f t="shared" si="1"/>
        <v>EC not in Cohort 7 Final EC Matrix</v>
      </c>
    </row>
    <row r="2099" spans="1:3">
      <c r="A2099" s="9" t="s">
        <v>3332</v>
      </c>
      <c r="B2099" s="17" t="s">
        <v>3332</v>
      </c>
      <c r="C2099" t="str">
        <f t="shared" si="1"/>
        <v>EC not in Cohort 7 Final EC Matrix</v>
      </c>
    </row>
    <row r="2100" spans="1:3">
      <c r="A2100" s="9" t="s">
        <v>3332</v>
      </c>
      <c r="B2100" s="17" t="s">
        <v>3333</v>
      </c>
      <c r="C2100" t="str">
        <f t="shared" si="1"/>
        <v>EC not in Cohort 7 Final EC Matrix</v>
      </c>
    </row>
    <row r="2101" spans="1:3">
      <c r="A2101" s="18" t="s">
        <v>3334</v>
      </c>
      <c r="B2101" s="19" t="s">
        <v>3335</v>
      </c>
      <c r="C2101" t="str">
        <f t="shared" si="1"/>
        <v>EC not in Cohort 7 Final EC Matrix</v>
      </c>
    </row>
    <row r="2102" spans="1:3">
      <c r="A2102" s="18" t="s">
        <v>3336</v>
      </c>
      <c r="B2102" s="19" t="s">
        <v>3337</v>
      </c>
      <c r="C2102" t="str">
        <f t="shared" si="1"/>
        <v>EC not in Cohort 7 Final EC Matrix</v>
      </c>
    </row>
    <row r="2103" spans="1:3">
      <c r="A2103" s="18" t="s">
        <v>3338</v>
      </c>
      <c r="B2103" s="19" t="s">
        <v>3338</v>
      </c>
      <c r="C2103" t="str">
        <f t="shared" si="1"/>
        <v>EC not in Cohort 7 Final EC Matrix</v>
      </c>
    </row>
    <row r="2104" spans="1:3">
      <c r="A2104" s="9" t="s">
        <v>3339</v>
      </c>
      <c r="B2104" s="17" t="s">
        <v>3340</v>
      </c>
      <c r="C2104" t="str">
        <f t="shared" si="1"/>
        <v>EC not in Cohort 7 Final EC Matrix</v>
      </c>
    </row>
    <row r="2105" spans="1:3">
      <c r="A2105" s="18" t="s">
        <v>3341</v>
      </c>
      <c r="B2105" s="19" t="s">
        <v>3342</v>
      </c>
      <c r="C2105" t="str">
        <f t="shared" si="1"/>
        <v>EC not in Cohort 7 Final EC Matrix</v>
      </c>
    </row>
    <row r="2106" spans="1:3">
      <c r="A2106" s="18" t="s">
        <v>3341</v>
      </c>
      <c r="B2106" s="19" t="s">
        <v>3343</v>
      </c>
      <c r="C2106" t="str">
        <f t="shared" si="1"/>
        <v>EC not in Cohort 7 Final EC Matrix</v>
      </c>
    </row>
    <row r="2107" spans="1:3">
      <c r="A2107" s="9" t="s">
        <v>3344</v>
      </c>
      <c r="B2107" s="17" t="s">
        <v>3345</v>
      </c>
      <c r="C2107" t="str">
        <f t="shared" si="1"/>
        <v>EC not in Cohort 7 Final EC Matrix</v>
      </c>
    </row>
    <row r="2108" spans="1:3">
      <c r="A2108" s="9" t="s">
        <v>3346</v>
      </c>
      <c r="B2108" s="17" t="s">
        <v>3346</v>
      </c>
      <c r="C2108" t="str">
        <f t="shared" si="1"/>
        <v>EC not in Cohort 7 Final EC Matrix</v>
      </c>
    </row>
    <row r="2109" spans="1:3">
      <c r="A2109" s="9" t="s">
        <v>3346</v>
      </c>
      <c r="B2109" s="17" t="s">
        <v>3347</v>
      </c>
      <c r="C2109" t="str">
        <f t="shared" si="1"/>
        <v>EC not in Cohort 7 Final EC Matrix</v>
      </c>
    </row>
    <row r="2110" spans="1:3">
      <c r="A2110" s="9" t="s">
        <v>3348</v>
      </c>
      <c r="B2110" s="17" t="s">
        <v>3348</v>
      </c>
      <c r="C2110" t="str">
        <f t="shared" si="1"/>
        <v>EC not in Cohort 7 Final EC Matrix</v>
      </c>
    </row>
    <row r="2111" spans="1:3">
      <c r="A2111" s="9" t="s">
        <v>3349</v>
      </c>
      <c r="B2111" s="17" t="s">
        <v>3349</v>
      </c>
      <c r="C2111" t="str">
        <f t="shared" si="1"/>
        <v>EC not in Cohort 7 Final EC Matrix</v>
      </c>
    </row>
    <row r="2112" spans="1:3">
      <c r="A2112" s="18" t="s">
        <v>3350</v>
      </c>
      <c r="B2112" s="19" t="s">
        <v>3351</v>
      </c>
      <c r="C2112" t="str">
        <f t="shared" si="1"/>
        <v>EC not in Cohort 7 Final EC Matrix</v>
      </c>
    </row>
    <row r="2113" spans="1:3">
      <c r="A2113" s="9" t="s">
        <v>3352</v>
      </c>
      <c r="B2113" s="17" t="s">
        <v>3353</v>
      </c>
      <c r="C2113" t="str">
        <f t="shared" si="1"/>
        <v>EC not in Cohort 7 Final EC Matrix</v>
      </c>
    </row>
    <row r="2114" spans="1:3">
      <c r="A2114" s="9" t="s">
        <v>3354</v>
      </c>
      <c r="B2114" s="17" t="s">
        <v>3354</v>
      </c>
      <c r="C2114" t="str">
        <f t="shared" si="1"/>
        <v>EC not in Cohort 7 Final EC Matrix</v>
      </c>
    </row>
    <row r="2115" spans="1:3">
      <c r="A2115" s="9" t="s">
        <v>3355</v>
      </c>
      <c r="B2115" s="17" t="s">
        <v>3356</v>
      </c>
      <c r="C2115" t="str">
        <f t="shared" si="1"/>
        <v>EC not in Cohort 7 Final EC Matrix</v>
      </c>
    </row>
    <row r="2116" spans="1:3">
      <c r="A2116" s="18" t="s">
        <v>3357</v>
      </c>
      <c r="B2116" s="19" t="s">
        <v>3357</v>
      </c>
      <c r="C2116" t="str">
        <f t="shared" si="1"/>
        <v>EC not in Cohort 7 Final EC Matrix</v>
      </c>
    </row>
    <row r="2117" spans="1:3">
      <c r="A2117" s="9" t="s">
        <v>3358</v>
      </c>
      <c r="B2117" s="17" t="s">
        <v>3358</v>
      </c>
      <c r="C2117" t="str">
        <f t="shared" si="1"/>
        <v>EC not in Cohort 7 Final EC Matrix</v>
      </c>
    </row>
    <row r="2118" spans="1:3">
      <c r="A2118" s="18" t="s">
        <v>3359</v>
      </c>
      <c r="B2118" s="19" t="s">
        <v>3360</v>
      </c>
      <c r="C2118" t="str">
        <f t="shared" si="1"/>
        <v>EC not in Cohort 7 Final EC Matrix</v>
      </c>
    </row>
    <row r="2119" spans="1:3">
      <c r="A2119" s="18" t="s">
        <v>3361</v>
      </c>
      <c r="B2119" s="19" t="s">
        <v>3362</v>
      </c>
      <c r="C2119" t="str">
        <f t="shared" si="1"/>
        <v>EC not in Cohort 7 Final EC Matrix</v>
      </c>
    </row>
    <row r="2120" spans="1:3">
      <c r="A2120" s="18" t="s">
        <v>3363</v>
      </c>
      <c r="B2120" s="19" t="s">
        <v>3364</v>
      </c>
      <c r="C2120" t="str">
        <f t="shared" si="1"/>
        <v>EC not in Cohort 7 Final EC Matrix</v>
      </c>
    </row>
    <row r="2121" spans="1:3">
      <c r="A2121" s="18" t="s">
        <v>3365</v>
      </c>
      <c r="B2121" s="19" t="s">
        <v>3366</v>
      </c>
      <c r="C2121" t="str">
        <f t="shared" si="1"/>
        <v>EC not in Cohort 7 Final EC Matrix</v>
      </c>
    </row>
    <row r="2122" spans="1:3">
      <c r="A2122" s="9" t="s">
        <v>3367</v>
      </c>
      <c r="B2122" s="17" t="s">
        <v>3367</v>
      </c>
      <c r="C2122" t="str">
        <f t="shared" si="1"/>
        <v>EC not in Cohort 7 Final EC Matrix</v>
      </c>
    </row>
    <row r="2123" spans="1:3">
      <c r="A2123" s="18" t="s">
        <v>3368</v>
      </c>
      <c r="B2123" s="19" t="s">
        <v>3368</v>
      </c>
      <c r="C2123" t="str">
        <f t="shared" si="1"/>
        <v>EC not in Cohort 7 Final EC Matrix</v>
      </c>
    </row>
    <row r="2124" spans="1:3">
      <c r="A2124" s="9" t="s">
        <v>3369</v>
      </c>
      <c r="B2124" s="17" t="s">
        <v>3370</v>
      </c>
      <c r="C2124" t="str">
        <f t="shared" si="1"/>
        <v>EC not in Cohort 7 Final EC Matrix</v>
      </c>
    </row>
    <row r="2125" spans="1:3">
      <c r="A2125" s="9" t="s">
        <v>3371</v>
      </c>
      <c r="B2125" s="17" t="s">
        <v>3372</v>
      </c>
      <c r="C2125" t="str">
        <f t="shared" si="1"/>
        <v>EC not in Cohort 7 Final EC Matrix</v>
      </c>
    </row>
    <row r="2126" spans="1:3">
      <c r="A2126" s="18" t="s">
        <v>3373</v>
      </c>
      <c r="B2126" s="19" t="s">
        <v>3374</v>
      </c>
      <c r="C2126" t="str">
        <f t="shared" si="1"/>
        <v>EC not in Cohort 7 Final EC Matrix</v>
      </c>
    </row>
    <row r="2127" spans="1:3">
      <c r="A2127" s="9" t="s">
        <v>3375</v>
      </c>
      <c r="B2127" s="17" t="s">
        <v>3376</v>
      </c>
      <c r="C2127" t="str">
        <f t="shared" si="1"/>
        <v>EC not in Cohort 7 Final EC Matrix</v>
      </c>
    </row>
    <row r="2128" spans="1:3">
      <c r="A2128" s="9" t="s">
        <v>3375</v>
      </c>
      <c r="B2128" s="17" t="s">
        <v>3375</v>
      </c>
      <c r="C2128" t="str">
        <f t="shared" si="1"/>
        <v>EC not in Cohort 7 Final EC Matrix</v>
      </c>
    </row>
    <row r="2129" spans="1:3">
      <c r="A2129" s="9" t="s">
        <v>3375</v>
      </c>
      <c r="B2129" s="17" t="s">
        <v>3377</v>
      </c>
      <c r="C2129" t="str">
        <f t="shared" si="1"/>
        <v>EC not in Cohort 7 Final EC Matrix</v>
      </c>
    </row>
    <row r="2130" spans="1:3">
      <c r="A2130" s="9" t="s">
        <v>3378</v>
      </c>
      <c r="B2130" s="17" t="s">
        <v>3379</v>
      </c>
      <c r="C2130" t="str">
        <f t="shared" si="1"/>
        <v>EC not in Cohort 7 Final EC Matrix</v>
      </c>
    </row>
    <row r="2131" spans="1:3">
      <c r="A2131" s="9" t="s">
        <v>3380</v>
      </c>
      <c r="B2131" s="17" t="s">
        <v>3381</v>
      </c>
      <c r="C2131" t="str">
        <f t="shared" si="1"/>
        <v>EC not in Cohort 7 Final EC Matrix</v>
      </c>
    </row>
    <row r="2132" spans="1:3">
      <c r="A2132" s="9" t="s">
        <v>3382</v>
      </c>
      <c r="B2132" s="17" t="s">
        <v>3383</v>
      </c>
      <c r="C2132" t="str">
        <f t="shared" si="1"/>
        <v>EC not in Cohort 7 Final EC Matrix</v>
      </c>
    </row>
    <row r="2133" spans="1:3">
      <c r="A2133" s="9" t="s">
        <v>3384</v>
      </c>
      <c r="B2133" s="17" t="s">
        <v>3385</v>
      </c>
      <c r="C2133" t="str">
        <f t="shared" si="1"/>
        <v>EC not in Cohort 7 Final EC Matrix</v>
      </c>
    </row>
    <row r="2134" spans="1:3">
      <c r="A2134" s="9" t="s">
        <v>3386</v>
      </c>
      <c r="B2134" s="17" t="s">
        <v>3386</v>
      </c>
      <c r="C2134" t="str">
        <f t="shared" si="1"/>
        <v>EC not in Cohort 7 Final EC Matrix</v>
      </c>
    </row>
    <row r="2135" spans="1:3">
      <c r="A2135" s="18" t="s">
        <v>3386</v>
      </c>
      <c r="B2135" s="19" t="s">
        <v>3387</v>
      </c>
      <c r="C2135" t="str">
        <f t="shared" si="1"/>
        <v>EC not in Cohort 7 Final EC Matrix</v>
      </c>
    </row>
    <row r="2136" spans="1:3">
      <c r="A2136" s="18" t="s">
        <v>3388</v>
      </c>
      <c r="B2136" s="19" t="s">
        <v>3388</v>
      </c>
      <c r="C2136" t="str">
        <f t="shared" si="1"/>
        <v>EC not in Cohort 7 Final EC Matrix</v>
      </c>
    </row>
    <row r="2137" spans="1:3">
      <c r="A2137" s="18" t="s">
        <v>3389</v>
      </c>
      <c r="B2137" s="19" t="s">
        <v>3390</v>
      </c>
      <c r="C2137" t="str">
        <f t="shared" si="1"/>
        <v>EC not in Cohort 7 Final EC Matrix</v>
      </c>
    </row>
    <row r="2138" spans="1:3">
      <c r="A2138" s="18" t="s">
        <v>3391</v>
      </c>
      <c r="B2138" s="19" t="s">
        <v>3392</v>
      </c>
      <c r="C2138" t="str">
        <f t="shared" si="1"/>
        <v>EC not in Cohort 7 Final EC Matrix</v>
      </c>
    </row>
    <row r="2139" spans="1:3">
      <c r="A2139" s="18" t="s">
        <v>3393</v>
      </c>
      <c r="B2139" s="19" t="s">
        <v>3394</v>
      </c>
      <c r="C2139" t="str">
        <f t="shared" si="1"/>
        <v>EC not in Cohort 7 Final EC Matrix</v>
      </c>
    </row>
    <row r="2140" spans="1:3">
      <c r="A2140" s="9" t="s">
        <v>3395</v>
      </c>
      <c r="B2140" s="17" t="s">
        <v>3396</v>
      </c>
      <c r="C2140" t="str">
        <f t="shared" si="1"/>
        <v>EC not in Cohort 7 Final EC Matrix</v>
      </c>
    </row>
    <row r="2141" spans="1:3">
      <c r="A2141" s="9" t="s">
        <v>3397</v>
      </c>
      <c r="B2141" s="17" t="s">
        <v>3398</v>
      </c>
      <c r="C2141" t="str">
        <f t="shared" si="1"/>
        <v>EC not in Cohort 7 Final EC Matrix</v>
      </c>
    </row>
    <row r="2142" spans="1:3">
      <c r="A2142" s="9" t="s">
        <v>3397</v>
      </c>
      <c r="B2142" s="17" t="s">
        <v>3399</v>
      </c>
      <c r="C2142" t="str">
        <f t="shared" si="1"/>
        <v>EC not in Cohort 7 Final EC Matrix</v>
      </c>
    </row>
    <row r="2143" spans="1:3">
      <c r="A2143" s="9" t="s">
        <v>3397</v>
      </c>
      <c r="B2143" s="17" t="s">
        <v>3400</v>
      </c>
      <c r="C2143" t="str">
        <f t="shared" si="1"/>
        <v>EC not in Cohort 7 Final EC Matrix</v>
      </c>
    </row>
    <row r="2144" spans="1:3">
      <c r="A2144" s="18" t="s">
        <v>3401</v>
      </c>
      <c r="B2144" s="19" t="s">
        <v>3402</v>
      </c>
      <c r="C2144" t="str">
        <f t="shared" si="1"/>
        <v>EC not in Cohort 7 Final EC Matrix</v>
      </c>
    </row>
    <row r="2145" spans="1:3">
      <c r="A2145" s="9" t="s">
        <v>3401</v>
      </c>
      <c r="B2145" s="17" t="s">
        <v>3403</v>
      </c>
      <c r="C2145" t="str">
        <f t="shared" si="1"/>
        <v>EC not in Cohort 7 Final EC Matrix</v>
      </c>
    </row>
    <row r="2146" spans="1:3">
      <c r="A2146" s="9" t="s">
        <v>3401</v>
      </c>
      <c r="B2146" s="17" t="s">
        <v>3401</v>
      </c>
      <c r="C2146" t="str">
        <f t="shared" si="1"/>
        <v>EC not in Cohort 7 Final EC Matrix</v>
      </c>
    </row>
    <row r="2147" spans="1:3">
      <c r="A2147" s="9" t="s">
        <v>3401</v>
      </c>
      <c r="B2147" s="17" t="s">
        <v>3404</v>
      </c>
      <c r="C2147" t="str">
        <f t="shared" si="1"/>
        <v>EC not in Cohort 7 Final EC Matrix</v>
      </c>
    </row>
    <row r="2148" spans="1:3">
      <c r="A2148" s="9" t="s">
        <v>3405</v>
      </c>
      <c r="B2148" s="17" t="s">
        <v>3406</v>
      </c>
      <c r="C2148" t="str">
        <f t="shared" si="1"/>
        <v>EC not in Cohort 7 Final EC Matrix</v>
      </c>
    </row>
    <row r="2149" spans="1:3">
      <c r="A2149" s="9" t="s">
        <v>3407</v>
      </c>
      <c r="B2149" s="17" t="s">
        <v>3408</v>
      </c>
      <c r="C2149" t="str">
        <f t="shared" si="1"/>
        <v>EC not in Cohort 7 Final EC Matrix</v>
      </c>
    </row>
    <row r="2150" spans="1:3">
      <c r="A2150" s="9" t="s">
        <v>3409</v>
      </c>
      <c r="B2150" s="17" t="s">
        <v>3410</v>
      </c>
      <c r="C2150" t="str">
        <f t="shared" si="1"/>
        <v>EC not in Cohort 7 Final EC Matrix</v>
      </c>
    </row>
    <row r="2151" spans="1:3">
      <c r="A2151" s="18" t="s">
        <v>3411</v>
      </c>
      <c r="B2151" s="19" t="s">
        <v>3412</v>
      </c>
      <c r="C2151" t="str">
        <f t="shared" si="1"/>
        <v>EC not in Cohort 7 Final EC Matrix</v>
      </c>
    </row>
    <row r="2152" spans="1:3">
      <c r="A2152" s="18" t="s">
        <v>3413</v>
      </c>
      <c r="B2152" s="19" t="s">
        <v>3414</v>
      </c>
      <c r="C2152" t="str">
        <f t="shared" si="1"/>
        <v>EC not in Cohort 7 Final EC Matrix</v>
      </c>
    </row>
    <row r="2153" spans="1:3">
      <c r="A2153" s="9" t="s">
        <v>3415</v>
      </c>
      <c r="B2153" s="17" t="s">
        <v>3416</v>
      </c>
      <c r="C2153" t="str">
        <f t="shared" si="1"/>
        <v>EC not in Cohort 7 Final EC Matrix</v>
      </c>
    </row>
    <row r="2154" spans="1:3">
      <c r="A2154" s="18" t="s">
        <v>3417</v>
      </c>
      <c r="B2154" s="19" t="s">
        <v>3418</v>
      </c>
      <c r="C2154" t="str">
        <f t="shared" si="1"/>
        <v>EC not in Cohort 7 Final EC Matrix</v>
      </c>
    </row>
    <row r="2155" spans="1:3">
      <c r="A2155" s="9" t="s">
        <v>3419</v>
      </c>
      <c r="B2155" s="17" t="s">
        <v>3420</v>
      </c>
      <c r="C2155" t="str">
        <f t="shared" si="1"/>
        <v>EC not in Cohort 7 Final EC Matrix</v>
      </c>
    </row>
    <row r="2156" spans="1:3">
      <c r="A2156" s="9" t="s">
        <v>3421</v>
      </c>
      <c r="B2156" s="17" t="s">
        <v>3422</v>
      </c>
      <c r="C2156" t="str">
        <f t="shared" si="1"/>
        <v>EC not in Cohort 7 Final EC Matrix</v>
      </c>
    </row>
    <row r="2157" spans="1:3">
      <c r="A2157" s="9" t="s">
        <v>3423</v>
      </c>
      <c r="B2157" s="17" t="s">
        <v>3424</v>
      </c>
      <c r="C2157" t="str">
        <f t="shared" si="1"/>
        <v>EC not in Cohort 7 Final EC Matrix</v>
      </c>
    </row>
    <row r="2158" spans="1:3">
      <c r="A2158" s="9" t="s">
        <v>3425</v>
      </c>
      <c r="B2158" s="17" t="s">
        <v>3426</v>
      </c>
      <c r="C2158" t="str">
        <f t="shared" si="1"/>
        <v>EC not in Cohort 7 Final EC Matrix</v>
      </c>
    </row>
    <row r="2159" spans="1:3">
      <c r="A2159" s="18" t="s">
        <v>3427</v>
      </c>
      <c r="B2159" s="19" t="s">
        <v>3428</v>
      </c>
      <c r="C2159" t="str">
        <f t="shared" si="1"/>
        <v>EC not in Cohort 7 Final EC Matrix</v>
      </c>
    </row>
    <row r="2160" spans="1:3">
      <c r="A2160" s="9" t="s">
        <v>3429</v>
      </c>
      <c r="B2160" s="17" t="s">
        <v>3429</v>
      </c>
      <c r="C2160" t="str">
        <f t="shared" si="1"/>
        <v>EC not in Cohort 7 Final EC Matrix</v>
      </c>
    </row>
    <row r="2161" spans="1:3">
      <c r="A2161" s="9" t="s">
        <v>3430</v>
      </c>
      <c r="B2161" s="17" t="s">
        <v>3431</v>
      </c>
      <c r="C2161" t="str">
        <f t="shared" si="1"/>
        <v>EC not in Cohort 7 Final EC Matrix</v>
      </c>
    </row>
    <row r="2162" spans="1:3">
      <c r="A2162" s="18" t="s">
        <v>3432</v>
      </c>
      <c r="B2162" s="19" t="s">
        <v>3433</v>
      </c>
      <c r="C2162" t="str">
        <f t="shared" si="1"/>
        <v>EC not in Cohort 7 Final EC Matrix</v>
      </c>
    </row>
    <row r="2163" spans="1:3">
      <c r="A2163" s="9" t="s">
        <v>3434</v>
      </c>
      <c r="B2163" s="17" t="s">
        <v>3435</v>
      </c>
      <c r="C2163" t="str">
        <f t="shared" si="1"/>
        <v>EC not in Cohort 7 Final EC Matrix</v>
      </c>
    </row>
    <row r="2164" spans="1:3">
      <c r="A2164" s="18" t="s">
        <v>3436</v>
      </c>
      <c r="B2164" s="19" t="s">
        <v>3437</v>
      </c>
      <c r="C2164" t="str">
        <f t="shared" si="1"/>
        <v>EC not in Cohort 7 Final EC Matrix</v>
      </c>
    </row>
    <row r="2165" spans="1:3">
      <c r="A2165" s="9" t="s">
        <v>3438</v>
      </c>
      <c r="B2165" s="17" t="s">
        <v>3439</v>
      </c>
      <c r="C2165" t="str">
        <f t="shared" si="1"/>
        <v>EC not in Cohort 7 Final EC Matrix</v>
      </c>
    </row>
    <row r="2166" spans="1:3">
      <c r="A2166" s="18" t="s">
        <v>3440</v>
      </c>
      <c r="B2166" s="19" t="s">
        <v>3441</v>
      </c>
      <c r="C2166" t="str">
        <f t="shared" si="1"/>
        <v>EC not in Cohort 7 Final EC Matrix</v>
      </c>
    </row>
    <row r="2167" spans="1:3">
      <c r="A2167" s="9" t="s">
        <v>3442</v>
      </c>
      <c r="B2167" s="17" t="s">
        <v>3442</v>
      </c>
      <c r="C2167" t="str">
        <f t="shared" si="1"/>
        <v>EC not in Cohort 7 Final EC Matrix</v>
      </c>
    </row>
    <row r="2168" spans="1:3">
      <c r="A2168" s="9" t="s">
        <v>3443</v>
      </c>
      <c r="B2168" s="17" t="s">
        <v>3444</v>
      </c>
      <c r="C2168" t="str">
        <f t="shared" si="1"/>
        <v>EC not in Cohort 7 Final EC Matrix</v>
      </c>
    </row>
    <row r="2169" spans="1:3">
      <c r="A2169" s="18" t="s">
        <v>3445</v>
      </c>
      <c r="B2169" s="19" t="s">
        <v>3445</v>
      </c>
      <c r="C2169" t="str">
        <f t="shared" si="1"/>
        <v>EC not in Cohort 7 Final EC Matrix</v>
      </c>
    </row>
    <row r="2170" spans="1:3">
      <c r="A2170" s="9" t="s">
        <v>3446</v>
      </c>
      <c r="B2170" s="17" t="s">
        <v>3447</v>
      </c>
      <c r="C2170" t="str">
        <f t="shared" si="1"/>
        <v>EC not in Cohort 7 Final EC Matrix</v>
      </c>
    </row>
    <row r="2171" spans="1:3">
      <c r="A2171" s="18" t="s">
        <v>3448</v>
      </c>
      <c r="B2171" s="19" t="s">
        <v>3449</v>
      </c>
      <c r="C2171" t="str">
        <f t="shared" si="1"/>
        <v>EC not in Cohort 7 Final EC Matrix</v>
      </c>
    </row>
    <row r="2172" spans="1:3">
      <c r="A2172" s="18" t="s">
        <v>3450</v>
      </c>
      <c r="B2172" s="19" t="s">
        <v>3450</v>
      </c>
      <c r="C2172" t="str">
        <f t="shared" si="1"/>
        <v>EC not in Cohort 7 Final EC Matrix</v>
      </c>
    </row>
    <row r="2173" spans="1:3">
      <c r="A2173" s="9" t="s">
        <v>3451</v>
      </c>
      <c r="B2173" s="17" t="s">
        <v>3452</v>
      </c>
      <c r="C2173" t="str">
        <f t="shared" si="1"/>
        <v>EC not in Cohort 7 Final EC Matrix</v>
      </c>
    </row>
    <row r="2174" spans="1:3">
      <c r="A2174" s="9" t="s">
        <v>3453</v>
      </c>
      <c r="B2174" s="17" t="s">
        <v>3453</v>
      </c>
      <c r="C2174" t="str">
        <f t="shared" si="1"/>
        <v>EC not in Cohort 7 Final EC Matrix</v>
      </c>
    </row>
    <row r="2175" spans="1:3">
      <c r="A2175" s="18" t="s">
        <v>3454</v>
      </c>
      <c r="B2175" s="19" t="s">
        <v>3454</v>
      </c>
      <c r="C2175" t="str">
        <f t="shared" si="1"/>
        <v>EC not in Cohort 7 Final EC Matrix</v>
      </c>
    </row>
    <row r="2176" spans="1:3">
      <c r="A2176" s="18" t="s">
        <v>3455</v>
      </c>
      <c r="B2176" s="19" t="s">
        <v>3456</v>
      </c>
      <c r="C2176" t="str">
        <f t="shared" si="1"/>
        <v>EC not in Cohort 7 Final EC Matrix</v>
      </c>
    </row>
    <row r="2177" spans="1:3">
      <c r="A2177" s="18" t="s">
        <v>3457</v>
      </c>
      <c r="B2177" s="19" t="s">
        <v>3458</v>
      </c>
      <c r="C2177" t="str">
        <f t="shared" si="1"/>
        <v>EC not in Cohort 7 Final EC Matrix</v>
      </c>
    </row>
    <row r="2178" spans="1:3">
      <c r="A2178" s="18" t="s">
        <v>3459</v>
      </c>
      <c r="B2178" s="19" t="s">
        <v>3459</v>
      </c>
      <c r="C2178" t="str">
        <f t="shared" si="1"/>
        <v>EC not in Cohort 7 Final EC Matrix</v>
      </c>
    </row>
    <row r="2179" spans="1:3">
      <c r="A2179" s="9" t="s">
        <v>3460</v>
      </c>
      <c r="B2179" s="17" t="s">
        <v>3461</v>
      </c>
      <c r="C2179" t="str">
        <f t="shared" si="1"/>
        <v>EC not in Cohort 7 Final EC Matrix</v>
      </c>
    </row>
    <row r="2180" spans="1:3">
      <c r="A2180" s="9" t="s">
        <v>3460</v>
      </c>
      <c r="B2180" s="17" t="s">
        <v>3462</v>
      </c>
      <c r="C2180" t="str">
        <f t="shared" si="1"/>
        <v>EC not in Cohort 7 Final EC Matrix</v>
      </c>
    </row>
    <row r="2181" spans="1:3">
      <c r="A2181" s="9" t="s">
        <v>3463</v>
      </c>
      <c r="B2181" s="17" t="s">
        <v>3464</v>
      </c>
      <c r="C2181" t="str">
        <f t="shared" si="1"/>
        <v>EC not in Cohort 7 Final EC Matrix</v>
      </c>
    </row>
    <row r="2182" spans="1:3">
      <c r="A2182" s="9" t="s">
        <v>3465</v>
      </c>
      <c r="B2182" s="17" t="s">
        <v>3466</v>
      </c>
      <c r="C2182" t="str">
        <f t="shared" si="1"/>
        <v>EC not in Cohort 7 Final EC Matrix</v>
      </c>
    </row>
    <row r="2183" spans="1:3">
      <c r="A2183" s="9" t="s">
        <v>3467</v>
      </c>
      <c r="B2183" s="17" t="s">
        <v>3468</v>
      </c>
      <c r="C2183" t="str">
        <f t="shared" si="1"/>
        <v>EC not in Cohort 7 Final EC Matrix</v>
      </c>
    </row>
    <row r="2184" spans="1:3">
      <c r="A2184" s="9" t="s">
        <v>3469</v>
      </c>
      <c r="B2184" s="17" t="s">
        <v>3470</v>
      </c>
      <c r="C2184" t="str">
        <f t="shared" si="1"/>
        <v>EC not in Cohort 7 Final EC Matrix</v>
      </c>
    </row>
    <row r="2185" spans="1:3">
      <c r="A2185" s="18" t="s">
        <v>3469</v>
      </c>
      <c r="B2185" s="19" t="s">
        <v>3471</v>
      </c>
      <c r="C2185" t="str">
        <f t="shared" si="1"/>
        <v>EC not in Cohort 7 Final EC Matrix</v>
      </c>
    </row>
    <row r="2186" spans="1:3">
      <c r="A2186" s="9" t="s">
        <v>3469</v>
      </c>
      <c r="B2186" s="17" t="s">
        <v>3469</v>
      </c>
      <c r="C2186" t="str">
        <f t="shared" si="1"/>
        <v>EC not in Cohort 7 Final EC Matrix</v>
      </c>
    </row>
    <row r="2187" spans="1:3">
      <c r="A2187" s="18" t="s">
        <v>3469</v>
      </c>
      <c r="B2187" s="19" t="s">
        <v>3472</v>
      </c>
      <c r="C2187" t="str">
        <f t="shared" si="1"/>
        <v>EC not in Cohort 7 Final EC Matrix</v>
      </c>
    </row>
    <row r="2188" spans="1:3">
      <c r="A2188" s="9" t="s">
        <v>3469</v>
      </c>
      <c r="B2188" s="17" t="s">
        <v>3473</v>
      </c>
      <c r="C2188" t="str">
        <f t="shared" si="1"/>
        <v>EC not in Cohort 7 Final EC Matrix</v>
      </c>
    </row>
    <row r="2189" spans="1:3">
      <c r="A2189" s="9" t="s">
        <v>3474</v>
      </c>
      <c r="B2189" s="17" t="s">
        <v>3474</v>
      </c>
      <c r="C2189" t="str">
        <f t="shared" si="1"/>
        <v>EC not in Cohort 7 Final EC Matrix</v>
      </c>
    </row>
    <row r="2190" spans="1:3">
      <c r="A2190" s="4"/>
      <c r="B2190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9"/>
  <sheetViews>
    <sheetView workbookViewId="0"/>
  </sheetViews>
  <sheetFormatPr baseColWidth="10" defaultColWidth="14.5" defaultRowHeight="15" customHeight="1" x14ac:dyDescent="0"/>
  <cols>
    <col min="1" max="1" width="12.5" customWidth="1"/>
    <col min="2" max="4" width="32.5" customWidth="1"/>
    <col min="5" max="26" width="15.1640625" customWidth="1"/>
  </cols>
  <sheetData>
    <row r="1" spans="1:14" ht="14">
      <c r="A1" s="5" t="s">
        <v>65</v>
      </c>
      <c r="B1" s="6" t="s">
        <v>66</v>
      </c>
      <c r="C1" s="6" t="s">
        <v>67</v>
      </c>
      <c r="D1" s="6" t="s">
        <v>68</v>
      </c>
      <c r="F1" s="7"/>
      <c r="G1" s="7"/>
      <c r="H1" s="7"/>
      <c r="I1" s="7"/>
      <c r="J1" s="7"/>
      <c r="K1" s="7"/>
      <c r="L1" s="7"/>
      <c r="M1" s="7"/>
      <c r="N1" s="7"/>
    </row>
    <row r="2" spans="1:14">
      <c r="A2" s="8">
        <f t="shared" ref="A2:A329" si="0">LEN(D2)-LEN(SUBSTITUTE(D2," ",""))+1</f>
        <v>1</v>
      </c>
      <c r="B2" s="9" t="s">
        <v>69</v>
      </c>
      <c r="C2" s="9" t="s">
        <v>25</v>
      </c>
      <c r="D2" s="9" t="s">
        <v>25</v>
      </c>
    </row>
    <row r="3" spans="1:14">
      <c r="A3" s="8">
        <f t="shared" si="0"/>
        <v>1</v>
      </c>
      <c r="B3" s="9" t="s">
        <v>69</v>
      </c>
      <c r="C3" s="9" t="s">
        <v>25</v>
      </c>
      <c r="D3" s="9" t="s">
        <v>70</v>
      </c>
    </row>
    <row r="4" spans="1:14">
      <c r="A4" s="8">
        <f t="shared" si="0"/>
        <v>1</v>
      </c>
      <c r="B4" s="9" t="s">
        <v>69</v>
      </c>
      <c r="C4" s="9" t="s">
        <v>25</v>
      </c>
      <c r="D4" s="9" t="s">
        <v>71</v>
      </c>
    </row>
    <row r="5" spans="1:14">
      <c r="A5" s="8">
        <f t="shared" si="0"/>
        <v>1</v>
      </c>
      <c r="B5" s="9" t="s">
        <v>69</v>
      </c>
      <c r="C5" s="9" t="s">
        <v>63</v>
      </c>
      <c r="D5" s="9" t="s">
        <v>63</v>
      </c>
    </row>
    <row r="6" spans="1:14">
      <c r="A6" s="8">
        <f t="shared" si="0"/>
        <v>2</v>
      </c>
      <c r="B6" s="9" t="s">
        <v>69</v>
      </c>
      <c r="C6" s="9" t="s">
        <v>63</v>
      </c>
      <c r="D6" s="9" t="s">
        <v>72</v>
      </c>
    </row>
    <row r="7" spans="1:14">
      <c r="A7" s="8">
        <f t="shared" si="0"/>
        <v>2</v>
      </c>
      <c r="B7" s="9" t="s">
        <v>69</v>
      </c>
      <c r="C7" s="9" t="s">
        <v>63</v>
      </c>
      <c r="D7" s="9" t="s">
        <v>73</v>
      </c>
    </row>
    <row r="8" spans="1:14">
      <c r="A8" s="8">
        <f t="shared" si="0"/>
        <v>1</v>
      </c>
      <c r="B8" s="9" t="s">
        <v>69</v>
      </c>
      <c r="C8" s="9" t="s">
        <v>63</v>
      </c>
      <c r="D8" s="9" t="s">
        <v>74</v>
      </c>
    </row>
    <row r="9" spans="1:14">
      <c r="A9" s="8">
        <f t="shared" si="0"/>
        <v>2</v>
      </c>
      <c r="B9" s="10" t="s">
        <v>31</v>
      </c>
      <c r="C9" s="10" t="s">
        <v>75</v>
      </c>
      <c r="D9" s="9" t="s">
        <v>76</v>
      </c>
    </row>
    <row r="10" spans="1:14">
      <c r="A10" s="8">
        <f t="shared" si="0"/>
        <v>2</v>
      </c>
      <c r="B10" s="9" t="s">
        <v>31</v>
      </c>
      <c r="C10" s="9" t="s">
        <v>75</v>
      </c>
      <c r="D10" s="9" t="s">
        <v>77</v>
      </c>
    </row>
    <row r="11" spans="1:14">
      <c r="A11" s="8">
        <f t="shared" si="0"/>
        <v>1</v>
      </c>
      <c r="B11" s="9" t="s">
        <v>31</v>
      </c>
      <c r="C11" s="9" t="s">
        <v>78</v>
      </c>
      <c r="D11" s="9" t="s">
        <v>78</v>
      </c>
    </row>
    <row r="12" spans="1:14">
      <c r="A12" s="8">
        <f t="shared" si="0"/>
        <v>4</v>
      </c>
      <c r="B12" s="9" t="s">
        <v>31</v>
      </c>
      <c r="C12" s="9" t="s">
        <v>79</v>
      </c>
      <c r="D12" s="9" t="s">
        <v>80</v>
      </c>
    </row>
    <row r="13" spans="1:14">
      <c r="A13" s="8">
        <f t="shared" si="0"/>
        <v>1</v>
      </c>
      <c r="B13" s="9" t="s">
        <v>31</v>
      </c>
      <c r="C13" s="9" t="s">
        <v>79</v>
      </c>
      <c r="D13" s="9" t="s">
        <v>81</v>
      </c>
    </row>
    <row r="14" spans="1:14">
      <c r="A14" s="8">
        <f t="shared" si="0"/>
        <v>1</v>
      </c>
      <c r="B14" s="9" t="s">
        <v>31</v>
      </c>
      <c r="C14" s="9" t="s">
        <v>79</v>
      </c>
      <c r="D14" s="9" t="s">
        <v>82</v>
      </c>
    </row>
    <row r="15" spans="1:14">
      <c r="A15" s="8">
        <f t="shared" si="0"/>
        <v>2</v>
      </c>
      <c r="B15" s="9" t="s">
        <v>31</v>
      </c>
      <c r="C15" s="9" t="s">
        <v>79</v>
      </c>
      <c r="D15" s="9" t="s">
        <v>83</v>
      </c>
    </row>
    <row r="16" spans="1:14">
      <c r="A16" s="8">
        <f t="shared" si="0"/>
        <v>3</v>
      </c>
      <c r="B16" s="9" t="s">
        <v>31</v>
      </c>
      <c r="C16" s="9" t="s">
        <v>84</v>
      </c>
      <c r="D16" s="9" t="s">
        <v>85</v>
      </c>
    </row>
    <row r="17" spans="1:4">
      <c r="A17" s="8">
        <f t="shared" si="0"/>
        <v>3</v>
      </c>
      <c r="B17" s="9" t="s">
        <v>31</v>
      </c>
      <c r="C17" s="9" t="s">
        <v>84</v>
      </c>
      <c r="D17" s="9" t="s">
        <v>86</v>
      </c>
    </row>
    <row r="18" spans="1:4">
      <c r="A18" s="8">
        <f t="shared" si="0"/>
        <v>4</v>
      </c>
      <c r="B18" s="11" t="s">
        <v>31</v>
      </c>
      <c r="C18" s="11" t="s">
        <v>84</v>
      </c>
      <c r="D18" s="9" t="s">
        <v>87</v>
      </c>
    </row>
    <row r="19" spans="1:4">
      <c r="A19" s="8">
        <f t="shared" si="0"/>
        <v>4</v>
      </c>
      <c r="B19" s="9" t="s">
        <v>31</v>
      </c>
      <c r="C19" s="9" t="s">
        <v>84</v>
      </c>
      <c r="D19" s="9" t="s">
        <v>88</v>
      </c>
    </row>
    <row r="20" spans="1:4">
      <c r="A20" s="8">
        <f t="shared" si="0"/>
        <v>3</v>
      </c>
      <c r="B20" s="9" t="s">
        <v>31</v>
      </c>
      <c r="C20" s="9" t="s">
        <v>84</v>
      </c>
      <c r="D20" s="9" t="s">
        <v>89</v>
      </c>
    </row>
    <row r="21" spans="1:4">
      <c r="A21" s="8">
        <f t="shared" si="0"/>
        <v>4</v>
      </c>
      <c r="B21" s="9" t="s">
        <v>31</v>
      </c>
      <c r="C21" s="9" t="s">
        <v>84</v>
      </c>
      <c r="D21" s="9" t="s">
        <v>90</v>
      </c>
    </row>
    <row r="22" spans="1:4">
      <c r="A22" s="8">
        <f t="shared" si="0"/>
        <v>3</v>
      </c>
      <c r="B22" s="9" t="s">
        <v>31</v>
      </c>
      <c r="C22" s="9" t="s">
        <v>84</v>
      </c>
      <c r="D22" s="9" t="s">
        <v>91</v>
      </c>
    </row>
    <row r="23" spans="1:4">
      <c r="A23" s="8">
        <f t="shared" si="0"/>
        <v>3</v>
      </c>
      <c r="B23" s="9" t="s">
        <v>31</v>
      </c>
      <c r="C23" s="9" t="s">
        <v>84</v>
      </c>
      <c r="D23" s="9" t="s">
        <v>92</v>
      </c>
    </row>
    <row r="24" spans="1:4">
      <c r="A24" s="8">
        <f t="shared" si="0"/>
        <v>3</v>
      </c>
      <c r="B24" s="9" t="s">
        <v>31</v>
      </c>
      <c r="C24" s="9" t="s">
        <v>93</v>
      </c>
      <c r="D24" s="9" t="s">
        <v>94</v>
      </c>
    </row>
    <row r="25" spans="1:4">
      <c r="A25" s="8">
        <f t="shared" si="0"/>
        <v>4</v>
      </c>
      <c r="B25" s="9" t="s">
        <v>31</v>
      </c>
      <c r="C25" s="9" t="s">
        <v>93</v>
      </c>
      <c r="D25" s="9" t="s">
        <v>95</v>
      </c>
    </row>
    <row r="26" spans="1:4">
      <c r="A26" s="8">
        <f t="shared" si="0"/>
        <v>1</v>
      </c>
      <c r="B26" s="9" t="s">
        <v>31</v>
      </c>
      <c r="C26" s="9" t="s">
        <v>93</v>
      </c>
      <c r="D26" s="9" t="s">
        <v>96</v>
      </c>
    </row>
    <row r="27" spans="1:4">
      <c r="A27" s="8">
        <f t="shared" si="0"/>
        <v>1</v>
      </c>
      <c r="B27" s="9" t="s">
        <v>31</v>
      </c>
      <c r="C27" s="9" t="s">
        <v>93</v>
      </c>
      <c r="D27" s="9" t="s">
        <v>97</v>
      </c>
    </row>
    <row r="28" spans="1:4">
      <c r="A28" s="8">
        <f t="shared" si="0"/>
        <v>1</v>
      </c>
      <c r="B28" s="9" t="s">
        <v>31</v>
      </c>
      <c r="C28" s="9" t="s">
        <v>93</v>
      </c>
      <c r="D28" s="9" t="s">
        <v>98</v>
      </c>
    </row>
    <row r="29" spans="1:4">
      <c r="A29" s="8">
        <f t="shared" si="0"/>
        <v>1</v>
      </c>
      <c r="B29" s="9" t="s">
        <v>31</v>
      </c>
      <c r="C29" s="9" t="s">
        <v>93</v>
      </c>
      <c r="D29" s="9" t="s">
        <v>99</v>
      </c>
    </row>
    <row r="30" spans="1:4">
      <c r="A30" s="8">
        <f t="shared" si="0"/>
        <v>4</v>
      </c>
      <c r="B30" s="9" t="s">
        <v>31</v>
      </c>
      <c r="C30" s="10" t="s">
        <v>93</v>
      </c>
      <c r="D30" s="9" t="s">
        <v>100</v>
      </c>
    </row>
    <row r="31" spans="1:4">
      <c r="A31" s="8">
        <f t="shared" si="0"/>
        <v>1</v>
      </c>
      <c r="B31" s="9" t="s">
        <v>31</v>
      </c>
      <c r="C31" s="9" t="s">
        <v>93</v>
      </c>
      <c r="D31" s="9" t="s">
        <v>101</v>
      </c>
    </row>
    <row r="32" spans="1:4">
      <c r="A32" s="8">
        <f t="shared" si="0"/>
        <v>1</v>
      </c>
      <c r="B32" s="9" t="s">
        <v>31</v>
      </c>
      <c r="C32" s="9" t="s">
        <v>43</v>
      </c>
      <c r="D32" s="9" t="s">
        <v>43</v>
      </c>
    </row>
    <row r="33" spans="1:4">
      <c r="A33" s="8">
        <f t="shared" si="0"/>
        <v>1</v>
      </c>
      <c r="B33" s="9" t="s">
        <v>31</v>
      </c>
      <c r="C33" s="9" t="s">
        <v>43</v>
      </c>
      <c r="D33" s="9" t="s">
        <v>102</v>
      </c>
    </row>
    <row r="34" spans="1:4">
      <c r="A34" s="8">
        <f t="shared" si="0"/>
        <v>1</v>
      </c>
      <c r="B34" s="9" t="s">
        <v>31</v>
      </c>
      <c r="C34" s="9" t="s">
        <v>31</v>
      </c>
      <c r="D34" s="9" t="s">
        <v>31</v>
      </c>
    </row>
    <row r="35" spans="1:4">
      <c r="A35" s="8">
        <f t="shared" si="0"/>
        <v>1</v>
      </c>
      <c r="B35" s="9" t="s">
        <v>31</v>
      </c>
      <c r="C35" s="9" t="s">
        <v>31</v>
      </c>
      <c r="D35" s="9" t="s">
        <v>103</v>
      </c>
    </row>
    <row r="36" spans="1:4">
      <c r="A36" s="8">
        <f t="shared" si="0"/>
        <v>2</v>
      </c>
      <c r="B36" s="9" t="s">
        <v>23</v>
      </c>
      <c r="C36" s="9" t="s">
        <v>104</v>
      </c>
      <c r="D36" s="9" t="s">
        <v>105</v>
      </c>
    </row>
    <row r="37" spans="1:4">
      <c r="A37" s="8">
        <f t="shared" si="0"/>
        <v>2</v>
      </c>
      <c r="B37" s="9" t="s">
        <v>23</v>
      </c>
      <c r="C37" s="9" t="s">
        <v>106</v>
      </c>
      <c r="D37" s="9" t="s">
        <v>107</v>
      </c>
    </row>
    <row r="38" spans="1:4">
      <c r="A38" s="8">
        <f t="shared" si="0"/>
        <v>2</v>
      </c>
      <c r="B38" s="9" t="s">
        <v>23</v>
      </c>
      <c r="C38" s="9" t="s">
        <v>108</v>
      </c>
      <c r="D38" s="9" t="s">
        <v>109</v>
      </c>
    </row>
    <row r="39" spans="1:4">
      <c r="A39" s="8">
        <f t="shared" si="0"/>
        <v>1</v>
      </c>
      <c r="B39" s="9" t="s">
        <v>23</v>
      </c>
      <c r="C39" s="9" t="s">
        <v>108</v>
      </c>
      <c r="D39" s="9" t="s">
        <v>110</v>
      </c>
    </row>
    <row r="40" spans="1:4">
      <c r="A40" s="8">
        <f t="shared" si="0"/>
        <v>2</v>
      </c>
      <c r="B40" s="9" t="s">
        <v>23</v>
      </c>
      <c r="C40" s="9" t="s">
        <v>108</v>
      </c>
      <c r="D40" s="9" t="s">
        <v>111</v>
      </c>
    </row>
    <row r="41" spans="1:4">
      <c r="A41" s="8">
        <f t="shared" si="0"/>
        <v>2</v>
      </c>
      <c r="B41" s="9" t="s">
        <v>23</v>
      </c>
      <c r="C41" s="9" t="s">
        <v>53</v>
      </c>
      <c r="D41" s="9" t="s">
        <v>112</v>
      </c>
    </row>
    <row r="42" spans="1:4">
      <c r="A42" s="8">
        <f t="shared" si="0"/>
        <v>2</v>
      </c>
      <c r="B42" s="9" t="s">
        <v>23</v>
      </c>
      <c r="C42" s="9" t="s">
        <v>53</v>
      </c>
      <c r="D42" s="9" t="s">
        <v>113</v>
      </c>
    </row>
    <row r="43" spans="1:4">
      <c r="A43" s="8">
        <f t="shared" si="0"/>
        <v>2</v>
      </c>
      <c r="B43" s="9" t="s">
        <v>23</v>
      </c>
      <c r="C43" s="9" t="s">
        <v>53</v>
      </c>
      <c r="D43" s="9" t="s">
        <v>114</v>
      </c>
    </row>
    <row r="44" spans="1:4">
      <c r="A44" s="8">
        <f t="shared" si="0"/>
        <v>2</v>
      </c>
      <c r="B44" s="9" t="s">
        <v>23</v>
      </c>
      <c r="C44" s="9" t="s">
        <v>53</v>
      </c>
      <c r="D44" s="9" t="s">
        <v>115</v>
      </c>
    </row>
    <row r="45" spans="1:4">
      <c r="A45" s="8">
        <f t="shared" si="0"/>
        <v>3</v>
      </c>
      <c r="B45" s="9" t="s">
        <v>23</v>
      </c>
      <c r="C45" s="9" t="s">
        <v>23</v>
      </c>
      <c r="D45" s="9" t="s">
        <v>116</v>
      </c>
    </row>
    <row r="46" spans="1:4">
      <c r="A46" s="8">
        <f t="shared" si="0"/>
        <v>2</v>
      </c>
      <c r="B46" s="9" t="s">
        <v>23</v>
      </c>
      <c r="C46" s="9" t="s">
        <v>23</v>
      </c>
      <c r="D46" s="9" t="s">
        <v>117</v>
      </c>
    </row>
    <row r="47" spans="1:4">
      <c r="A47" s="8">
        <f t="shared" si="0"/>
        <v>1</v>
      </c>
      <c r="B47" s="9" t="s">
        <v>23</v>
      </c>
      <c r="C47" s="9" t="s">
        <v>23</v>
      </c>
      <c r="D47" s="9" t="s">
        <v>23</v>
      </c>
    </row>
    <row r="48" spans="1:4">
      <c r="A48" s="8">
        <f t="shared" si="0"/>
        <v>1</v>
      </c>
      <c r="B48" s="9" t="s">
        <v>23</v>
      </c>
      <c r="C48" s="9" t="s">
        <v>23</v>
      </c>
      <c r="D48" s="9" t="s">
        <v>118</v>
      </c>
    </row>
    <row r="49" spans="1:4">
      <c r="A49" s="8">
        <f t="shared" si="0"/>
        <v>1</v>
      </c>
      <c r="B49" s="9" t="s">
        <v>23</v>
      </c>
      <c r="C49" s="9" t="s">
        <v>119</v>
      </c>
      <c r="D49" s="9" t="s">
        <v>119</v>
      </c>
    </row>
    <row r="50" spans="1:4">
      <c r="A50" s="8">
        <f t="shared" si="0"/>
        <v>1</v>
      </c>
      <c r="B50" s="9" t="s">
        <v>23</v>
      </c>
      <c r="C50" s="9" t="s">
        <v>119</v>
      </c>
      <c r="D50" s="9" t="s">
        <v>120</v>
      </c>
    </row>
    <row r="51" spans="1:4">
      <c r="A51" s="8">
        <f t="shared" si="0"/>
        <v>1</v>
      </c>
      <c r="B51" s="9" t="s">
        <v>23</v>
      </c>
      <c r="C51" s="9" t="s">
        <v>9</v>
      </c>
      <c r="D51" s="9" t="s">
        <v>9</v>
      </c>
    </row>
    <row r="52" spans="1:4">
      <c r="A52" s="8">
        <f t="shared" si="0"/>
        <v>2</v>
      </c>
      <c r="B52" s="9" t="s">
        <v>23</v>
      </c>
      <c r="C52" s="9" t="s">
        <v>9</v>
      </c>
      <c r="D52" s="9" t="s">
        <v>121</v>
      </c>
    </row>
    <row r="53" spans="1:4">
      <c r="A53" s="8">
        <f t="shared" si="0"/>
        <v>1</v>
      </c>
      <c r="B53" s="9" t="s">
        <v>23</v>
      </c>
      <c r="C53" s="9" t="s">
        <v>9</v>
      </c>
      <c r="D53" s="9" t="s">
        <v>122</v>
      </c>
    </row>
    <row r="54" spans="1:4">
      <c r="A54" s="8">
        <f t="shared" si="0"/>
        <v>2</v>
      </c>
      <c r="B54" s="9" t="s">
        <v>23</v>
      </c>
      <c r="C54" s="9" t="s">
        <v>9</v>
      </c>
      <c r="D54" s="9" t="s">
        <v>123</v>
      </c>
    </row>
    <row r="55" spans="1:4">
      <c r="A55" s="8">
        <f t="shared" si="0"/>
        <v>1</v>
      </c>
      <c r="B55" s="9" t="s">
        <v>23</v>
      </c>
      <c r="C55" s="9" t="s">
        <v>9</v>
      </c>
      <c r="D55" s="9" t="s">
        <v>124</v>
      </c>
    </row>
    <row r="56" spans="1:4">
      <c r="A56" s="8">
        <f t="shared" si="0"/>
        <v>2</v>
      </c>
      <c r="B56" s="9" t="s">
        <v>23</v>
      </c>
      <c r="C56" s="9" t="s">
        <v>9</v>
      </c>
      <c r="D56" s="9" t="s">
        <v>125</v>
      </c>
    </row>
    <row r="57" spans="1:4">
      <c r="A57" s="8">
        <f t="shared" si="0"/>
        <v>1</v>
      </c>
      <c r="B57" s="9" t="s">
        <v>23</v>
      </c>
      <c r="C57" s="9" t="s">
        <v>126</v>
      </c>
      <c r="D57" s="9" t="s">
        <v>126</v>
      </c>
    </row>
    <row r="58" spans="1:4">
      <c r="A58" s="8">
        <f t="shared" si="0"/>
        <v>1</v>
      </c>
      <c r="B58" s="9" t="s">
        <v>23</v>
      </c>
      <c r="C58" s="9" t="s">
        <v>126</v>
      </c>
      <c r="D58" s="9" t="s">
        <v>127</v>
      </c>
    </row>
    <row r="59" spans="1:4">
      <c r="A59" s="8">
        <f t="shared" si="0"/>
        <v>1</v>
      </c>
      <c r="B59" s="9" t="s">
        <v>12</v>
      </c>
      <c r="C59" s="9" t="s">
        <v>128</v>
      </c>
      <c r="D59" s="9" t="s">
        <v>129</v>
      </c>
    </row>
    <row r="60" spans="1:4">
      <c r="A60" s="8">
        <f t="shared" si="0"/>
        <v>1</v>
      </c>
      <c r="B60" s="9" t="s">
        <v>12</v>
      </c>
      <c r="C60" s="9" t="s">
        <v>12</v>
      </c>
      <c r="D60" s="9" t="s">
        <v>12</v>
      </c>
    </row>
    <row r="61" spans="1:4">
      <c r="A61" s="8">
        <f t="shared" si="0"/>
        <v>1</v>
      </c>
      <c r="B61" s="9" t="s">
        <v>12</v>
      </c>
      <c r="C61" s="9" t="s">
        <v>12</v>
      </c>
      <c r="D61" s="9" t="s">
        <v>130</v>
      </c>
    </row>
    <row r="62" spans="1:4">
      <c r="A62" s="8">
        <f t="shared" si="0"/>
        <v>1</v>
      </c>
      <c r="B62" s="9" t="s">
        <v>12</v>
      </c>
      <c r="C62" s="9" t="s">
        <v>15</v>
      </c>
      <c r="D62" s="9" t="s">
        <v>15</v>
      </c>
    </row>
    <row r="63" spans="1:4">
      <c r="A63" s="8">
        <f t="shared" si="0"/>
        <v>2</v>
      </c>
      <c r="B63" s="9" t="s">
        <v>12</v>
      </c>
      <c r="C63" s="9" t="s">
        <v>15</v>
      </c>
      <c r="D63" s="9" t="s">
        <v>131</v>
      </c>
    </row>
    <row r="64" spans="1:4">
      <c r="A64" s="8">
        <f t="shared" si="0"/>
        <v>2</v>
      </c>
      <c r="B64" s="9" t="s">
        <v>21</v>
      </c>
      <c r="C64" s="9" t="s">
        <v>132</v>
      </c>
      <c r="D64" s="9" t="s">
        <v>133</v>
      </c>
    </row>
    <row r="65" spans="1:4">
      <c r="A65" s="8">
        <f t="shared" si="0"/>
        <v>3</v>
      </c>
      <c r="B65" s="9" t="s">
        <v>21</v>
      </c>
      <c r="C65" s="9" t="s">
        <v>132</v>
      </c>
      <c r="D65" s="9" t="s">
        <v>134</v>
      </c>
    </row>
    <row r="66" spans="1:4">
      <c r="A66" s="8">
        <f t="shared" si="0"/>
        <v>2</v>
      </c>
      <c r="B66" s="9" t="s">
        <v>21</v>
      </c>
      <c r="C66" s="9" t="s">
        <v>132</v>
      </c>
      <c r="D66" s="9" t="s">
        <v>135</v>
      </c>
    </row>
    <row r="67" spans="1:4">
      <c r="A67" s="8">
        <f t="shared" si="0"/>
        <v>2</v>
      </c>
      <c r="B67" s="9" t="s">
        <v>21</v>
      </c>
      <c r="C67" s="9" t="s">
        <v>136</v>
      </c>
      <c r="D67" s="9" t="s">
        <v>137</v>
      </c>
    </row>
    <row r="68" spans="1:4">
      <c r="A68" s="8">
        <f t="shared" si="0"/>
        <v>2</v>
      </c>
      <c r="B68" s="9" t="s">
        <v>21</v>
      </c>
      <c r="C68" s="9" t="s">
        <v>136</v>
      </c>
      <c r="D68" s="9" t="s">
        <v>138</v>
      </c>
    </row>
    <row r="69" spans="1:4">
      <c r="A69" s="8">
        <f t="shared" si="0"/>
        <v>2</v>
      </c>
      <c r="B69" s="9" t="s">
        <v>21</v>
      </c>
      <c r="C69" s="9" t="s">
        <v>136</v>
      </c>
      <c r="D69" s="9" t="s">
        <v>139</v>
      </c>
    </row>
    <row r="70" spans="1:4">
      <c r="A70" s="8">
        <f t="shared" si="0"/>
        <v>2</v>
      </c>
      <c r="B70" s="9" t="s">
        <v>21</v>
      </c>
      <c r="C70" s="9" t="s">
        <v>38</v>
      </c>
      <c r="D70" s="9" t="s">
        <v>140</v>
      </c>
    </row>
    <row r="71" spans="1:4">
      <c r="A71" s="8">
        <f t="shared" si="0"/>
        <v>3</v>
      </c>
      <c r="B71" s="9" t="s">
        <v>21</v>
      </c>
      <c r="C71" s="9" t="s">
        <v>38</v>
      </c>
      <c r="D71" s="9" t="s">
        <v>141</v>
      </c>
    </row>
    <row r="72" spans="1:4">
      <c r="A72" s="8">
        <f t="shared" si="0"/>
        <v>2</v>
      </c>
      <c r="B72" s="9" t="s">
        <v>21</v>
      </c>
      <c r="C72" s="9" t="s">
        <v>56</v>
      </c>
      <c r="D72" s="9" t="s">
        <v>142</v>
      </c>
    </row>
    <row r="73" spans="1:4">
      <c r="A73" s="8">
        <f t="shared" si="0"/>
        <v>3</v>
      </c>
      <c r="B73" s="9" t="s">
        <v>21</v>
      </c>
      <c r="C73" s="9" t="s">
        <v>56</v>
      </c>
      <c r="D73" s="9" t="s">
        <v>143</v>
      </c>
    </row>
    <row r="74" spans="1:4">
      <c r="A74" s="8">
        <f t="shared" si="0"/>
        <v>1</v>
      </c>
      <c r="B74" s="9" t="s">
        <v>21</v>
      </c>
      <c r="C74" s="9" t="s">
        <v>59</v>
      </c>
      <c r="D74" s="9" t="s">
        <v>144</v>
      </c>
    </row>
    <row r="75" spans="1:4">
      <c r="A75" s="8">
        <f t="shared" si="0"/>
        <v>1</v>
      </c>
      <c r="B75" s="9" t="s">
        <v>21</v>
      </c>
      <c r="C75" s="9" t="s">
        <v>59</v>
      </c>
      <c r="D75" s="9" t="s">
        <v>59</v>
      </c>
    </row>
    <row r="76" spans="1:4">
      <c r="A76" s="8">
        <f t="shared" si="0"/>
        <v>1</v>
      </c>
      <c r="B76" s="9" t="s">
        <v>21</v>
      </c>
      <c r="C76" s="9" t="s">
        <v>33</v>
      </c>
      <c r="D76" s="9" t="s">
        <v>33</v>
      </c>
    </row>
    <row r="77" spans="1:4">
      <c r="A77" s="8">
        <f t="shared" si="0"/>
        <v>1</v>
      </c>
      <c r="B77" s="9" t="s">
        <v>21</v>
      </c>
      <c r="C77" s="9" t="s">
        <v>33</v>
      </c>
      <c r="D77" s="9" t="s">
        <v>145</v>
      </c>
    </row>
    <row r="78" spans="1:4">
      <c r="A78" s="8">
        <f t="shared" si="0"/>
        <v>1</v>
      </c>
      <c r="B78" s="9" t="s">
        <v>21</v>
      </c>
      <c r="C78" s="9" t="s">
        <v>29</v>
      </c>
      <c r="D78" s="9" t="s">
        <v>146</v>
      </c>
    </row>
    <row r="79" spans="1:4">
      <c r="A79" s="8">
        <f t="shared" si="0"/>
        <v>2</v>
      </c>
      <c r="B79" s="9" t="s">
        <v>21</v>
      </c>
      <c r="C79" s="9" t="s">
        <v>29</v>
      </c>
      <c r="D79" s="9" t="s">
        <v>147</v>
      </c>
    </row>
    <row r="80" spans="1:4">
      <c r="A80" s="8">
        <f t="shared" si="0"/>
        <v>3</v>
      </c>
      <c r="B80" s="9" t="s">
        <v>21</v>
      </c>
      <c r="C80" s="9" t="s">
        <v>29</v>
      </c>
      <c r="D80" s="9" t="s">
        <v>148</v>
      </c>
    </row>
    <row r="81" spans="1:4">
      <c r="A81" s="8">
        <f t="shared" si="0"/>
        <v>2</v>
      </c>
      <c r="B81" s="9" t="s">
        <v>21</v>
      </c>
      <c r="C81" s="9" t="s">
        <v>29</v>
      </c>
      <c r="D81" s="9" t="s">
        <v>149</v>
      </c>
    </row>
    <row r="82" spans="1:4">
      <c r="A82" s="8">
        <f t="shared" si="0"/>
        <v>1</v>
      </c>
      <c r="B82" s="9" t="s">
        <v>21</v>
      </c>
      <c r="C82" s="9" t="s">
        <v>21</v>
      </c>
      <c r="D82" s="9" t="s">
        <v>21</v>
      </c>
    </row>
    <row r="83" spans="1:4">
      <c r="A83" s="8">
        <f t="shared" si="0"/>
        <v>2</v>
      </c>
      <c r="B83" s="9" t="s">
        <v>150</v>
      </c>
      <c r="C83" s="9" t="s">
        <v>151</v>
      </c>
      <c r="D83" s="9" t="s">
        <v>152</v>
      </c>
    </row>
    <row r="84" spans="1:4">
      <c r="A84" s="8">
        <f t="shared" si="0"/>
        <v>2</v>
      </c>
      <c r="B84" s="9" t="s">
        <v>150</v>
      </c>
      <c r="C84" s="9" t="s">
        <v>153</v>
      </c>
      <c r="D84" s="9" t="s">
        <v>154</v>
      </c>
    </row>
    <row r="85" spans="1:4">
      <c r="A85" s="8">
        <f t="shared" si="0"/>
        <v>2</v>
      </c>
      <c r="B85" s="9" t="s">
        <v>150</v>
      </c>
      <c r="C85" s="9" t="s">
        <v>155</v>
      </c>
      <c r="D85" s="9" t="s">
        <v>156</v>
      </c>
    </row>
    <row r="86" spans="1:4">
      <c r="A86" s="8">
        <f t="shared" si="0"/>
        <v>1</v>
      </c>
      <c r="B86" s="9" t="s">
        <v>150</v>
      </c>
      <c r="C86" s="9" t="s">
        <v>157</v>
      </c>
      <c r="D86" s="9" t="s">
        <v>157</v>
      </c>
    </row>
    <row r="87" spans="1:4">
      <c r="A87" s="8">
        <f t="shared" si="0"/>
        <v>3</v>
      </c>
      <c r="B87" s="9" t="s">
        <v>150</v>
      </c>
      <c r="C87" s="9" t="s">
        <v>158</v>
      </c>
      <c r="D87" s="9" t="s">
        <v>159</v>
      </c>
    </row>
    <row r="88" spans="1:4">
      <c r="A88" s="8">
        <f t="shared" si="0"/>
        <v>1</v>
      </c>
      <c r="B88" s="9" t="s">
        <v>150</v>
      </c>
      <c r="C88" s="9" t="s">
        <v>158</v>
      </c>
      <c r="D88" s="9" t="s">
        <v>160</v>
      </c>
    </row>
    <row r="89" spans="1:4">
      <c r="A89" s="8">
        <f t="shared" si="0"/>
        <v>1</v>
      </c>
      <c r="B89" s="9" t="s">
        <v>150</v>
      </c>
      <c r="C89" s="9" t="s">
        <v>158</v>
      </c>
      <c r="D89" s="9" t="s">
        <v>161</v>
      </c>
    </row>
    <row r="90" spans="1:4">
      <c r="A90" s="8">
        <f t="shared" si="0"/>
        <v>1</v>
      </c>
      <c r="B90" s="9" t="s">
        <v>150</v>
      </c>
      <c r="C90" s="9" t="s">
        <v>158</v>
      </c>
      <c r="D90" s="9" t="s">
        <v>162</v>
      </c>
    </row>
    <row r="91" spans="1:4">
      <c r="A91" s="8">
        <f t="shared" si="0"/>
        <v>1</v>
      </c>
      <c r="B91" s="9" t="s">
        <v>150</v>
      </c>
      <c r="C91" s="9" t="s">
        <v>158</v>
      </c>
      <c r="D91" s="9" t="s">
        <v>163</v>
      </c>
    </row>
    <row r="92" spans="1:4">
      <c r="A92" s="8">
        <f t="shared" si="0"/>
        <v>1</v>
      </c>
      <c r="B92" s="9" t="s">
        <v>150</v>
      </c>
      <c r="C92" s="9" t="s">
        <v>158</v>
      </c>
      <c r="D92" s="9" t="s">
        <v>164</v>
      </c>
    </row>
    <row r="93" spans="1:4">
      <c r="A93" s="8">
        <f t="shared" si="0"/>
        <v>1</v>
      </c>
      <c r="B93" s="9" t="s">
        <v>150</v>
      </c>
      <c r="C93" s="9" t="s">
        <v>158</v>
      </c>
      <c r="D93" s="9" t="s">
        <v>165</v>
      </c>
    </row>
    <row r="94" spans="1:4">
      <c r="A94" s="8">
        <f t="shared" si="0"/>
        <v>2</v>
      </c>
      <c r="B94" s="10" t="s">
        <v>166</v>
      </c>
      <c r="C94" s="10" t="s">
        <v>167</v>
      </c>
      <c r="D94" s="9" t="s">
        <v>168</v>
      </c>
    </row>
    <row r="95" spans="1:4">
      <c r="A95" s="8">
        <f t="shared" si="0"/>
        <v>2</v>
      </c>
      <c r="B95" s="9" t="s">
        <v>166</v>
      </c>
      <c r="C95" s="10" t="s">
        <v>169</v>
      </c>
      <c r="D95" s="9" t="s">
        <v>170</v>
      </c>
    </row>
    <row r="96" spans="1:4">
      <c r="A96" s="8">
        <f t="shared" si="0"/>
        <v>1</v>
      </c>
      <c r="B96" s="9" t="s">
        <v>166</v>
      </c>
      <c r="C96" s="9" t="s">
        <v>171</v>
      </c>
      <c r="D96" s="9" t="s">
        <v>171</v>
      </c>
    </row>
    <row r="97" spans="1:4">
      <c r="A97" s="8">
        <f t="shared" si="0"/>
        <v>3</v>
      </c>
      <c r="B97" s="9" t="s">
        <v>166</v>
      </c>
      <c r="C97" s="9" t="s">
        <v>54</v>
      </c>
      <c r="D97" s="9" t="s">
        <v>172</v>
      </c>
    </row>
    <row r="98" spans="1:4">
      <c r="A98" s="8">
        <f t="shared" si="0"/>
        <v>1</v>
      </c>
      <c r="B98" s="9" t="s">
        <v>166</v>
      </c>
      <c r="C98" s="9" t="s">
        <v>54</v>
      </c>
      <c r="D98" s="9" t="s">
        <v>173</v>
      </c>
    </row>
    <row r="99" spans="1:4">
      <c r="A99" s="8">
        <f t="shared" si="0"/>
        <v>2</v>
      </c>
      <c r="B99" s="9" t="s">
        <v>166</v>
      </c>
      <c r="C99" s="9" t="s">
        <v>54</v>
      </c>
      <c r="D99" s="9" t="s">
        <v>174</v>
      </c>
    </row>
    <row r="100" spans="1:4">
      <c r="A100" s="8">
        <f t="shared" si="0"/>
        <v>3</v>
      </c>
      <c r="B100" s="9" t="s">
        <v>166</v>
      </c>
      <c r="C100" s="9" t="s">
        <v>54</v>
      </c>
      <c r="D100" s="9" t="s">
        <v>175</v>
      </c>
    </row>
    <row r="101" spans="1:4">
      <c r="A101" s="8">
        <f t="shared" si="0"/>
        <v>1</v>
      </c>
      <c r="B101" s="9" t="s">
        <v>166</v>
      </c>
      <c r="C101" s="9" t="s">
        <v>176</v>
      </c>
      <c r="D101" s="9" t="s">
        <v>176</v>
      </c>
    </row>
    <row r="102" spans="1:4">
      <c r="A102" s="8">
        <f t="shared" si="0"/>
        <v>2</v>
      </c>
      <c r="B102" s="9" t="s">
        <v>166</v>
      </c>
      <c r="C102" s="9" t="s">
        <v>177</v>
      </c>
      <c r="D102" s="9" t="s">
        <v>178</v>
      </c>
    </row>
    <row r="103" spans="1:4">
      <c r="A103" s="8">
        <f t="shared" si="0"/>
        <v>2</v>
      </c>
      <c r="B103" s="9" t="s">
        <v>166</v>
      </c>
      <c r="C103" s="9" t="s">
        <v>179</v>
      </c>
      <c r="D103" s="9" t="s">
        <v>180</v>
      </c>
    </row>
    <row r="104" spans="1:4">
      <c r="A104" s="8">
        <f t="shared" si="0"/>
        <v>1</v>
      </c>
      <c r="B104" s="9" t="s">
        <v>166</v>
      </c>
      <c r="C104" s="9" t="s">
        <v>181</v>
      </c>
      <c r="D104" s="9" t="s">
        <v>181</v>
      </c>
    </row>
    <row r="105" spans="1:4">
      <c r="A105" s="8">
        <f t="shared" si="0"/>
        <v>1</v>
      </c>
      <c r="B105" s="9" t="s">
        <v>166</v>
      </c>
      <c r="C105" s="9" t="s">
        <v>181</v>
      </c>
      <c r="D105" s="9" t="s">
        <v>182</v>
      </c>
    </row>
    <row r="106" spans="1:4">
      <c r="A106" s="8">
        <f t="shared" si="0"/>
        <v>1</v>
      </c>
      <c r="B106" s="9" t="s">
        <v>166</v>
      </c>
      <c r="C106" s="9" t="s">
        <v>18</v>
      </c>
      <c r="D106" s="9" t="s">
        <v>18</v>
      </c>
    </row>
    <row r="107" spans="1:4">
      <c r="A107" s="8">
        <f t="shared" si="0"/>
        <v>3</v>
      </c>
      <c r="B107" s="9" t="s">
        <v>166</v>
      </c>
      <c r="C107" s="9" t="s">
        <v>183</v>
      </c>
      <c r="D107" s="9" t="s">
        <v>184</v>
      </c>
    </row>
    <row r="108" spans="1:4">
      <c r="A108" s="8">
        <f t="shared" si="0"/>
        <v>2</v>
      </c>
      <c r="B108" s="9" t="s">
        <v>166</v>
      </c>
      <c r="C108" s="9" t="s">
        <v>183</v>
      </c>
      <c r="D108" s="9" t="s">
        <v>185</v>
      </c>
    </row>
    <row r="109" spans="1:4">
      <c r="A109" s="8">
        <f t="shared" si="0"/>
        <v>2</v>
      </c>
      <c r="B109" s="9" t="s">
        <v>166</v>
      </c>
      <c r="C109" s="9" t="s">
        <v>183</v>
      </c>
      <c r="D109" s="9" t="s">
        <v>186</v>
      </c>
    </row>
    <row r="110" spans="1:4">
      <c r="A110" s="8">
        <f t="shared" si="0"/>
        <v>4</v>
      </c>
      <c r="B110" s="9" t="s">
        <v>166</v>
      </c>
      <c r="C110" s="9" t="s">
        <v>183</v>
      </c>
      <c r="D110" s="9" t="s">
        <v>187</v>
      </c>
    </row>
    <row r="111" spans="1:4">
      <c r="A111" s="8">
        <f t="shared" si="0"/>
        <v>2</v>
      </c>
      <c r="B111" s="9" t="s">
        <v>166</v>
      </c>
      <c r="C111" s="10" t="s">
        <v>183</v>
      </c>
      <c r="D111" s="9" t="s">
        <v>188</v>
      </c>
    </row>
    <row r="112" spans="1:4">
      <c r="A112" s="8">
        <f t="shared" si="0"/>
        <v>2</v>
      </c>
      <c r="B112" s="9" t="s">
        <v>166</v>
      </c>
      <c r="C112" s="10" t="s">
        <v>183</v>
      </c>
      <c r="D112" s="9" t="s">
        <v>189</v>
      </c>
    </row>
    <row r="113" spans="1:4">
      <c r="A113" s="8">
        <f t="shared" si="0"/>
        <v>2</v>
      </c>
      <c r="B113" s="9" t="s">
        <v>190</v>
      </c>
      <c r="C113" s="9" t="s">
        <v>191</v>
      </c>
      <c r="D113" s="9" t="s">
        <v>192</v>
      </c>
    </row>
    <row r="114" spans="1:4">
      <c r="A114" s="8">
        <f t="shared" si="0"/>
        <v>2</v>
      </c>
      <c r="B114" s="9" t="s">
        <v>190</v>
      </c>
      <c r="C114" s="9" t="s">
        <v>193</v>
      </c>
      <c r="D114" s="9" t="s">
        <v>194</v>
      </c>
    </row>
    <row r="115" spans="1:4">
      <c r="A115" s="8">
        <f t="shared" si="0"/>
        <v>1</v>
      </c>
      <c r="B115" s="9" t="s">
        <v>190</v>
      </c>
      <c r="C115" s="9" t="s">
        <v>64</v>
      </c>
      <c r="D115" s="9" t="s">
        <v>64</v>
      </c>
    </row>
    <row r="116" spans="1:4">
      <c r="A116" s="8">
        <f t="shared" si="0"/>
        <v>1</v>
      </c>
      <c r="B116" s="9" t="s">
        <v>190</v>
      </c>
      <c r="C116" s="9" t="s">
        <v>64</v>
      </c>
      <c r="D116" s="9" t="s">
        <v>195</v>
      </c>
    </row>
    <row r="117" spans="1:4">
      <c r="A117" s="8">
        <f t="shared" si="0"/>
        <v>2</v>
      </c>
      <c r="B117" s="9" t="s">
        <v>196</v>
      </c>
      <c r="C117" s="9" t="s">
        <v>42</v>
      </c>
      <c r="D117" s="9" t="s">
        <v>197</v>
      </c>
    </row>
    <row r="118" spans="1:4">
      <c r="A118" s="8">
        <f t="shared" si="0"/>
        <v>2</v>
      </c>
      <c r="B118" s="9" t="s">
        <v>196</v>
      </c>
      <c r="C118" s="9" t="s">
        <v>42</v>
      </c>
      <c r="D118" s="9" t="s">
        <v>198</v>
      </c>
    </row>
    <row r="119" spans="1:4">
      <c r="A119" s="8">
        <f t="shared" si="0"/>
        <v>2</v>
      </c>
      <c r="B119" s="9" t="s">
        <v>196</v>
      </c>
      <c r="C119" s="9" t="s">
        <v>42</v>
      </c>
      <c r="D119" s="9" t="s">
        <v>199</v>
      </c>
    </row>
    <row r="120" spans="1:4">
      <c r="A120" s="8">
        <f t="shared" si="0"/>
        <v>3</v>
      </c>
      <c r="B120" s="9" t="s">
        <v>196</v>
      </c>
      <c r="C120" s="9" t="s">
        <v>42</v>
      </c>
      <c r="D120" s="9" t="s">
        <v>200</v>
      </c>
    </row>
    <row r="121" spans="1:4">
      <c r="A121" s="8">
        <f t="shared" si="0"/>
        <v>1</v>
      </c>
      <c r="B121" s="9" t="s">
        <v>196</v>
      </c>
      <c r="C121" s="9" t="s">
        <v>24</v>
      </c>
      <c r="D121" s="9" t="s">
        <v>24</v>
      </c>
    </row>
    <row r="122" spans="1:4">
      <c r="A122" s="8">
        <f t="shared" si="0"/>
        <v>1</v>
      </c>
      <c r="B122" s="9" t="s">
        <v>196</v>
      </c>
      <c r="C122" s="9" t="s">
        <v>24</v>
      </c>
      <c r="D122" s="9" t="s">
        <v>201</v>
      </c>
    </row>
    <row r="123" spans="1:4">
      <c r="A123" s="8">
        <f t="shared" si="0"/>
        <v>2</v>
      </c>
      <c r="B123" s="9" t="s">
        <v>196</v>
      </c>
      <c r="C123" s="11" t="s">
        <v>202</v>
      </c>
      <c r="D123" s="9" t="s">
        <v>203</v>
      </c>
    </row>
    <row r="124" spans="1:4">
      <c r="A124" s="8">
        <f t="shared" si="0"/>
        <v>1</v>
      </c>
      <c r="B124" s="9" t="s">
        <v>196</v>
      </c>
      <c r="C124" s="9" t="s">
        <v>26</v>
      </c>
      <c r="D124" s="9" t="s">
        <v>26</v>
      </c>
    </row>
    <row r="125" spans="1:4">
      <c r="A125" s="8">
        <f t="shared" si="0"/>
        <v>2</v>
      </c>
      <c r="B125" s="9" t="s">
        <v>196</v>
      </c>
      <c r="C125" s="9" t="s">
        <v>55</v>
      </c>
      <c r="D125" s="9" t="s">
        <v>204</v>
      </c>
    </row>
    <row r="126" spans="1:4">
      <c r="A126" s="8">
        <f t="shared" si="0"/>
        <v>2</v>
      </c>
      <c r="B126" s="9" t="s">
        <v>196</v>
      </c>
      <c r="C126" s="9" t="s">
        <v>55</v>
      </c>
      <c r="D126" s="9" t="s">
        <v>205</v>
      </c>
    </row>
    <row r="127" spans="1:4">
      <c r="A127" s="8">
        <f t="shared" si="0"/>
        <v>1</v>
      </c>
      <c r="B127" s="9" t="s">
        <v>196</v>
      </c>
      <c r="C127" s="9" t="s">
        <v>13</v>
      </c>
      <c r="D127" s="9" t="s">
        <v>13</v>
      </c>
    </row>
    <row r="128" spans="1:4">
      <c r="A128" s="8">
        <f t="shared" si="0"/>
        <v>3</v>
      </c>
      <c r="B128" s="9" t="s">
        <v>196</v>
      </c>
      <c r="C128" s="9" t="s">
        <v>13</v>
      </c>
      <c r="D128" s="9" t="s">
        <v>206</v>
      </c>
    </row>
    <row r="129" spans="1:4">
      <c r="A129" s="8">
        <f t="shared" si="0"/>
        <v>3</v>
      </c>
      <c r="B129" s="9" t="s">
        <v>207</v>
      </c>
      <c r="C129" s="9" t="s">
        <v>208</v>
      </c>
      <c r="D129" s="9" t="s">
        <v>209</v>
      </c>
    </row>
    <row r="130" spans="1:4">
      <c r="A130" s="8">
        <f t="shared" si="0"/>
        <v>2</v>
      </c>
      <c r="B130" s="9" t="s">
        <v>207</v>
      </c>
      <c r="C130" s="9" t="s">
        <v>208</v>
      </c>
      <c r="D130" s="9" t="s">
        <v>210</v>
      </c>
    </row>
    <row r="131" spans="1:4">
      <c r="A131" s="8">
        <f t="shared" si="0"/>
        <v>2</v>
      </c>
      <c r="B131" s="9" t="s">
        <v>207</v>
      </c>
      <c r="C131" s="9" t="s">
        <v>208</v>
      </c>
      <c r="D131" s="9" t="s">
        <v>211</v>
      </c>
    </row>
    <row r="132" spans="1:4">
      <c r="A132" s="8">
        <f t="shared" si="0"/>
        <v>2</v>
      </c>
      <c r="B132" s="9" t="s">
        <v>207</v>
      </c>
      <c r="C132" s="9" t="s">
        <v>51</v>
      </c>
      <c r="D132" s="9" t="s">
        <v>212</v>
      </c>
    </row>
    <row r="133" spans="1:4">
      <c r="A133" s="8">
        <f t="shared" si="0"/>
        <v>2</v>
      </c>
      <c r="B133" s="9" t="s">
        <v>207</v>
      </c>
      <c r="C133" s="9" t="s">
        <v>51</v>
      </c>
      <c r="D133" s="9" t="s">
        <v>213</v>
      </c>
    </row>
    <row r="134" spans="1:4">
      <c r="A134" s="8">
        <f t="shared" si="0"/>
        <v>2</v>
      </c>
      <c r="B134" s="9" t="s">
        <v>207</v>
      </c>
      <c r="C134" s="9" t="s">
        <v>51</v>
      </c>
      <c r="D134" s="9" t="s">
        <v>214</v>
      </c>
    </row>
    <row r="135" spans="1:4">
      <c r="A135" s="8">
        <f t="shared" si="0"/>
        <v>2</v>
      </c>
      <c r="B135" s="9" t="s">
        <v>207</v>
      </c>
      <c r="C135" s="9" t="s">
        <v>61</v>
      </c>
      <c r="D135" s="9" t="s">
        <v>215</v>
      </c>
    </row>
    <row r="136" spans="1:4">
      <c r="A136" s="8">
        <f t="shared" si="0"/>
        <v>2</v>
      </c>
      <c r="B136" s="9" t="s">
        <v>207</v>
      </c>
      <c r="C136" s="10" t="s">
        <v>216</v>
      </c>
      <c r="D136" s="9" t="s">
        <v>217</v>
      </c>
    </row>
    <row r="137" spans="1:4">
      <c r="A137" s="8">
        <f t="shared" si="0"/>
        <v>1</v>
      </c>
      <c r="B137" s="9" t="s">
        <v>207</v>
      </c>
      <c r="C137" s="9" t="s">
        <v>41</v>
      </c>
      <c r="D137" s="9" t="s">
        <v>41</v>
      </c>
    </row>
    <row r="138" spans="1:4">
      <c r="A138" s="8">
        <f t="shared" si="0"/>
        <v>1</v>
      </c>
      <c r="B138" s="9" t="s">
        <v>207</v>
      </c>
      <c r="C138" s="9" t="s">
        <v>50</v>
      </c>
      <c r="D138" s="9" t="s">
        <v>218</v>
      </c>
    </row>
    <row r="139" spans="1:4">
      <c r="A139" s="8">
        <f t="shared" si="0"/>
        <v>1</v>
      </c>
      <c r="B139" s="9" t="s">
        <v>207</v>
      </c>
      <c r="C139" s="12" t="s">
        <v>50</v>
      </c>
      <c r="D139" s="9" t="s">
        <v>219</v>
      </c>
    </row>
    <row r="140" spans="1:4">
      <c r="A140" s="8">
        <f t="shared" si="0"/>
        <v>2</v>
      </c>
      <c r="B140" s="9" t="s">
        <v>207</v>
      </c>
      <c r="C140" s="12" t="s">
        <v>50</v>
      </c>
      <c r="D140" s="9" t="s">
        <v>220</v>
      </c>
    </row>
    <row r="141" spans="1:4">
      <c r="A141" s="8">
        <f t="shared" si="0"/>
        <v>2</v>
      </c>
      <c r="B141" s="9" t="s">
        <v>207</v>
      </c>
      <c r="C141" s="9" t="s">
        <v>49</v>
      </c>
      <c r="D141" s="9" t="s">
        <v>221</v>
      </c>
    </row>
    <row r="142" spans="1:4">
      <c r="A142" s="8">
        <f t="shared" si="0"/>
        <v>1</v>
      </c>
      <c r="B142" s="9" t="s">
        <v>207</v>
      </c>
      <c r="C142" s="9" t="s">
        <v>49</v>
      </c>
      <c r="D142" s="9" t="s">
        <v>222</v>
      </c>
    </row>
    <row r="143" spans="1:4">
      <c r="A143" s="8">
        <f t="shared" si="0"/>
        <v>2</v>
      </c>
      <c r="B143" s="9" t="s">
        <v>207</v>
      </c>
      <c r="C143" s="9" t="s">
        <v>49</v>
      </c>
      <c r="D143" s="9" t="s">
        <v>223</v>
      </c>
    </row>
    <row r="144" spans="1:4">
      <c r="A144" s="8">
        <f t="shared" si="0"/>
        <v>2</v>
      </c>
      <c r="B144" s="9" t="s">
        <v>207</v>
      </c>
      <c r="C144" s="9" t="s">
        <v>49</v>
      </c>
      <c r="D144" s="9" t="s">
        <v>224</v>
      </c>
    </row>
    <row r="145" spans="1:4">
      <c r="A145" s="8">
        <f t="shared" si="0"/>
        <v>1</v>
      </c>
      <c r="B145" s="9" t="s">
        <v>207</v>
      </c>
      <c r="C145" s="9" t="s">
        <v>16</v>
      </c>
      <c r="D145" s="9" t="s">
        <v>16</v>
      </c>
    </row>
    <row r="146" spans="1:4">
      <c r="A146" s="8">
        <f t="shared" si="0"/>
        <v>2</v>
      </c>
      <c r="B146" s="9" t="s">
        <v>207</v>
      </c>
      <c r="C146" s="9" t="s">
        <v>16</v>
      </c>
      <c r="D146" s="9" t="s">
        <v>225</v>
      </c>
    </row>
    <row r="147" spans="1:4">
      <c r="A147" s="8">
        <f t="shared" si="0"/>
        <v>2</v>
      </c>
      <c r="B147" s="9" t="s">
        <v>207</v>
      </c>
      <c r="C147" s="9" t="s">
        <v>5</v>
      </c>
      <c r="D147" s="9" t="s">
        <v>226</v>
      </c>
    </row>
    <row r="148" spans="1:4">
      <c r="A148" s="8">
        <f t="shared" si="0"/>
        <v>3</v>
      </c>
      <c r="B148" s="9" t="s">
        <v>207</v>
      </c>
      <c r="C148" s="9" t="s">
        <v>5</v>
      </c>
      <c r="D148" s="9" t="s">
        <v>227</v>
      </c>
    </row>
    <row r="149" spans="1:4">
      <c r="A149" s="8">
        <f t="shared" si="0"/>
        <v>3</v>
      </c>
      <c r="B149" s="9" t="s">
        <v>207</v>
      </c>
      <c r="C149" s="9" t="s">
        <v>5</v>
      </c>
      <c r="D149" s="9" t="s">
        <v>228</v>
      </c>
    </row>
    <row r="150" spans="1:4">
      <c r="A150" s="8">
        <f t="shared" si="0"/>
        <v>4</v>
      </c>
      <c r="B150" s="9" t="s">
        <v>207</v>
      </c>
      <c r="C150" s="9" t="s">
        <v>5</v>
      </c>
      <c r="D150" s="9" t="s">
        <v>229</v>
      </c>
    </row>
    <row r="151" spans="1:4">
      <c r="A151" s="8">
        <f t="shared" si="0"/>
        <v>1</v>
      </c>
      <c r="B151" s="9" t="s">
        <v>207</v>
      </c>
      <c r="C151" s="9" t="s">
        <v>10</v>
      </c>
      <c r="D151" s="9" t="s">
        <v>10</v>
      </c>
    </row>
    <row r="152" spans="1:4">
      <c r="A152" s="8">
        <f t="shared" si="0"/>
        <v>2</v>
      </c>
      <c r="B152" s="9" t="s">
        <v>207</v>
      </c>
      <c r="C152" s="9" t="s">
        <v>10</v>
      </c>
      <c r="D152" s="9" t="s">
        <v>230</v>
      </c>
    </row>
    <row r="153" spans="1:4">
      <c r="A153" s="8">
        <f t="shared" si="0"/>
        <v>1</v>
      </c>
      <c r="B153" s="9" t="s">
        <v>207</v>
      </c>
      <c r="C153" s="9" t="s">
        <v>10</v>
      </c>
      <c r="D153" s="9" t="s">
        <v>231</v>
      </c>
    </row>
    <row r="154" spans="1:4">
      <c r="A154" s="8">
        <f t="shared" si="0"/>
        <v>1</v>
      </c>
      <c r="B154" s="9" t="s">
        <v>207</v>
      </c>
      <c r="C154" s="9" t="s">
        <v>10</v>
      </c>
      <c r="D154" s="9" t="s">
        <v>232</v>
      </c>
    </row>
    <row r="155" spans="1:4">
      <c r="A155" s="8">
        <f t="shared" si="0"/>
        <v>1</v>
      </c>
      <c r="B155" s="9" t="s">
        <v>207</v>
      </c>
      <c r="C155" s="11" t="s">
        <v>10</v>
      </c>
      <c r="D155" s="9" t="s">
        <v>233</v>
      </c>
    </row>
    <row r="156" spans="1:4">
      <c r="A156" s="8">
        <f t="shared" si="0"/>
        <v>2</v>
      </c>
      <c r="B156" s="9" t="s">
        <v>207</v>
      </c>
      <c r="C156" s="10" t="s">
        <v>10</v>
      </c>
      <c r="D156" s="9" t="s">
        <v>234</v>
      </c>
    </row>
    <row r="157" spans="1:4">
      <c r="A157" s="8">
        <f t="shared" si="0"/>
        <v>1</v>
      </c>
      <c r="B157" s="9" t="s">
        <v>11</v>
      </c>
      <c r="C157" s="9" t="s">
        <v>235</v>
      </c>
      <c r="D157" s="9" t="s">
        <v>236</v>
      </c>
    </row>
    <row r="158" spans="1:4">
      <c r="A158" s="8">
        <f t="shared" si="0"/>
        <v>4</v>
      </c>
      <c r="B158" s="9" t="s">
        <v>11</v>
      </c>
      <c r="C158" s="9" t="s">
        <v>235</v>
      </c>
      <c r="D158" s="9" t="s">
        <v>237</v>
      </c>
    </row>
    <row r="159" spans="1:4">
      <c r="A159" s="8">
        <f t="shared" si="0"/>
        <v>1</v>
      </c>
      <c r="B159" s="9" t="s">
        <v>11</v>
      </c>
      <c r="C159" s="9" t="s">
        <v>238</v>
      </c>
      <c r="D159" s="9" t="s">
        <v>239</v>
      </c>
    </row>
    <row r="160" spans="1:4">
      <c r="A160" s="8">
        <f t="shared" si="0"/>
        <v>3</v>
      </c>
      <c r="B160" s="9" t="s">
        <v>11</v>
      </c>
      <c r="C160" s="9" t="s">
        <v>238</v>
      </c>
      <c r="D160" s="9" t="s">
        <v>240</v>
      </c>
    </row>
    <row r="161" spans="1:4">
      <c r="A161" s="8">
        <f t="shared" si="0"/>
        <v>2</v>
      </c>
      <c r="B161" s="9" t="s">
        <v>11</v>
      </c>
      <c r="C161" s="9" t="s">
        <v>32</v>
      </c>
      <c r="D161" s="9" t="s">
        <v>241</v>
      </c>
    </row>
    <row r="162" spans="1:4">
      <c r="A162" s="8">
        <f t="shared" si="0"/>
        <v>2</v>
      </c>
      <c r="B162" s="9" t="s">
        <v>11</v>
      </c>
      <c r="C162" s="9" t="s">
        <v>32</v>
      </c>
      <c r="D162" s="9" t="s">
        <v>242</v>
      </c>
    </row>
    <row r="163" spans="1:4" ht="16.5" customHeight="1">
      <c r="A163" s="8">
        <f t="shared" si="0"/>
        <v>3</v>
      </c>
      <c r="B163" s="9" t="s">
        <v>11</v>
      </c>
      <c r="C163" s="9" t="s">
        <v>32</v>
      </c>
      <c r="D163" s="9" t="s">
        <v>243</v>
      </c>
    </row>
    <row r="164" spans="1:4">
      <c r="A164" s="8">
        <f t="shared" si="0"/>
        <v>1</v>
      </c>
      <c r="B164" s="9" t="s">
        <v>11</v>
      </c>
      <c r="C164" s="9" t="s">
        <v>32</v>
      </c>
      <c r="D164" s="9" t="s">
        <v>244</v>
      </c>
    </row>
    <row r="165" spans="1:4">
      <c r="A165" s="8">
        <f t="shared" si="0"/>
        <v>1</v>
      </c>
      <c r="B165" s="9" t="s">
        <v>11</v>
      </c>
      <c r="C165" s="9" t="s">
        <v>245</v>
      </c>
      <c r="D165" s="9" t="s">
        <v>246</v>
      </c>
    </row>
    <row r="166" spans="1:4">
      <c r="A166" s="8">
        <f t="shared" si="0"/>
        <v>3</v>
      </c>
      <c r="B166" s="9" t="s">
        <v>11</v>
      </c>
      <c r="C166" s="9" t="s">
        <v>245</v>
      </c>
      <c r="D166" s="9" t="s">
        <v>247</v>
      </c>
    </row>
    <row r="167" spans="1:4">
      <c r="A167" s="8">
        <f t="shared" si="0"/>
        <v>3</v>
      </c>
      <c r="B167" s="9" t="s">
        <v>11</v>
      </c>
      <c r="C167" s="9" t="s">
        <v>245</v>
      </c>
      <c r="D167" s="9" t="s">
        <v>248</v>
      </c>
    </row>
    <row r="168" spans="1:4">
      <c r="A168" s="8">
        <f t="shared" si="0"/>
        <v>2</v>
      </c>
      <c r="B168" s="9" t="s">
        <v>11</v>
      </c>
      <c r="C168" s="9" t="s">
        <v>245</v>
      </c>
      <c r="D168" s="9" t="s">
        <v>249</v>
      </c>
    </row>
    <row r="169" spans="1:4">
      <c r="A169" s="8">
        <f t="shared" si="0"/>
        <v>1</v>
      </c>
      <c r="B169" s="11" t="s">
        <v>11</v>
      </c>
      <c r="C169" s="11" t="s">
        <v>11</v>
      </c>
      <c r="D169" s="9" t="s">
        <v>11</v>
      </c>
    </row>
    <row r="170" spans="1:4">
      <c r="A170" s="8">
        <f t="shared" si="0"/>
        <v>2</v>
      </c>
      <c r="B170" s="11" t="s">
        <v>11</v>
      </c>
      <c r="C170" s="11" t="s">
        <v>11</v>
      </c>
      <c r="D170" s="9" t="s">
        <v>250</v>
      </c>
    </row>
    <row r="171" spans="1:4">
      <c r="A171" s="8">
        <f t="shared" si="0"/>
        <v>1</v>
      </c>
      <c r="B171" s="11" t="s">
        <v>11</v>
      </c>
      <c r="C171" s="11" t="s">
        <v>11</v>
      </c>
      <c r="D171" s="9" t="s">
        <v>251</v>
      </c>
    </row>
    <row r="172" spans="1:4">
      <c r="A172" s="8">
        <f t="shared" si="0"/>
        <v>2</v>
      </c>
      <c r="B172" s="9" t="s">
        <v>11</v>
      </c>
      <c r="C172" s="9" t="s">
        <v>252</v>
      </c>
      <c r="D172" s="9" t="s">
        <v>253</v>
      </c>
    </row>
    <row r="173" spans="1:4">
      <c r="A173" s="8">
        <f t="shared" si="0"/>
        <v>2</v>
      </c>
      <c r="B173" s="9" t="s">
        <v>11</v>
      </c>
      <c r="C173" s="9" t="s">
        <v>252</v>
      </c>
      <c r="D173" s="9" t="s">
        <v>254</v>
      </c>
    </row>
    <row r="174" spans="1:4">
      <c r="A174" s="8">
        <f t="shared" si="0"/>
        <v>1</v>
      </c>
      <c r="B174" s="9" t="s">
        <v>11</v>
      </c>
      <c r="C174" s="9" t="s">
        <v>252</v>
      </c>
      <c r="D174" s="9" t="s">
        <v>255</v>
      </c>
    </row>
    <row r="175" spans="1:4">
      <c r="A175" s="8">
        <f t="shared" si="0"/>
        <v>1</v>
      </c>
      <c r="B175" s="9" t="s">
        <v>11</v>
      </c>
      <c r="C175" s="9" t="s">
        <v>252</v>
      </c>
      <c r="D175" s="9" t="s">
        <v>255</v>
      </c>
    </row>
    <row r="176" spans="1:4">
      <c r="A176" s="8">
        <f t="shared" si="0"/>
        <v>2</v>
      </c>
      <c r="B176" s="9" t="s">
        <v>11</v>
      </c>
      <c r="C176" s="9" t="s">
        <v>252</v>
      </c>
      <c r="D176" s="9" t="s">
        <v>256</v>
      </c>
    </row>
    <row r="177" spans="1:4">
      <c r="A177" s="8">
        <f t="shared" si="0"/>
        <v>2</v>
      </c>
      <c r="B177" s="9" t="s">
        <v>11</v>
      </c>
      <c r="C177" s="9" t="s">
        <v>252</v>
      </c>
      <c r="D177" s="9" t="s">
        <v>253</v>
      </c>
    </row>
    <row r="178" spans="1:4">
      <c r="A178" s="8">
        <f t="shared" si="0"/>
        <v>3</v>
      </c>
      <c r="B178" s="9" t="s">
        <v>11</v>
      </c>
      <c r="C178" s="9" t="s">
        <v>252</v>
      </c>
      <c r="D178" s="9" t="s">
        <v>257</v>
      </c>
    </row>
    <row r="179" spans="1:4">
      <c r="A179" s="8">
        <f t="shared" si="0"/>
        <v>2</v>
      </c>
      <c r="B179" s="9" t="s">
        <v>258</v>
      </c>
      <c r="C179" s="9" t="s">
        <v>259</v>
      </c>
      <c r="D179" s="9" t="s">
        <v>260</v>
      </c>
    </row>
    <row r="180" spans="1:4">
      <c r="A180" s="8">
        <f t="shared" si="0"/>
        <v>2</v>
      </c>
      <c r="B180" s="9" t="s">
        <v>258</v>
      </c>
      <c r="C180" s="9" t="s">
        <v>259</v>
      </c>
      <c r="D180" s="9" t="s">
        <v>261</v>
      </c>
    </row>
    <row r="181" spans="1:4">
      <c r="A181" s="8">
        <f t="shared" si="0"/>
        <v>1</v>
      </c>
      <c r="B181" s="9" t="s">
        <v>258</v>
      </c>
      <c r="C181" s="9" t="s">
        <v>262</v>
      </c>
      <c r="D181" s="9" t="s">
        <v>262</v>
      </c>
    </row>
    <row r="182" spans="1:4">
      <c r="A182" s="8">
        <f t="shared" si="0"/>
        <v>1</v>
      </c>
      <c r="B182" s="9" t="s">
        <v>258</v>
      </c>
      <c r="C182" s="9" t="s">
        <v>48</v>
      </c>
      <c r="D182" s="9" t="s">
        <v>48</v>
      </c>
    </row>
    <row r="183" spans="1:4">
      <c r="A183" s="8">
        <f t="shared" si="0"/>
        <v>1</v>
      </c>
      <c r="B183" s="9" t="s">
        <v>258</v>
      </c>
      <c r="C183" s="12" t="s">
        <v>60</v>
      </c>
      <c r="D183" s="9" t="s">
        <v>60</v>
      </c>
    </row>
    <row r="184" spans="1:4">
      <c r="A184" s="8">
        <f t="shared" si="0"/>
        <v>1</v>
      </c>
      <c r="B184" s="9" t="s">
        <v>258</v>
      </c>
      <c r="C184" s="9" t="s">
        <v>263</v>
      </c>
      <c r="D184" s="9" t="s">
        <v>263</v>
      </c>
    </row>
    <row r="185" spans="1:4">
      <c r="A185" s="8">
        <f t="shared" si="0"/>
        <v>1</v>
      </c>
      <c r="B185" s="9" t="s">
        <v>258</v>
      </c>
      <c r="C185" s="9" t="s">
        <v>264</v>
      </c>
      <c r="D185" s="9" t="s">
        <v>265</v>
      </c>
    </row>
    <row r="186" spans="1:4">
      <c r="A186" s="8">
        <f t="shared" si="0"/>
        <v>2</v>
      </c>
      <c r="B186" s="9" t="s">
        <v>258</v>
      </c>
      <c r="C186" s="9" t="s">
        <v>264</v>
      </c>
      <c r="D186" s="9" t="s">
        <v>266</v>
      </c>
    </row>
    <row r="187" spans="1:4">
      <c r="A187" s="8">
        <f t="shared" si="0"/>
        <v>1</v>
      </c>
      <c r="B187" s="9" t="s">
        <v>258</v>
      </c>
      <c r="C187" s="9" t="s">
        <v>267</v>
      </c>
      <c r="D187" s="9" t="s">
        <v>267</v>
      </c>
    </row>
    <row r="188" spans="1:4">
      <c r="A188" s="8">
        <f t="shared" si="0"/>
        <v>2</v>
      </c>
      <c r="B188" s="9" t="s">
        <v>258</v>
      </c>
      <c r="C188" s="9" t="s">
        <v>267</v>
      </c>
      <c r="D188" s="9" t="s">
        <v>268</v>
      </c>
    </row>
    <row r="189" spans="1:4">
      <c r="A189" s="8">
        <f t="shared" si="0"/>
        <v>1</v>
      </c>
      <c r="B189" s="9" t="s">
        <v>258</v>
      </c>
      <c r="C189" s="9" t="s">
        <v>267</v>
      </c>
      <c r="D189" s="9" t="s">
        <v>269</v>
      </c>
    </row>
    <row r="190" spans="1:4">
      <c r="A190" s="8">
        <f t="shared" si="0"/>
        <v>1</v>
      </c>
      <c r="B190" s="9" t="s">
        <v>258</v>
      </c>
      <c r="C190" s="9" t="s">
        <v>22</v>
      </c>
      <c r="D190" s="9" t="s">
        <v>22</v>
      </c>
    </row>
    <row r="191" spans="1:4">
      <c r="A191" s="8">
        <f t="shared" si="0"/>
        <v>1</v>
      </c>
      <c r="B191" s="9" t="s">
        <v>258</v>
      </c>
      <c r="C191" s="9" t="s">
        <v>22</v>
      </c>
      <c r="D191" s="9" t="s">
        <v>270</v>
      </c>
    </row>
    <row r="192" spans="1:4">
      <c r="A192" s="8">
        <f t="shared" si="0"/>
        <v>1</v>
      </c>
      <c r="B192" s="9" t="s">
        <v>258</v>
      </c>
      <c r="C192" s="9" t="s">
        <v>22</v>
      </c>
      <c r="D192" s="9" t="s">
        <v>271</v>
      </c>
    </row>
    <row r="193" spans="1:4">
      <c r="A193" s="8">
        <f t="shared" si="0"/>
        <v>2</v>
      </c>
      <c r="B193" s="9" t="s">
        <v>258</v>
      </c>
      <c r="C193" s="9" t="s">
        <v>22</v>
      </c>
      <c r="D193" s="9" t="s">
        <v>272</v>
      </c>
    </row>
    <row r="194" spans="1:4">
      <c r="A194" s="8">
        <f t="shared" si="0"/>
        <v>1</v>
      </c>
      <c r="B194" s="9" t="s">
        <v>258</v>
      </c>
      <c r="C194" s="9" t="s">
        <v>22</v>
      </c>
      <c r="D194" s="9" t="s">
        <v>273</v>
      </c>
    </row>
    <row r="195" spans="1:4">
      <c r="A195" s="8">
        <f t="shared" si="0"/>
        <v>1</v>
      </c>
      <c r="B195" s="9" t="s">
        <v>258</v>
      </c>
      <c r="C195" s="11" t="s">
        <v>47</v>
      </c>
      <c r="D195" s="9" t="s">
        <v>47</v>
      </c>
    </row>
    <row r="196" spans="1:4">
      <c r="A196" s="8">
        <f t="shared" si="0"/>
        <v>1</v>
      </c>
      <c r="B196" s="9" t="s">
        <v>258</v>
      </c>
      <c r="C196" s="11" t="s">
        <v>47</v>
      </c>
      <c r="D196" s="9" t="s">
        <v>274</v>
      </c>
    </row>
    <row r="197" spans="1:4">
      <c r="A197" s="8">
        <f t="shared" si="0"/>
        <v>2</v>
      </c>
      <c r="B197" s="9" t="s">
        <v>258</v>
      </c>
      <c r="C197" s="9" t="s">
        <v>275</v>
      </c>
      <c r="D197" s="9" t="s">
        <v>276</v>
      </c>
    </row>
    <row r="198" spans="1:4">
      <c r="A198" s="8">
        <f t="shared" si="0"/>
        <v>1</v>
      </c>
      <c r="B198" s="9" t="s">
        <v>258</v>
      </c>
      <c r="C198" s="9" t="s">
        <v>275</v>
      </c>
      <c r="D198" s="9" t="s">
        <v>277</v>
      </c>
    </row>
    <row r="199" spans="1:4">
      <c r="A199" s="8">
        <f t="shared" si="0"/>
        <v>2</v>
      </c>
      <c r="B199" s="9" t="s">
        <v>258</v>
      </c>
      <c r="C199" s="9" t="s">
        <v>275</v>
      </c>
      <c r="D199" s="9" t="s">
        <v>276</v>
      </c>
    </row>
    <row r="200" spans="1:4">
      <c r="A200" s="8">
        <f t="shared" si="0"/>
        <v>2</v>
      </c>
      <c r="B200" s="9" t="s">
        <v>258</v>
      </c>
      <c r="C200" s="9" t="s">
        <v>275</v>
      </c>
      <c r="D200" s="9" t="s">
        <v>278</v>
      </c>
    </row>
    <row r="201" spans="1:4">
      <c r="A201" s="8">
        <f t="shared" si="0"/>
        <v>3</v>
      </c>
      <c r="B201" s="11" t="s">
        <v>279</v>
      </c>
      <c r="C201" s="11" t="s">
        <v>280</v>
      </c>
      <c r="D201" s="9" t="s">
        <v>281</v>
      </c>
    </row>
    <row r="202" spans="1:4">
      <c r="A202" s="8">
        <f t="shared" si="0"/>
        <v>1</v>
      </c>
      <c r="B202" s="9" t="s">
        <v>279</v>
      </c>
      <c r="C202" s="9" t="s">
        <v>280</v>
      </c>
      <c r="D202" s="9" t="s">
        <v>282</v>
      </c>
    </row>
    <row r="203" spans="1:4">
      <c r="A203" s="8">
        <f t="shared" si="0"/>
        <v>1</v>
      </c>
      <c r="B203" s="9" t="s">
        <v>279</v>
      </c>
      <c r="C203" s="9" t="s">
        <v>283</v>
      </c>
      <c r="D203" s="9" t="s">
        <v>283</v>
      </c>
    </row>
    <row r="204" spans="1:4">
      <c r="A204" s="8">
        <f t="shared" si="0"/>
        <v>1</v>
      </c>
      <c r="B204" s="9" t="s">
        <v>279</v>
      </c>
      <c r="C204" s="9" t="s">
        <v>284</v>
      </c>
      <c r="D204" s="9" t="s">
        <v>284</v>
      </c>
    </row>
    <row r="205" spans="1:4">
      <c r="A205" s="8">
        <f t="shared" si="0"/>
        <v>4</v>
      </c>
      <c r="B205" s="9" t="s">
        <v>279</v>
      </c>
      <c r="C205" s="9" t="s">
        <v>285</v>
      </c>
      <c r="D205" s="9" t="s">
        <v>286</v>
      </c>
    </row>
    <row r="206" spans="1:4">
      <c r="A206" s="8">
        <f t="shared" si="0"/>
        <v>1</v>
      </c>
      <c r="B206" s="9" t="s">
        <v>279</v>
      </c>
      <c r="C206" s="11" t="s">
        <v>285</v>
      </c>
      <c r="D206" s="9" t="s">
        <v>287</v>
      </c>
    </row>
    <row r="207" spans="1:4">
      <c r="A207" s="8">
        <f t="shared" si="0"/>
        <v>3</v>
      </c>
      <c r="B207" s="9" t="s">
        <v>279</v>
      </c>
      <c r="C207" s="11" t="s">
        <v>285</v>
      </c>
      <c r="D207" s="9" t="s">
        <v>288</v>
      </c>
    </row>
    <row r="208" spans="1:4">
      <c r="A208" s="8">
        <f t="shared" si="0"/>
        <v>2</v>
      </c>
      <c r="B208" s="9" t="s">
        <v>279</v>
      </c>
      <c r="C208" s="11" t="s">
        <v>285</v>
      </c>
      <c r="D208" s="9" t="s">
        <v>289</v>
      </c>
    </row>
    <row r="209" spans="1:4">
      <c r="A209" s="8">
        <f t="shared" si="0"/>
        <v>3</v>
      </c>
      <c r="B209" s="9" t="s">
        <v>279</v>
      </c>
      <c r="C209" s="11" t="s">
        <v>285</v>
      </c>
      <c r="D209" s="9" t="s">
        <v>290</v>
      </c>
    </row>
    <row r="210" spans="1:4">
      <c r="A210" s="8">
        <f t="shared" si="0"/>
        <v>1</v>
      </c>
      <c r="B210" s="9" t="s">
        <v>279</v>
      </c>
      <c r="C210" s="9" t="s">
        <v>285</v>
      </c>
      <c r="D210" s="9" t="s">
        <v>291</v>
      </c>
    </row>
    <row r="211" spans="1:4">
      <c r="A211" s="8">
        <f t="shared" si="0"/>
        <v>2</v>
      </c>
      <c r="B211" s="12" t="s">
        <v>279</v>
      </c>
      <c r="C211" s="12" t="s">
        <v>292</v>
      </c>
      <c r="D211" s="9" t="s">
        <v>293</v>
      </c>
    </row>
    <row r="212" spans="1:4">
      <c r="A212" s="8">
        <f t="shared" si="0"/>
        <v>2</v>
      </c>
      <c r="B212" s="9" t="s">
        <v>279</v>
      </c>
      <c r="C212" s="9" t="s">
        <v>279</v>
      </c>
      <c r="D212" s="9" t="s">
        <v>294</v>
      </c>
    </row>
    <row r="213" spans="1:4">
      <c r="A213" s="8">
        <f t="shared" si="0"/>
        <v>1</v>
      </c>
      <c r="B213" s="9" t="s">
        <v>279</v>
      </c>
      <c r="C213" s="9" t="s">
        <v>279</v>
      </c>
      <c r="D213" s="9" t="s">
        <v>279</v>
      </c>
    </row>
    <row r="214" spans="1:4">
      <c r="A214" s="8">
        <f t="shared" si="0"/>
        <v>2</v>
      </c>
      <c r="B214" s="9" t="s">
        <v>295</v>
      </c>
      <c r="C214" s="9" t="s">
        <v>296</v>
      </c>
      <c r="D214" s="9" t="s">
        <v>297</v>
      </c>
    </row>
    <row r="215" spans="1:4">
      <c r="A215" s="8">
        <f t="shared" si="0"/>
        <v>2</v>
      </c>
      <c r="B215" s="9" t="s">
        <v>295</v>
      </c>
      <c r="C215" s="9" t="s">
        <v>296</v>
      </c>
      <c r="D215" s="9" t="s">
        <v>298</v>
      </c>
    </row>
    <row r="216" spans="1:4">
      <c r="A216" s="8">
        <f t="shared" si="0"/>
        <v>3</v>
      </c>
      <c r="B216" s="9" t="s">
        <v>295</v>
      </c>
      <c r="C216" s="9" t="s">
        <v>296</v>
      </c>
      <c r="D216" s="9" t="s">
        <v>299</v>
      </c>
    </row>
    <row r="217" spans="1:4">
      <c r="A217" s="8">
        <f t="shared" si="0"/>
        <v>1</v>
      </c>
      <c r="B217" s="9" t="s">
        <v>295</v>
      </c>
      <c r="C217" s="9" t="s">
        <v>300</v>
      </c>
      <c r="D217" s="9" t="s">
        <v>301</v>
      </c>
    </row>
    <row r="218" spans="1:4">
      <c r="A218" s="8">
        <f t="shared" si="0"/>
        <v>3</v>
      </c>
      <c r="B218" s="9" t="s">
        <v>295</v>
      </c>
      <c r="C218" s="9" t="s">
        <v>300</v>
      </c>
      <c r="D218" s="9" t="s">
        <v>302</v>
      </c>
    </row>
    <row r="219" spans="1:4">
      <c r="A219" s="8">
        <f t="shared" si="0"/>
        <v>2</v>
      </c>
      <c r="B219" s="9" t="s">
        <v>295</v>
      </c>
      <c r="C219" s="9" t="s">
        <v>303</v>
      </c>
      <c r="D219" s="9" t="s">
        <v>304</v>
      </c>
    </row>
    <row r="220" spans="1:4">
      <c r="A220" s="8">
        <f t="shared" si="0"/>
        <v>1</v>
      </c>
      <c r="B220" s="9" t="s">
        <v>295</v>
      </c>
      <c r="C220" s="9" t="s">
        <v>45</v>
      </c>
      <c r="D220" s="9" t="s">
        <v>45</v>
      </c>
    </row>
    <row r="221" spans="1:4">
      <c r="A221" s="8">
        <f t="shared" si="0"/>
        <v>1</v>
      </c>
      <c r="B221" s="9" t="s">
        <v>295</v>
      </c>
      <c r="C221" s="9" t="s">
        <v>45</v>
      </c>
      <c r="D221" s="9" t="s">
        <v>305</v>
      </c>
    </row>
    <row r="222" spans="1:4">
      <c r="A222" s="8">
        <f t="shared" si="0"/>
        <v>1</v>
      </c>
      <c r="B222" s="9" t="s">
        <v>295</v>
      </c>
      <c r="C222" s="9" t="s">
        <v>306</v>
      </c>
      <c r="D222" s="9" t="s">
        <v>307</v>
      </c>
    </row>
    <row r="223" spans="1:4">
      <c r="A223" s="8">
        <f t="shared" si="0"/>
        <v>1</v>
      </c>
      <c r="B223" s="9" t="s">
        <v>295</v>
      </c>
      <c r="C223" s="9" t="s">
        <v>306</v>
      </c>
      <c r="D223" s="9" t="s">
        <v>308</v>
      </c>
    </row>
    <row r="224" spans="1:4">
      <c r="A224" s="8">
        <f t="shared" si="0"/>
        <v>3</v>
      </c>
      <c r="B224" s="9" t="s">
        <v>295</v>
      </c>
      <c r="C224" s="9" t="s">
        <v>306</v>
      </c>
      <c r="D224" s="9" t="s">
        <v>309</v>
      </c>
    </row>
    <row r="225" spans="1:4">
      <c r="A225" s="8">
        <f t="shared" si="0"/>
        <v>1</v>
      </c>
      <c r="B225" s="9" t="s">
        <v>295</v>
      </c>
      <c r="C225" s="9" t="s">
        <v>306</v>
      </c>
      <c r="D225" s="9" t="s">
        <v>310</v>
      </c>
    </row>
    <row r="226" spans="1:4">
      <c r="A226" s="8">
        <f t="shared" si="0"/>
        <v>1</v>
      </c>
      <c r="B226" s="9" t="s">
        <v>295</v>
      </c>
      <c r="C226" s="9" t="s">
        <v>311</v>
      </c>
      <c r="D226" s="9" t="s">
        <v>312</v>
      </c>
    </row>
    <row r="227" spans="1:4">
      <c r="A227" s="8">
        <f t="shared" si="0"/>
        <v>1</v>
      </c>
      <c r="B227" s="9" t="s">
        <v>295</v>
      </c>
      <c r="C227" s="9" t="s">
        <v>311</v>
      </c>
      <c r="D227" s="9" t="s">
        <v>313</v>
      </c>
    </row>
    <row r="228" spans="1:4">
      <c r="A228" s="8">
        <f t="shared" si="0"/>
        <v>1</v>
      </c>
      <c r="B228" s="9" t="s">
        <v>295</v>
      </c>
      <c r="C228" s="9" t="s">
        <v>311</v>
      </c>
      <c r="D228" s="9" t="s">
        <v>314</v>
      </c>
    </row>
    <row r="229" spans="1:4">
      <c r="A229" s="8">
        <f t="shared" si="0"/>
        <v>2</v>
      </c>
      <c r="B229" s="9" t="s">
        <v>295</v>
      </c>
      <c r="C229" s="9" t="s">
        <v>311</v>
      </c>
      <c r="D229" s="9" t="s">
        <v>315</v>
      </c>
    </row>
    <row r="230" spans="1:4">
      <c r="A230" s="8">
        <f t="shared" si="0"/>
        <v>1</v>
      </c>
      <c r="B230" s="9" t="s">
        <v>316</v>
      </c>
      <c r="C230" s="9" t="s">
        <v>317</v>
      </c>
      <c r="D230" s="9" t="s">
        <v>316</v>
      </c>
    </row>
    <row r="231" spans="1:4">
      <c r="A231" s="8">
        <f t="shared" si="0"/>
        <v>1</v>
      </c>
      <c r="B231" s="12" t="s">
        <v>46</v>
      </c>
      <c r="C231" s="12" t="s">
        <v>46</v>
      </c>
      <c r="D231" s="9" t="s">
        <v>46</v>
      </c>
    </row>
    <row r="232" spans="1:4">
      <c r="A232" s="8">
        <f t="shared" si="0"/>
        <v>1</v>
      </c>
      <c r="B232" s="9" t="s">
        <v>46</v>
      </c>
      <c r="C232" s="9" t="s">
        <v>28</v>
      </c>
      <c r="D232" s="9" t="s">
        <v>28</v>
      </c>
    </row>
    <row r="233" spans="1:4">
      <c r="A233" s="8">
        <f t="shared" si="0"/>
        <v>1</v>
      </c>
      <c r="B233" s="9" t="s">
        <v>46</v>
      </c>
      <c r="C233" s="9" t="s">
        <v>27</v>
      </c>
      <c r="D233" s="9" t="s">
        <v>28</v>
      </c>
    </row>
    <row r="234" spans="1:4">
      <c r="A234" s="8">
        <f t="shared" si="0"/>
        <v>1</v>
      </c>
      <c r="B234" s="9" t="s">
        <v>46</v>
      </c>
      <c r="C234" s="9" t="s">
        <v>27</v>
      </c>
      <c r="D234" s="9" t="s">
        <v>27</v>
      </c>
    </row>
    <row r="235" spans="1:4">
      <c r="A235" s="8">
        <f t="shared" si="0"/>
        <v>3</v>
      </c>
      <c r="B235" s="9" t="s">
        <v>46</v>
      </c>
      <c r="C235" s="9" t="s">
        <v>27</v>
      </c>
      <c r="D235" s="9" t="s">
        <v>318</v>
      </c>
    </row>
    <row r="236" spans="1:4">
      <c r="A236" s="8">
        <f t="shared" si="0"/>
        <v>1</v>
      </c>
      <c r="B236" s="9" t="s">
        <v>46</v>
      </c>
      <c r="C236" s="9" t="s">
        <v>27</v>
      </c>
      <c r="D236" s="9" t="s">
        <v>319</v>
      </c>
    </row>
    <row r="237" spans="1:4">
      <c r="A237" s="8">
        <f t="shared" si="0"/>
        <v>2</v>
      </c>
      <c r="B237" s="9" t="s">
        <v>46</v>
      </c>
      <c r="C237" s="9" t="s">
        <v>27</v>
      </c>
      <c r="D237" s="9" t="s">
        <v>320</v>
      </c>
    </row>
    <row r="238" spans="1:4">
      <c r="A238" s="8">
        <f t="shared" si="0"/>
        <v>2</v>
      </c>
      <c r="B238" s="9" t="s">
        <v>46</v>
      </c>
      <c r="C238" s="9" t="s">
        <v>27</v>
      </c>
      <c r="D238" s="9" t="s">
        <v>321</v>
      </c>
    </row>
    <row r="239" spans="1:4">
      <c r="A239" s="8">
        <f t="shared" si="0"/>
        <v>3</v>
      </c>
      <c r="B239" s="10" t="s">
        <v>8</v>
      </c>
      <c r="C239" s="10" t="s">
        <v>322</v>
      </c>
      <c r="D239" s="9" t="s">
        <v>323</v>
      </c>
    </row>
    <row r="240" spans="1:4">
      <c r="A240" s="8">
        <f t="shared" si="0"/>
        <v>3</v>
      </c>
      <c r="B240" s="9" t="s">
        <v>8</v>
      </c>
      <c r="C240" s="9" t="s">
        <v>36</v>
      </c>
      <c r="D240" s="9" t="s">
        <v>324</v>
      </c>
    </row>
    <row r="241" spans="1:4">
      <c r="A241" s="8">
        <f t="shared" si="0"/>
        <v>1</v>
      </c>
      <c r="B241" s="9" t="s">
        <v>8</v>
      </c>
      <c r="C241" s="9" t="s">
        <v>36</v>
      </c>
      <c r="D241" s="9" t="s">
        <v>36</v>
      </c>
    </row>
    <row r="242" spans="1:4">
      <c r="A242" s="8">
        <f t="shared" si="0"/>
        <v>1</v>
      </c>
      <c r="B242" s="9" t="s">
        <v>8</v>
      </c>
      <c r="C242" s="9" t="s">
        <v>36</v>
      </c>
      <c r="D242" s="9" t="s">
        <v>325</v>
      </c>
    </row>
    <row r="243" spans="1:4">
      <c r="A243" s="8">
        <f t="shared" si="0"/>
        <v>1</v>
      </c>
      <c r="B243" s="11" t="s">
        <v>8</v>
      </c>
      <c r="C243" s="11" t="s">
        <v>8</v>
      </c>
      <c r="D243" s="9" t="s">
        <v>8</v>
      </c>
    </row>
    <row r="244" spans="1:4">
      <c r="A244" s="8">
        <f t="shared" si="0"/>
        <v>2</v>
      </c>
      <c r="B244" s="11" t="s">
        <v>8</v>
      </c>
      <c r="C244" s="11" t="s">
        <v>8</v>
      </c>
      <c r="D244" s="9" t="s">
        <v>326</v>
      </c>
    </row>
    <row r="245" spans="1:4">
      <c r="A245" s="8">
        <f t="shared" si="0"/>
        <v>2</v>
      </c>
      <c r="B245" s="11" t="s">
        <v>8</v>
      </c>
      <c r="C245" s="11" t="s">
        <v>8</v>
      </c>
      <c r="D245" s="9" t="s">
        <v>327</v>
      </c>
    </row>
    <row r="246" spans="1:4">
      <c r="A246" s="8">
        <f t="shared" si="0"/>
        <v>1</v>
      </c>
      <c r="B246" s="9" t="s">
        <v>8</v>
      </c>
      <c r="C246" s="9" t="s">
        <v>328</v>
      </c>
      <c r="D246" s="9" t="s">
        <v>328</v>
      </c>
    </row>
    <row r="247" spans="1:4">
      <c r="A247" s="8">
        <f t="shared" si="0"/>
        <v>1</v>
      </c>
      <c r="B247" s="9" t="s">
        <v>8</v>
      </c>
      <c r="C247" s="9" t="s">
        <v>328</v>
      </c>
      <c r="D247" s="9" t="s">
        <v>329</v>
      </c>
    </row>
    <row r="248" spans="1:4">
      <c r="A248" s="8">
        <f t="shared" si="0"/>
        <v>1</v>
      </c>
      <c r="B248" s="9" t="s">
        <v>8</v>
      </c>
      <c r="C248" s="9" t="s">
        <v>328</v>
      </c>
      <c r="D248" s="9" t="s">
        <v>330</v>
      </c>
    </row>
    <row r="249" spans="1:4">
      <c r="A249" s="8">
        <f t="shared" si="0"/>
        <v>1</v>
      </c>
      <c r="B249" s="9" t="s">
        <v>8</v>
      </c>
      <c r="C249" s="9" t="s">
        <v>328</v>
      </c>
      <c r="D249" s="9" t="s">
        <v>331</v>
      </c>
    </row>
    <row r="250" spans="1:4">
      <c r="A250" s="8">
        <f t="shared" si="0"/>
        <v>1</v>
      </c>
      <c r="B250" s="9" t="s">
        <v>8</v>
      </c>
      <c r="C250" s="9" t="s">
        <v>328</v>
      </c>
      <c r="D250" s="9" t="s">
        <v>332</v>
      </c>
    </row>
    <row r="251" spans="1:4">
      <c r="A251" s="8">
        <f t="shared" si="0"/>
        <v>2</v>
      </c>
      <c r="B251" s="9" t="s">
        <v>8</v>
      </c>
      <c r="C251" s="9" t="s">
        <v>328</v>
      </c>
      <c r="D251" s="9" t="s">
        <v>333</v>
      </c>
    </row>
    <row r="252" spans="1:4">
      <c r="A252" s="8">
        <f t="shared" si="0"/>
        <v>1</v>
      </c>
      <c r="B252" s="9" t="s">
        <v>8</v>
      </c>
      <c r="C252" s="9" t="s">
        <v>14</v>
      </c>
      <c r="D252" s="9" t="s">
        <v>14</v>
      </c>
    </row>
    <row r="253" spans="1:4">
      <c r="A253" s="8">
        <f t="shared" si="0"/>
        <v>1</v>
      </c>
      <c r="B253" s="9" t="s">
        <v>8</v>
      </c>
      <c r="C253" s="9" t="s">
        <v>14</v>
      </c>
      <c r="D253" s="9" t="s">
        <v>334</v>
      </c>
    </row>
    <row r="254" spans="1:4">
      <c r="A254" s="8">
        <f t="shared" si="0"/>
        <v>2</v>
      </c>
      <c r="B254" s="9" t="s">
        <v>8</v>
      </c>
      <c r="C254" s="9" t="s">
        <v>14</v>
      </c>
      <c r="D254" s="9" t="s">
        <v>335</v>
      </c>
    </row>
    <row r="255" spans="1:4">
      <c r="A255" s="8">
        <f t="shared" si="0"/>
        <v>1</v>
      </c>
      <c r="B255" s="9" t="s">
        <v>8</v>
      </c>
      <c r="C255" s="9" t="s">
        <v>14</v>
      </c>
      <c r="D255" s="9" t="s">
        <v>336</v>
      </c>
    </row>
    <row r="256" spans="1:4">
      <c r="A256" s="8">
        <f t="shared" si="0"/>
        <v>2</v>
      </c>
      <c r="B256" s="9" t="s">
        <v>8</v>
      </c>
      <c r="C256" s="9" t="s">
        <v>14</v>
      </c>
      <c r="D256" s="9" t="s">
        <v>337</v>
      </c>
    </row>
    <row r="257" spans="1:4">
      <c r="A257" s="8">
        <f t="shared" si="0"/>
        <v>1</v>
      </c>
      <c r="B257" s="9" t="s">
        <v>8</v>
      </c>
      <c r="C257" s="9" t="s">
        <v>14</v>
      </c>
      <c r="D257" s="9" t="s">
        <v>338</v>
      </c>
    </row>
    <row r="258" spans="1:4">
      <c r="A258" s="8">
        <f t="shared" si="0"/>
        <v>1</v>
      </c>
      <c r="B258" s="9" t="s">
        <v>8</v>
      </c>
      <c r="C258" s="9" t="s">
        <v>339</v>
      </c>
      <c r="D258" s="9" t="s">
        <v>339</v>
      </c>
    </row>
    <row r="259" spans="1:4">
      <c r="A259" s="8">
        <f t="shared" si="0"/>
        <v>1</v>
      </c>
      <c r="B259" s="9" t="s">
        <v>8</v>
      </c>
      <c r="C259" s="9" t="s">
        <v>339</v>
      </c>
      <c r="D259" s="9" t="s">
        <v>339</v>
      </c>
    </row>
    <row r="260" spans="1:4">
      <c r="A260" s="8">
        <f t="shared" si="0"/>
        <v>1</v>
      </c>
      <c r="B260" s="9" t="s">
        <v>340</v>
      </c>
      <c r="C260" s="9" t="s">
        <v>341</v>
      </c>
      <c r="D260" s="9" t="s">
        <v>341</v>
      </c>
    </row>
    <row r="261" spans="1:4">
      <c r="A261" s="8">
        <f t="shared" si="0"/>
        <v>1</v>
      </c>
      <c r="B261" s="9" t="s">
        <v>340</v>
      </c>
      <c r="C261" s="9" t="s">
        <v>341</v>
      </c>
      <c r="D261" s="9" t="s">
        <v>342</v>
      </c>
    </row>
    <row r="262" spans="1:4">
      <c r="A262" s="8">
        <f t="shared" si="0"/>
        <v>1</v>
      </c>
      <c r="B262" s="9" t="s">
        <v>340</v>
      </c>
      <c r="C262" s="9" t="s">
        <v>62</v>
      </c>
      <c r="D262" s="9" t="s">
        <v>62</v>
      </c>
    </row>
    <row r="263" spans="1:4">
      <c r="A263" s="8">
        <f t="shared" si="0"/>
        <v>1</v>
      </c>
      <c r="B263" s="9" t="s">
        <v>340</v>
      </c>
      <c r="C263" s="9" t="s">
        <v>62</v>
      </c>
      <c r="D263" s="9" t="s">
        <v>343</v>
      </c>
    </row>
    <row r="264" spans="1:4">
      <c r="A264" s="8">
        <f t="shared" si="0"/>
        <v>1</v>
      </c>
      <c r="B264" s="9" t="s">
        <v>340</v>
      </c>
      <c r="C264" s="9" t="s">
        <v>344</v>
      </c>
      <c r="D264" s="9" t="s">
        <v>344</v>
      </c>
    </row>
    <row r="265" spans="1:4">
      <c r="A265" s="8">
        <f t="shared" si="0"/>
        <v>1</v>
      </c>
      <c r="B265" s="9" t="s">
        <v>340</v>
      </c>
      <c r="C265" s="9" t="s">
        <v>344</v>
      </c>
      <c r="D265" s="9" t="s">
        <v>345</v>
      </c>
    </row>
    <row r="266" spans="1:4">
      <c r="A266" s="8">
        <f t="shared" si="0"/>
        <v>1</v>
      </c>
      <c r="B266" s="9" t="s">
        <v>340</v>
      </c>
      <c r="C266" s="9" t="s">
        <v>346</v>
      </c>
      <c r="D266" s="9" t="s">
        <v>342</v>
      </c>
    </row>
    <row r="267" spans="1:4">
      <c r="A267" s="8">
        <f t="shared" si="0"/>
        <v>2</v>
      </c>
      <c r="B267" s="9" t="s">
        <v>340</v>
      </c>
      <c r="C267" s="9" t="s">
        <v>346</v>
      </c>
      <c r="D267" s="9" t="s">
        <v>347</v>
      </c>
    </row>
    <row r="268" spans="1:4">
      <c r="A268" s="8">
        <f t="shared" si="0"/>
        <v>2</v>
      </c>
      <c r="B268" s="9" t="s">
        <v>340</v>
      </c>
      <c r="C268" s="11" t="s">
        <v>348</v>
      </c>
      <c r="D268" s="9" t="s">
        <v>349</v>
      </c>
    </row>
    <row r="269" spans="1:4">
      <c r="A269" s="8">
        <f t="shared" si="0"/>
        <v>1</v>
      </c>
      <c r="B269" s="9" t="s">
        <v>340</v>
      </c>
      <c r="C269" s="9" t="s">
        <v>348</v>
      </c>
      <c r="D269" s="9" t="s">
        <v>350</v>
      </c>
    </row>
    <row r="270" spans="1:4">
      <c r="A270" s="8">
        <f t="shared" si="0"/>
        <v>4</v>
      </c>
      <c r="B270" s="9" t="s">
        <v>340</v>
      </c>
      <c r="C270" s="9" t="s">
        <v>348</v>
      </c>
      <c r="D270" s="9" t="s">
        <v>351</v>
      </c>
    </row>
    <row r="271" spans="1:4">
      <c r="A271" s="8">
        <f t="shared" si="0"/>
        <v>2</v>
      </c>
      <c r="B271" s="9" t="s">
        <v>340</v>
      </c>
      <c r="C271" s="9" t="s">
        <v>348</v>
      </c>
      <c r="D271" s="9" t="s">
        <v>352</v>
      </c>
    </row>
    <row r="272" spans="1:4">
      <c r="A272" s="8">
        <f t="shared" si="0"/>
        <v>4</v>
      </c>
      <c r="B272" s="9" t="s">
        <v>340</v>
      </c>
      <c r="C272" s="9" t="s">
        <v>348</v>
      </c>
      <c r="D272" s="9" t="s">
        <v>237</v>
      </c>
    </row>
    <row r="273" spans="1:4">
      <c r="A273" s="8">
        <f t="shared" si="0"/>
        <v>2</v>
      </c>
      <c r="B273" s="13" t="s">
        <v>353</v>
      </c>
      <c r="C273" s="9" t="s">
        <v>354</v>
      </c>
      <c r="D273" s="9" t="s">
        <v>355</v>
      </c>
    </row>
    <row r="274" spans="1:4">
      <c r="A274" s="8">
        <f t="shared" si="0"/>
        <v>2</v>
      </c>
      <c r="B274" s="13" t="s">
        <v>353</v>
      </c>
      <c r="C274" s="9" t="s">
        <v>354</v>
      </c>
      <c r="D274" s="9" t="s">
        <v>356</v>
      </c>
    </row>
    <row r="275" spans="1:4">
      <c r="A275" s="8">
        <f t="shared" si="0"/>
        <v>3</v>
      </c>
      <c r="B275" s="13" t="s">
        <v>353</v>
      </c>
      <c r="C275" s="9" t="s">
        <v>354</v>
      </c>
      <c r="D275" s="9" t="s">
        <v>357</v>
      </c>
    </row>
    <row r="276" spans="1:4">
      <c r="A276" s="8">
        <f t="shared" si="0"/>
        <v>1</v>
      </c>
      <c r="B276" s="13" t="s">
        <v>353</v>
      </c>
      <c r="C276" s="9" t="s">
        <v>44</v>
      </c>
      <c r="D276" s="9" t="s">
        <v>44</v>
      </c>
    </row>
    <row r="277" spans="1:4">
      <c r="A277" s="8">
        <f t="shared" si="0"/>
        <v>1</v>
      </c>
      <c r="B277" s="13" t="s">
        <v>353</v>
      </c>
      <c r="C277" s="9" t="s">
        <v>44</v>
      </c>
      <c r="D277" s="9" t="s">
        <v>358</v>
      </c>
    </row>
    <row r="278" spans="1:4">
      <c r="A278" s="8">
        <f t="shared" si="0"/>
        <v>1</v>
      </c>
      <c r="B278" s="13" t="s">
        <v>353</v>
      </c>
      <c r="C278" s="9" t="s">
        <v>34</v>
      </c>
      <c r="D278" s="9" t="s">
        <v>34</v>
      </c>
    </row>
    <row r="279" spans="1:4">
      <c r="A279" s="8">
        <f t="shared" si="0"/>
        <v>1</v>
      </c>
      <c r="B279" s="13" t="s">
        <v>353</v>
      </c>
      <c r="C279" s="9" t="s">
        <v>34</v>
      </c>
      <c r="D279" s="9" t="s">
        <v>359</v>
      </c>
    </row>
    <row r="280" spans="1:4">
      <c r="A280" s="8">
        <f t="shared" si="0"/>
        <v>1</v>
      </c>
      <c r="B280" s="13" t="s">
        <v>353</v>
      </c>
      <c r="C280" s="9" t="s">
        <v>360</v>
      </c>
      <c r="D280" s="9" t="s">
        <v>360</v>
      </c>
    </row>
    <row r="281" spans="1:4">
      <c r="A281" s="8">
        <f t="shared" si="0"/>
        <v>1</v>
      </c>
      <c r="B281" s="13" t="s">
        <v>353</v>
      </c>
      <c r="C281" s="12" t="s">
        <v>30</v>
      </c>
      <c r="D281" s="9" t="s">
        <v>30</v>
      </c>
    </row>
    <row r="282" spans="1:4">
      <c r="A282" s="8">
        <f t="shared" si="0"/>
        <v>1</v>
      </c>
      <c r="B282" s="14" t="s">
        <v>353</v>
      </c>
      <c r="C282" s="12" t="s">
        <v>30</v>
      </c>
      <c r="D282" s="9" t="s">
        <v>361</v>
      </c>
    </row>
    <row r="283" spans="1:4">
      <c r="A283" s="8">
        <f t="shared" si="0"/>
        <v>2</v>
      </c>
      <c r="B283" s="9" t="s">
        <v>362</v>
      </c>
      <c r="C283" s="9" t="s">
        <v>362</v>
      </c>
      <c r="D283" s="9" t="s">
        <v>363</v>
      </c>
    </row>
    <row r="284" spans="1:4">
      <c r="A284" s="8">
        <f t="shared" si="0"/>
        <v>2</v>
      </c>
      <c r="B284" s="9" t="s">
        <v>40</v>
      </c>
      <c r="C284" s="9" t="s">
        <v>58</v>
      </c>
      <c r="D284" s="9" t="s">
        <v>364</v>
      </c>
    </row>
    <row r="285" spans="1:4">
      <c r="A285" s="8">
        <f t="shared" si="0"/>
        <v>1</v>
      </c>
      <c r="B285" s="9" t="s">
        <v>40</v>
      </c>
      <c r="C285" s="9" t="s">
        <v>57</v>
      </c>
      <c r="D285" s="9" t="s">
        <v>57</v>
      </c>
    </row>
    <row r="286" spans="1:4">
      <c r="A286" s="8">
        <f t="shared" si="0"/>
        <v>1</v>
      </c>
      <c r="B286" s="9" t="s">
        <v>40</v>
      </c>
      <c r="C286" s="9" t="s">
        <v>57</v>
      </c>
      <c r="D286" s="9" t="s">
        <v>365</v>
      </c>
    </row>
    <row r="287" spans="1:4">
      <c r="A287" s="8">
        <f t="shared" si="0"/>
        <v>1</v>
      </c>
      <c r="B287" s="9" t="s">
        <v>40</v>
      </c>
      <c r="C287" s="9" t="s">
        <v>40</v>
      </c>
      <c r="D287" s="9" t="s">
        <v>40</v>
      </c>
    </row>
    <row r="288" spans="1:4">
      <c r="A288" s="8">
        <f t="shared" si="0"/>
        <v>1</v>
      </c>
      <c r="B288" s="9" t="s">
        <v>40</v>
      </c>
      <c r="C288" s="9" t="s">
        <v>40</v>
      </c>
      <c r="D288" s="9" t="s">
        <v>366</v>
      </c>
    </row>
    <row r="289" spans="1:4">
      <c r="A289" s="8">
        <f t="shared" si="0"/>
        <v>1</v>
      </c>
      <c r="B289" s="9" t="s">
        <v>40</v>
      </c>
      <c r="C289" s="9" t="s">
        <v>20</v>
      </c>
      <c r="D289" s="9" t="s">
        <v>20</v>
      </c>
    </row>
    <row r="290" spans="1:4">
      <c r="A290" s="8">
        <f t="shared" si="0"/>
        <v>1</v>
      </c>
      <c r="B290" s="9" t="s">
        <v>40</v>
      </c>
      <c r="C290" s="9" t="s">
        <v>20</v>
      </c>
      <c r="D290" s="9" t="s">
        <v>367</v>
      </c>
    </row>
    <row r="291" spans="1:4">
      <c r="A291" s="8">
        <f t="shared" si="0"/>
        <v>2</v>
      </c>
      <c r="B291" s="9" t="s">
        <v>40</v>
      </c>
      <c r="C291" s="9" t="s">
        <v>20</v>
      </c>
      <c r="D291" s="9" t="s">
        <v>368</v>
      </c>
    </row>
    <row r="292" spans="1:4">
      <c r="A292" s="8">
        <f t="shared" si="0"/>
        <v>1</v>
      </c>
      <c r="B292" s="9" t="s">
        <v>40</v>
      </c>
      <c r="C292" s="9" t="s">
        <v>17</v>
      </c>
      <c r="D292" s="9" t="s">
        <v>17</v>
      </c>
    </row>
    <row r="293" spans="1:4">
      <c r="A293" s="8">
        <f t="shared" si="0"/>
        <v>2</v>
      </c>
      <c r="B293" s="9" t="s">
        <v>40</v>
      </c>
      <c r="C293" s="9" t="s">
        <v>17</v>
      </c>
      <c r="D293" s="9" t="s">
        <v>369</v>
      </c>
    </row>
    <row r="294" spans="1:4">
      <c r="A294" s="8">
        <f t="shared" si="0"/>
        <v>1</v>
      </c>
      <c r="B294" s="9" t="s">
        <v>40</v>
      </c>
      <c r="C294" s="9" t="s">
        <v>17</v>
      </c>
      <c r="D294" s="9" t="s">
        <v>370</v>
      </c>
    </row>
    <row r="295" spans="1:4">
      <c r="A295" s="8">
        <f t="shared" si="0"/>
        <v>2</v>
      </c>
      <c r="B295" s="9" t="s">
        <v>371</v>
      </c>
      <c r="C295" s="9" t="s">
        <v>372</v>
      </c>
      <c r="D295" s="9" t="s">
        <v>373</v>
      </c>
    </row>
    <row r="296" spans="1:4">
      <c r="A296" s="8">
        <f t="shared" si="0"/>
        <v>2</v>
      </c>
      <c r="B296" s="11" t="s">
        <v>371</v>
      </c>
      <c r="C296" s="11" t="s">
        <v>374</v>
      </c>
      <c r="D296" s="9" t="s">
        <v>375</v>
      </c>
    </row>
    <row r="297" spans="1:4">
      <c r="A297" s="8">
        <f t="shared" si="0"/>
        <v>1</v>
      </c>
      <c r="B297" s="11" t="s">
        <v>371</v>
      </c>
      <c r="C297" s="11" t="s">
        <v>374</v>
      </c>
      <c r="D297" s="9" t="s">
        <v>376</v>
      </c>
    </row>
    <row r="298" spans="1:4">
      <c r="A298" s="8">
        <f t="shared" si="0"/>
        <v>2</v>
      </c>
      <c r="B298" s="9" t="s">
        <v>371</v>
      </c>
      <c r="C298" s="9" t="s">
        <v>377</v>
      </c>
      <c r="D298" s="9" t="s">
        <v>378</v>
      </c>
    </row>
    <row r="299" spans="1:4">
      <c r="A299" s="8">
        <f t="shared" si="0"/>
        <v>1</v>
      </c>
      <c r="B299" s="9" t="s">
        <v>371</v>
      </c>
      <c r="C299" s="9" t="s">
        <v>377</v>
      </c>
      <c r="D299" s="9" t="s">
        <v>379</v>
      </c>
    </row>
    <row r="300" spans="1:4">
      <c r="A300" s="8">
        <f t="shared" si="0"/>
        <v>1</v>
      </c>
      <c r="B300" s="9" t="s">
        <v>371</v>
      </c>
      <c r="C300" s="9" t="s">
        <v>380</v>
      </c>
      <c r="D300" s="9" t="s">
        <v>381</v>
      </c>
    </row>
    <row r="301" spans="1:4">
      <c r="A301" s="8">
        <f t="shared" si="0"/>
        <v>2</v>
      </c>
      <c r="B301" s="9" t="s">
        <v>371</v>
      </c>
      <c r="C301" s="9" t="s">
        <v>37</v>
      </c>
      <c r="D301" s="9" t="s">
        <v>382</v>
      </c>
    </row>
    <row r="302" spans="1:4">
      <c r="A302" s="8">
        <f t="shared" si="0"/>
        <v>3</v>
      </c>
      <c r="B302" s="9" t="s">
        <v>371</v>
      </c>
      <c r="C302" s="9" t="s">
        <v>37</v>
      </c>
      <c r="D302" s="9" t="s">
        <v>383</v>
      </c>
    </row>
    <row r="303" spans="1:4">
      <c r="A303" s="8">
        <f t="shared" si="0"/>
        <v>1</v>
      </c>
      <c r="B303" s="9" t="s">
        <v>371</v>
      </c>
      <c r="C303" s="9" t="s">
        <v>37</v>
      </c>
      <c r="D303" s="9" t="s">
        <v>384</v>
      </c>
    </row>
    <row r="304" spans="1:4">
      <c r="A304" s="8">
        <f t="shared" si="0"/>
        <v>3</v>
      </c>
      <c r="B304" s="9" t="s">
        <v>371</v>
      </c>
      <c r="C304" s="9" t="s">
        <v>37</v>
      </c>
      <c r="D304" s="9" t="s">
        <v>385</v>
      </c>
    </row>
    <row r="305" spans="1:4">
      <c r="A305" s="8">
        <f t="shared" si="0"/>
        <v>1</v>
      </c>
      <c r="B305" s="9" t="s">
        <v>371</v>
      </c>
      <c r="C305" s="9" t="s">
        <v>386</v>
      </c>
      <c r="D305" s="9" t="s">
        <v>386</v>
      </c>
    </row>
    <row r="306" spans="1:4">
      <c r="A306" s="8">
        <f t="shared" si="0"/>
        <v>1</v>
      </c>
      <c r="B306" s="9" t="s">
        <v>371</v>
      </c>
      <c r="C306" s="9" t="s">
        <v>387</v>
      </c>
      <c r="D306" s="9" t="s">
        <v>388</v>
      </c>
    </row>
    <row r="307" spans="1:4">
      <c r="A307" s="8">
        <f t="shared" si="0"/>
        <v>1</v>
      </c>
      <c r="B307" s="9" t="s">
        <v>371</v>
      </c>
      <c r="C307" s="9" t="s">
        <v>7</v>
      </c>
      <c r="D307" s="9" t="s">
        <v>389</v>
      </c>
    </row>
    <row r="308" spans="1:4">
      <c r="A308" s="8">
        <f t="shared" si="0"/>
        <v>2</v>
      </c>
      <c r="B308" s="9" t="s">
        <v>371</v>
      </c>
      <c r="C308" s="9" t="s">
        <v>7</v>
      </c>
      <c r="D308" s="9" t="s">
        <v>390</v>
      </c>
    </row>
    <row r="309" spans="1:4">
      <c r="A309" s="8">
        <f t="shared" si="0"/>
        <v>2</v>
      </c>
      <c r="B309" s="9" t="s">
        <v>371</v>
      </c>
      <c r="C309" s="9" t="s">
        <v>7</v>
      </c>
      <c r="D309" s="9" t="s">
        <v>391</v>
      </c>
    </row>
    <row r="310" spans="1:4">
      <c r="A310" s="8">
        <f t="shared" si="0"/>
        <v>3</v>
      </c>
      <c r="B310" s="9" t="s">
        <v>371</v>
      </c>
      <c r="C310" s="9" t="s">
        <v>7</v>
      </c>
      <c r="D310" s="9" t="s">
        <v>392</v>
      </c>
    </row>
    <row r="311" spans="1:4">
      <c r="A311" s="8">
        <f t="shared" si="0"/>
        <v>2</v>
      </c>
      <c r="B311" s="9" t="s">
        <v>371</v>
      </c>
      <c r="C311" s="9" t="s">
        <v>7</v>
      </c>
      <c r="D311" s="9" t="s">
        <v>393</v>
      </c>
    </row>
    <row r="312" spans="1:4">
      <c r="A312" s="8">
        <f t="shared" si="0"/>
        <v>2</v>
      </c>
      <c r="B312" s="9" t="s">
        <v>371</v>
      </c>
      <c r="C312" s="9" t="s">
        <v>7</v>
      </c>
      <c r="D312" s="9" t="s">
        <v>394</v>
      </c>
    </row>
    <row r="313" spans="1:4">
      <c r="A313" s="8">
        <f t="shared" si="0"/>
        <v>3</v>
      </c>
      <c r="B313" s="9" t="s">
        <v>6</v>
      </c>
      <c r="C313" s="9" t="s">
        <v>395</v>
      </c>
      <c r="D313" s="9" t="s">
        <v>396</v>
      </c>
    </row>
    <row r="314" spans="1:4">
      <c r="A314" s="8">
        <f t="shared" si="0"/>
        <v>1</v>
      </c>
      <c r="B314" s="9" t="s">
        <v>6</v>
      </c>
      <c r="C314" s="9" t="s">
        <v>395</v>
      </c>
      <c r="D314" s="9" t="s">
        <v>397</v>
      </c>
    </row>
    <row r="315" spans="1:4">
      <c r="A315" s="8">
        <f t="shared" si="0"/>
        <v>2</v>
      </c>
      <c r="B315" s="9" t="s">
        <v>6</v>
      </c>
      <c r="C315" s="9" t="s">
        <v>395</v>
      </c>
      <c r="D315" s="9" t="s">
        <v>398</v>
      </c>
    </row>
    <row r="316" spans="1:4">
      <c r="A316" s="8">
        <f t="shared" si="0"/>
        <v>1</v>
      </c>
      <c r="B316" s="9" t="s">
        <v>6</v>
      </c>
      <c r="C316" s="9" t="s">
        <v>395</v>
      </c>
      <c r="D316" s="9" t="s">
        <v>399</v>
      </c>
    </row>
    <row r="317" spans="1:4">
      <c r="A317" s="8">
        <f t="shared" si="0"/>
        <v>1</v>
      </c>
      <c r="B317" s="9" t="s">
        <v>6</v>
      </c>
      <c r="C317" s="9" t="s">
        <v>52</v>
      </c>
      <c r="D317" s="9" t="s">
        <v>52</v>
      </c>
    </row>
    <row r="318" spans="1:4">
      <c r="A318" s="8">
        <f t="shared" si="0"/>
        <v>2</v>
      </c>
      <c r="B318" s="9" t="s">
        <v>6</v>
      </c>
      <c r="C318" s="9" t="s">
        <v>52</v>
      </c>
      <c r="D318" s="9" t="s">
        <v>400</v>
      </c>
    </row>
    <row r="319" spans="1:4">
      <c r="A319" s="8">
        <f t="shared" si="0"/>
        <v>1</v>
      </c>
      <c r="B319" s="9" t="s">
        <v>6</v>
      </c>
      <c r="C319" s="9" t="s">
        <v>52</v>
      </c>
      <c r="D319" s="9" t="s">
        <v>401</v>
      </c>
    </row>
    <row r="320" spans="1:4">
      <c r="A320" s="8">
        <f t="shared" si="0"/>
        <v>1</v>
      </c>
      <c r="B320" s="9" t="s">
        <v>6</v>
      </c>
      <c r="C320" s="9" t="s">
        <v>39</v>
      </c>
      <c r="D320" s="9" t="s">
        <v>39</v>
      </c>
    </row>
    <row r="321" spans="1:4">
      <c r="A321" s="8">
        <f t="shared" si="0"/>
        <v>2</v>
      </c>
      <c r="B321" s="9" t="s">
        <v>6</v>
      </c>
      <c r="C321" s="9" t="s">
        <v>19</v>
      </c>
      <c r="D321" s="9" t="s">
        <v>402</v>
      </c>
    </row>
    <row r="322" spans="1:4">
      <c r="A322" s="8">
        <f t="shared" si="0"/>
        <v>2</v>
      </c>
      <c r="B322" s="9" t="s">
        <v>6</v>
      </c>
      <c r="C322" s="9" t="s">
        <v>19</v>
      </c>
      <c r="D322" s="9" t="s">
        <v>403</v>
      </c>
    </row>
    <row r="323" spans="1:4">
      <c r="A323" s="8">
        <f t="shared" si="0"/>
        <v>1</v>
      </c>
      <c r="B323" s="9" t="s">
        <v>6</v>
      </c>
      <c r="C323" s="10" t="s">
        <v>19</v>
      </c>
      <c r="D323" s="9" t="s">
        <v>404</v>
      </c>
    </row>
    <row r="324" spans="1:4">
      <c r="A324" s="8">
        <f t="shared" si="0"/>
        <v>1</v>
      </c>
      <c r="B324" s="9" t="s">
        <v>6</v>
      </c>
      <c r="C324" s="9" t="s">
        <v>35</v>
      </c>
      <c r="D324" s="9" t="s">
        <v>35</v>
      </c>
    </row>
    <row r="325" spans="1:4">
      <c r="A325" s="8">
        <f t="shared" si="0"/>
        <v>1</v>
      </c>
      <c r="B325" s="9" t="s">
        <v>6</v>
      </c>
      <c r="C325" s="9" t="s">
        <v>35</v>
      </c>
      <c r="D325" s="9" t="s">
        <v>405</v>
      </c>
    </row>
    <row r="326" spans="1:4">
      <c r="A326" s="8">
        <f t="shared" si="0"/>
        <v>1</v>
      </c>
      <c r="B326" s="9" t="s">
        <v>6</v>
      </c>
      <c r="C326" s="9" t="s">
        <v>6</v>
      </c>
      <c r="D326" s="9" t="s">
        <v>6</v>
      </c>
    </row>
    <row r="327" spans="1:4">
      <c r="A327" s="8">
        <f t="shared" si="0"/>
        <v>2</v>
      </c>
      <c r="B327" s="9" t="s">
        <v>6</v>
      </c>
      <c r="C327" s="9" t="s">
        <v>6</v>
      </c>
      <c r="D327" s="9" t="s">
        <v>406</v>
      </c>
    </row>
    <row r="328" spans="1:4">
      <c r="A328" s="8">
        <f t="shared" si="0"/>
        <v>2</v>
      </c>
      <c r="B328" s="9" t="s">
        <v>6</v>
      </c>
      <c r="C328" s="9" t="s">
        <v>6</v>
      </c>
      <c r="D328" s="9" t="s">
        <v>407</v>
      </c>
    </row>
    <row r="329" spans="1:4">
      <c r="A329" s="8">
        <f t="shared" si="0"/>
        <v>2</v>
      </c>
      <c r="B329" s="9" t="s">
        <v>408</v>
      </c>
      <c r="C329" s="9" t="s">
        <v>409</v>
      </c>
      <c r="D329" s="9" t="s">
        <v>408</v>
      </c>
    </row>
    <row r="330" spans="1:4" ht="14">
      <c r="A330" s="12"/>
      <c r="B330" s="9"/>
      <c r="C330" s="9"/>
      <c r="D330" s="9"/>
    </row>
    <row r="331" spans="1:4" ht="14">
      <c r="A331" s="12"/>
      <c r="B331" s="9"/>
      <c r="C331" s="9"/>
      <c r="D331" s="9"/>
    </row>
    <row r="332" spans="1:4" ht="14">
      <c r="A332" s="12"/>
      <c r="B332" s="9"/>
      <c r="C332" s="9"/>
      <c r="D332" s="9"/>
    </row>
    <row r="333" spans="1:4" ht="14">
      <c r="A333" s="12"/>
      <c r="B333" s="9"/>
      <c r="C333" s="9"/>
      <c r="D333" s="9"/>
    </row>
    <row r="334" spans="1:4" ht="14">
      <c r="A334" s="12"/>
      <c r="B334" s="9"/>
      <c r="C334" s="9"/>
      <c r="D334" s="9"/>
    </row>
    <row r="335" spans="1:4" ht="14">
      <c r="A335" s="12"/>
      <c r="B335" s="9"/>
      <c r="C335" s="9"/>
      <c r="D335" s="9"/>
    </row>
    <row r="336" spans="1:4" ht="14">
      <c r="A336" s="12"/>
      <c r="B336" s="9"/>
      <c r="C336" s="9"/>
      <c r="D336" s="9"/>
    </row>
    <row r="337" spans="1:4" ht="14">
      <c r="A337" s="12"/>
      <c r="B337" s="9"/>
      <c r="C337" s="9"/>
      <c r="D337" s="9"/>
    </row>
    <row r="338" spans="1:4" ht="14">
      <c r="A338" s="12"/>
      <c r="B338" s="9"/>
      <c r="C338" s="9"/>
      <c r="D338" s="9"/>
    </row>
    <row r="339" spans="1:4" ht="14">
      <c r="A339" s="12"/>
      <c r="B339" s="9"/>
      <c r="C339" s="9"/>
      <c r="D339" s="9"/>
    </row>
    <row r="340" spans="1:4" ht="14">
      <c r="A340" s="12"/>
      <c r="B340" s="9"/>
      <c r="C340" s="9"/>
      <c r="D340" s="9"/>
    </row>
    <row r="341" spans="1:4" ht="14">
      <c r="A341" s="12"/>
      <c r="B341" s="9"/>
      <c r="C341" s="9"/>
      <c r="D341" s="9"/>
    </row>
    <row r="342" spans="1:4" ht="14">
      <c r="A342" s="12"/>
      <c r="B342" s="9"/>
      <c r="C342" s="9"/>
      <c r="D342" s="9"/>
    </row>
    <row r="343" spans="1:4" ht="14">
      <c r="A343" s="12"/>
      <c r="B343" s="9"/>
      <c r="C343" s="9"/>
      <c r="D343" s="9"/>
    </row>
    <row r="344" spans="1:4" ht="14">
      <c r="A344" s="12"/>
      <c r="B344" s="9"/>
      <c r="C344" s="9"/>
      <c r="D344" s="9"/>
    </row>
    <row r="345" spans="1:4" ht="14">
      <c r="A345" s="12"/>
      <c r="B345" s="9"/>
      <c r="C345" s="9"/>
      <c r="D345" s="9"/>
    </row>
    <row r="346" spans="1:4" ht="14">
      <c r="A346" s="12"/>
      <c r="B346" s="9"/>
      <c r="C346" s="9"/>
      <c r="D346" s="9"/>
    </row>
    <row r="347" spans="1:4" ht="14">
      <c r="A347" s="12"/>
      <c r="B347" s="9"/>
      <c r="C347" s="9"/>
      <c r="D347" s="9"/>
    </row>
    <row r="348" spans="1:4" ht="14">
      <c r="A348" s="12"/>
      <c r="B348" s="9"/>
      <c r="C348" s="9"/>
      <c r="D348" s="9"/>
    </row>
    <row r="349" spans="1:4" ht="14">
      <c r="A349" s="12"/>
      <c r="B349" s="9"/>
      <c r="C349" s="9"/>
      <c r="D349" s="9"/>
    </row>
    <row r="350" spans="1:4" ht="14">
      <c r="A350" s="12"/>
      <c r="B350" s="9"/>
      <c r="C350" s="9"/>
      <c r="D350" s="9"/>
    </row>
    <row r="351" spans="1:4" ht="14">
      <c r="A351" s="12"/>
      <c r="B351" s="9"/>
      <c r="C351" s="9"/>
      <c r="D351" s="9"/>
    </row>
    <row r="352" spans="1:4" ht="14">
      <c r="A352" s="12"/>
      <c r="B352" s="9"/>
      <c r="C352" s="9"/>
      <c r="D352" s="9"/>
    </row>
    <row r="353" spans="1:4" ht="14">
      <c r="A353" s="12"/>
      <c r="B353" s="9"/>
      <c r="C353" s="9"/>
      <c r="D353" s="9"/>
    </row>
    <row r="354" spans="1:4" ht="14">
      <c r="A354" s="12"/>
      <c r="B354" s="9"/>
      <c r="C354" s="9"/>
      <c r="D354" s="9"/>
    </row>
    <row r="355" spans="1:4" ht="14">
      <c r="A355" s="12"/>
      <c r="B355" s="9"/>
      <c r="C355" s="9"/>
      <c r="D355" s="9"/>
    </row>
    <row r="356" spans="1:4" ht="14">
      <c r="A356" s="12"/>
      <c r="B356" s="9"/>
      <c r="C356" s="9"/>
      <c r="D356" s="9"/>
    </row>
    <row r="357" spans="1:4" ht="14">
      <c r="A357" s="12"/>
      <c r="B357" s="9"/>
      <c r="C357" s="9"/>
      <c r="D357" s="9"/>
    </row>
    <row r="358" spans="1:4" ht="14">
      <c r="A358" s="12"/>
      <c r="B358" s="9"/>
      <c r="C358" s="9"/>
      <c r="D358" s="9"/>
    </row>
    <row r="359" spans="1:4" ht="14">
      <c r="A359" s="12"/>
      <c r="B359" s="9"/>
      <c r="C359" s="9"/>
      <c r="D359" s="9"/>
    </row>
    <row r="360" spans="1:4" ht="14">
      <c r="A360" s="12"/>
      <c r="B360" s="9"/>
      <c r="C360" s="9"/>
      <c r="D360" s="9"/>
    </row>
    <row r="361" spans="1:4" ht="14">
      <c r="A361" s="12"/>
      <c r="B361" s="9"/>
      <c r="C361" s="9"/>
      <c r="D361" s="9"/>
    </row>
    <row r="362" spans="1:4" ht="14">
      <c r="A362" s="12"/>
      <c r="B362" s="9"/>
      <c r="C362" s="9"/>
      <c r="D362" s="9"/>
    </row>
    <row r="363" spans="1:4" ht="14">
      <c r="A363" s="12"/>
      <c r="B363" s="9"/>
      <c r="C363" s="9"/>
      <c r="D363" s="9"/>
    </row>
    <row r="364" spans="1:4" ht="14">
      <c r="A364" s="12"/>
      <c r="B364" s="9"/>
      <c r="C364" s="9"/>
      <c r="D364" s="9"/>
    </row>
    <row r="365" spans="1:4" ht="14">
      <c r="A365" s="12"/>
      <c r="B365" s="9"/>
      <c r="C365" s="9"/>
      <c r="D365" s="9"/>
    </row>
    <row r="366" spans="1:4" ht="14">
      <c r="A366" s="12"/>
      <c r="B366" s="9"/>
      <c r="C366" s="9"/>
      <c r="D366" s="9"/>
    </row>
    <row r="367" spans="1:4" ht="14">
      <c r="A367" s="12"/>
      <c r="B367" s="9"/>
      <c r="C367" s="9"/>
      <c r="D367" s="9"/>
    </row>
    <row r="368" spans="1:4" ht="14">
      <c r="A368" s="12"/>
      <c r="B368" s="9"/>
      <c r="C368" s="9"/>
      <c r="D368" s="9"/>
    </row>
    <row r="369" spans="1:4" ht="14">
      <c r="A369" s="12"/>
      <c r="B369" s="9"/>
      <c r="C369" s="9"/>
      <c r="D369" s="9"/>
    </row>
    <row r="370" spans="1:4" ht="14">
      <c r="A370" s="12"/>
      <c r="B370" s="9"/>
      <c r="C370" s="9"/>
      <c r="D370" s="9"/>
    </row>
    <row r="371" spans="1:4" ht="14">
      <c r="A371" s="12"/>
      <c r="B371" s="9"/>
      <c r="C371" s="9"/>
      <c r="D371" s="9"/>
    </row>
    <row r="372" spans="1:4" ht="14">
      <c r="A372" s="12"/>
      <c r="B372" s="9"/>
      <c r="C372" s="9"/>
      <c r="D372" s="9"/>
    </row>
    <row r="373" spans="1:4" ht="14">
      <c r="A373" s="12"/>
      <c r="B373" s="9"/>
      <c r="C373" s="9"/>
      <c r="D373" s="9"/>
    </row>
    <row r="374" spans="1:4" ht="14">
      <c r="A374" s="12"/>
      <c r="B374" s="9"/>
      <c r="C374" s="9"/>
      <c r="D374" s="9"/>
    </row>
    <row r="375" spans="1:4" ht="14">
      <c r="A375" s="12"/>
      <c r="B375" s="9"/>
      <c r="C375" s="9"/>
      <c r="D375" s="9"/>
    </row>
    <row r="376" spans="1:4" ht="14">
      <c r="A376" s="12"/>
      <c r="B376" s="9"/>
      <c r="C376" s="9"/>
      <c r="D376" s="9"/>
    </row>
    <row r="377" spans="1:4" ht="14">
      <c r="A377" s="12"/>
      <c r="B377" s="9"/>
      <c r="C377" s="9"/>
      <c r="D377" s="9"/>
    </row>
    <row r="378" spans="1:4" ht="14">
      <c r="A378" s="12"/>
      <c r="B378" s="9"/>
      <c r="C378" s="9"/>
      <c r="D378" s="9"/>
    </row>
    <row r="379" spans="1:4" ht="14">
      <c r="A379" s="12"/>
      <c r="B379" s="12"/>
      <c r="C379" s="12"/>
      <c r="D379" s="12"/>
    </row>
  </sheetData>
  <autoFilter ref="B1:B379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C8_RTV_tfidf_20170523</vt:lpstr>
      <vt:lpstr>C7_Final</vt:lpstr>
      <vt:lpstr>Cohort 7 - All Terms and ECs</vt:lpstr>
      <vt:lpstr>Annas_RTV_exploration_20170519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Breanna</dc:creator>
  <cp:lastModifiedBy>Mark Heiple</cp:lastModifiedBy>
  <dcterms:created xsi:type="dcterms:W3CDTF">2018-03-04T14:55:44Z</dcterms:created>
  <dcterms:modified xsi:type="dcterms:W3CDTF">2018-04-28T22:12:42Z</dcterms:modified>
</cp:coreProperties>
</file>