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elayehi\GOOGLE~1\MODULE~1\TEXTMI~1\Syria\"/>
    </mc:Choice>
  </mc:AlternateContent>
  <bookViews>
    <workbookView xWindow="0" yWindow="460" windowWidth="28800" windowHeight="15900" tabRatio="500" activeTab="1"/>
  </bookViews>
  <sheets>
    <sheet name="Sheet1" sheetId="1" r:id="rId1"/>
    <sheet name="NewHeat" sheetId="4" r:id="rId2"/>
    <sheet name="Sheet4" sheetId="5" r:id="rId3"/>
    <sheet name="Sheet2" sheetId="2" r:id="rId4"/>
    <sheet name="DM HW2" sheetId="3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" i="4" l="1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C57" i="4"/>
  <c r="B57" i="4"/>
  <c r="D88" i="3" l="1"/>
  <c r="C88" i="3"/>
  <c r="E88" i="3" s="1"/>
  <c r="D87" i="3"/>
  <c r="C87" i="3"/>
  <c r="D89" i="3"/>
  <c r="C89" i="3"/>
  <c r="E87" i="3"/>
  <c r="I87" i="3" s="1"/>
  <c r="D83" i="3"/>
  <c r="C83" i="3"/>
  <c r="D82" i="3"/>
  <c r="D84" i="3" s="1"/>
  <c r="I83" i="3" s="1"/>
  <c r="C82" i="3"/>
  <c r="C84" i="3" s="1"/>
  <c r="E83" i="3"/>
  <c r="D78" i="3"/>
  <c r="C78" i="3"/>
  <c r="D77" i="3"/>
  <c r="D79" i="3" s="1"/>
  <c r="I78" i="3" s="1"/>
  <c r="C77" i="3"/>
  <c r="C79" i="3" s="1"/>
  <c r="E78" i="3"/>
  <c r="D73" i="3"/>
  <c r="D74" i="3" s="1"/>
  <c r="I72" i="3" s="1"/>
  <c r="C73" i="3"/>
  <c r="E73" i="3" s="1"/>
  <c r="E72" i="3"/>
  <c r="D68" i="3"/>
  <c r="D69" i="3" s="1"/>
  <c r="I67" i="3" s="1"/>
  <c r="C68" i="3"/>
  <c r="C69" i="3" s="1"/>
  <c r="E67" i="3"/>
  <c r="D64" i="3"/>
  <c r="D65" i="3" s="1"/>
  <c r="I63" i="3" s="1"/>
  <c r="C64" i="3"/>
  <c r="C65" i="3" s="1"/>
  <c r="E63" i="3"/>
  <c r="H63" i="3" s="1"/>
  <c r="E58" i="3"/>
  <c r="D58" i="3"/>
  <c r="C58" i="3"/>
  <c r="C59" i="3" s="1"/>
  <c r="D57" i="3"/>
  <c r="D59" i="3" s="1"/>
  <c r="C57" i="3"/>
  <c r="C54" i="3"/>
  <c r="D54" i="3"/>
  <c r="E54" i="3"/>
  <c r="E53" i="3"/>
  <c r="E52" i="3"/>
  <c r="E51" i="3"/>
  <c r="E50" i="3"/>
  <c r="J10" i="3"/>
  <c r="J12" i="3"/>
  <c r="D14" i="3"/>
  <c r="K10" i="3" s="1"/>
  <c r="C14" i="3"/>
  <c r="E14" i="3" s="1"/>
  <c r="E11" i="3"/>
  <c r="K11" i="3" s="1"/>
  <c r="E12" i="3"/>
  <c r="K12" i="3" s="1"/>
  <c r="E13" i="3"/>
  <c r="K13" i="3" s="1"/>
  <c r="E10" i="3"/>
  <c r="E32" i="2"/>
  <c r="E4" i="2"/>
  <c r="E48" i="2"/>
  <c r="E54" i="2"/>
  <c r="E63" i="2"/>
  <c r="E50" i="2"/>
  <c r="E31" i="2"/>
  <c r="E28" i="2"/>
  <c r="E39" i="2"/>
  <c r="E25" i="2"/>
  <c r="E41" i="2"/>
  <c r="E55" i="2"/>
  <c r="E19" i="2"/>
  <c r="E5" i="2"/>
  <c r="E15" i="2"/>
  <c r="E46" i="2"/>
  <c r="E56" i="2"/>
  <c r="E62" i="2"/>
  <c r="E44" i="2"/>
  <c r="E6" i="2"/>
  <c r="E34" i="2"/>
  <c r="E7" i="2"/>
  <c r="E37" i="2"/>
  <c r="E52" i="2"/>
  <c r="E14" i="2"/>
  <c r="E27" i="2"/>
  <c r="E12" i="2"/>
  <c r="E23" i="2"/>
  <c r="E10" i="2"/>
  <c r="E47" i="2"/>
  <c r="E57" i="2"/>
  <c r="E42" i="2"/>
  <c r="E18" i="2"/>
  <c r="E16" i="2"/>
  <c r="E58" i="2"/>
  <c r="E22" i="2"/>
  <c r="E38" i="2"/>
  <c r="E59" i="2"/>
  <c r="E51" i="2"/>
  <c r="E49" i="2"/>
  <c r="E11" i="2"/>
  <c r="E29" i="2"/>
  <c r="E33" i="2"/>
  <c r="E8" i="2"/>
  <c r="E9" i="2"/>
  <c r="E26" i="2"/>
  <c r="E43" i="2"/>
  <c r="E60" i="2"/>
  <c r="E21" i="2"/>
  <c r="E45" i="2"/>
  <c r="E61" i="2"/>
  <c r="E20" i="2"/>
  <c r="E35" i="2"/>
  <c r="E40" i="2"/>
  <c r="E36" i="2"/>
  <c r="E13" i="2"/>
  <c r="E30" i="2"/>
  <c r="E24" i="2"/>
  <c r="E17" i="2"/>
  <c r="E53" i="2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C60" i="1"/>
  <c r="H83" i="3" l="1"/>
  <c r="I58" i="3"/>
  <c r="H67" i="3"/>
  <c r="I73" i="3"/>
  <c r="I88" i="3"/>
  <c r="H88" i="3"/>
  <c r="P27" i="3"/>
  <c r="P24" i="3"/>
  <c r="H78" i="3"/>
  <c r="H58" i="3"/>
  <c r="E64" i="3"/>
  <c r="E68" i="3"/>
  <c r="J11" i="3"/>
  <c r="N18" i="3" s="1"/>
  <c r="O18" i="3" s="1"/>
  <c r="J13" i="3"/>
  <c r="P23" i="3"/>
  <c r="P26" i="3" s="1"/>
  <c r="C74" i="3"/>
  <c r="H72" i="3" s="1"/>
  <c r="E77" i="3"/>
  <c r="E82" i="3"/>
  <c r="H87" i="3"/>
  <c r="L39" i="3" s="1"/>
  <c r="M39" i="3" s="1"/>
  <c r="N39" i="3" s="1"/>
  <c r="E57" i="3"/>
  <c r="H68" i="3" l="1"/>
  <c r="I68" i="3"/>
  <c r="H64" i="3"/>
  <c r="L34" i="3" s="1"/>
  <c r="M34" i="3" s="1"/>
  <c r="N34" i="3" s="1"/>
  <c r="I64" i="3"/>
  <c r="I82" i="3"/>
  <c r="H82" i="3"/>
  <c r="L38" i="3" s="1"/>
  <c r="M38" i="3" s="1"/>
  <c r="N38" i="3" s="1"/>
  <c r="H73" i="3"/>
  <c r="L36" i="3" s="1"/>
  <c r="M36" i="3" s="1"/>
  <c r="N36" i="3" s="1"/>
  <c r="I57" i="3"/>
  <c r="H57" i="3"/>
  <c r="L33" i="3" s="1"/>
  <c r="M33" i="3" s="1"/>
  <c r="N33" i="3" s="1"/>
  <c r="H77" i="3"/>
  <c r="L37" i="3" s="1"/>
  <c r="M37" i="3" s="1"/>
  <c r="N37" i="3" s="1"/>
  <c r="I77" i="3"/>
  <c r="L35" i="3"/>
  <c r="M35" i="3" s="1"/>
  <c r="N35" i="3" s="1"/>
</calcChain>
</file>

<file path=xl/sharedStrings.xml><?xml version="1.0" encoding="utf-8"?>
<sst xmlns="http://schemas.openxmlformats.org/spreadsheetml/2006/main" count="493" uniqueCount="122">
  <si>
    <t>Lithuania</t>
  </si>
  <si>
    <t>Britain</t>
  </si>
  <si>
    <t>Syria</t>
  </si>
  <si>
    <t>Luxembourg</t>
  </si>
  <si>
    <t>Belgium</t>
  </si>
  <si>
    <t>Netherlands</t>
  </si>
  <si>
    <t>Italy</t>
  </si>
  <si>
    <t>Malta</t>
  </si>
  <si>
    <t>France</t>
  </si>
  <si>
    <t>Slovakia</t>
  </si>
  <si>
    <t>Germany</t>
  </si>
  <si>
    <t>Romania</t>
  </si>
  <si>
    <t>Sweden</t>
  </si>
  <si>
    <t>Greece</t>
  </si>
  <si>
    <t>Hungary</t>
  </si>
  <si>
    <t>Ireland</t>
  </si>
  <si>
    <t>Belarus</t>
  </si>
  <si>
    <t>Jordan</t>
  </si>
  <si>
    <t>Denmark</t>
  </si>
  <si>
    <t>Poland</t>
  </si>
  <si>
    <t>Lebanon</t>
  </si>
  <si>
    <t>Turkey</t>
  </si>
  <si>
    <t>Finland</t>
  </si>
  <si>
    <t>Russia</t>
  </si>
  <si>
    <t>US</t>
  </si>
  <si>
    <t>UK</t>
  </si>
  <si>
    <t>Slovenia</t>
  </si>
  <si>
    <t>Croatia</t>
  </si>
  <si>
    <t>Serbia</t>
  </si>
  <si>
    <t>Bosnia</t>
  </si>
  <si>
    <t>Egypt</t>
  </si>
  <si>
    <t>Spain</t>
  </si>
  <si>
    <t>Australia</t>
  </si>
  <si>
    <t>Portugal</t>
  </si>
  <si>
    <t>Bulgaria</t>
  </si>
  <si>
    <t>Estonia</t>
  </si>
  <si>
    <t>Cyprus</t>
  </si>
  <si>
    <t>Macedonia</t>
  </si>
  <si>
    <t>Moldova</t>
  </si>
  <si>
    <t>Ukraine</t>
  </si>
  <si>
    <t>Austria</t>
  </si>
  <si>
    <t>Switzerland</t>
  </si>
  <si>
    <t>Albania</t>
  </si>
  <si>
    <t>Kosovo</t>
  </si>
  <si>
    <t>Montenegro</t>
  </si>
  <si>
    <t>Georgia</t>
  </si>
  <si>
    <t>Iceland</t>
  </si>
  <si>
    <t>Norway</t>
  </si>
  <si>
    <t>Armenia</t>
  </si>
  <si>
    <t>Kazakhstan</t>
  </si>
  <si>
    <t>United States</t>
  </si>
  <si>
    <t>Czech Republic</t>
  </si>
  <si>
    <t>United Kingdom</t>
  </si>
  <si>
    <t>San Marino</t>
  </si>
  <si>
    <t>Totals</t>
  </si>
  <si>
    <t>Country</t>
  </si>
  <si>
    <t>Number Adjacent</t>
  </si>
  <si>
    <t>Number Unique</t>
  </si>
  <si>
    <t>Andorra</t>
  </si>
  <si>
    <t>Monaco</t>
  </si>
  <si>
    <t>Herzegovina</t>
  </si>
  <si>
    <t>Azerbaijan</t>
  </si>
  <si>
    <t>Liechtenstein</t>
  </si>
  <si>
    <t>Latvia</t>
  </si>
  <si>
    <t>Number of Articles</t>
  </si>
  <si>
    <t>Raw Sentiment</t>
  </si>
  <si>
    <t>Sentiment per Article</t>
  </si>
  <si>
    <t>Column1</t>
  </si>
  <si>
    <t>Column2</t>
  </si>
  <si>
    <t>Column3</t>
  </si>
  <si>
    <t>Column4</t>
  </si>
  <si>
    <t>crew</t>
  </si>
  <si>
    <t>alive</t>
  </si>
  <si>
    <t>dead</t>
  </si>
  <si>
    <t>first</t>
  </si>
  <si>
    <t>second</t>
  </si>
  <si>
    <t>third</t>
  </si>
  <si>
    <t>actual</t>
  </si>
  <si>
    <t>exepcted</t>
  </si>
  <si>
    <t>chi-square</t>
  </si>
  <si>
    <t>p-value</t>
  </si>
  <si>
    <t xml:space="preserve">Estimate the conditional probability </t>
  </si>
  <si>
    <t>Pr(Survive | first class) and the unconditional or "marginal" probability Pr(Survive).</t>
  </si>
  <si>
    <t xml:space="preserve">Explain what these are called in association analysis.  Add to your report the </t>
  </si>
  <si>
    <t>explanation and computation of lift, and support for this rule.  </t>
  </si>
  <si>
    <t>Pr(Sruvive | first class)</t>
  </si>
  <si>
    <t>Pr(Survive)</t>
  </si>
  <si>
    <t>Lift</t>
  </si>
  <si>
    <t>Support</t>
  </si>
  <si>
    <t>logworth</t>
  </si>
  <si>
    <t>Subset1</t>
  </si>
  <si>
    <t>Subset2</t>
  </si>
  <si>
    <t>bonferoni adjusted</t>
  </si>
  <si>
    <t>2,3,4</t>
  </si>
  <si>
    <t>1,3,4</t>
  </si>
  <si>
    <t>1,2,4</t>
  </si>
  <si>
    <t>1,2,3</t>
  </si>
  <si>
    <t>1,2</t>
  </si>
  <si>
    <t>3,4</t>
  </si>
  <si>
    <t>2,3</t>
  </si>
  <si>
    <t>1,4</t>
  </si>
  <si>
    <t>1,3</t>
  </si>
  <si>
    <t>2,4</t>
  </si>
  <si>
    <t>7 different combinations!!!</t>
  </si>
  <si>
    <t>a</t>
  </si>
  <si>
    <t>b</t>
  </si>
  <si>
    <t>c</t>
  </si>
  <si>
    <t>d</t>
  </si>
  <si>
    <t>e</t>
  </si>
  <si>
    <t>f</t>
  </si>
  <si>
    <t>g</t>
  </si>
  <si>
    <t>expected</t>
  </si>
  <si>
    <t>Problem 4</t>
  </si>
  <si>
    <t>Problem 1</t>
  </si>
  <si>
    <t>Problem 2</t>
  </si>
  <si>
    <t>MH chi square needs order and alphebetical puts crew in front of first</t>
  </si>
  <si>
    <t>if you were to put crew behind third then it is significant</t>
  </si>
  <si>
    <t>Problem 3</t>
  </si>
  <si>
    <t>Canada</t>
  </si>
  <si>
    <t xml:space="preserve">Total in Common </t>
  </si>
  <si>
    <t>Similarity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</si>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</sst>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  <font>
      <sz val="15"/>
      <color rgb="FF000000"/>
      <name val="Arial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Sentiment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Sheet2!$E$4:$E$9</c:f>
              <c:strCache>
                <c:ptCount val="6"/>
                <c:pt idx="0">
                  <c:v>N/A</c:v>
                </c:pt>
                <c:pt idx="1">
                  <c:v>N/A</c:v>
                </c:pt>
                <c:pt idx="2">
                  <c:v>N/A</c:v>
                </c:pt>
                <c:pt idx="3">
                  <c:v>N/A</c:v>
                </c:pt>
                <c:pt idx="4">
                  <c:v>N/A</c:v>
                </c:pt>
                <c:pt idx="5">
                  <c:v>N/A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Sheet2!$B$10:$B$63</c:f>
              <c:strCache>
                <c:ptCount val="54"/>
                <c:pt idx="0">
                  <c:v>Malta</c:v>
                </c:pt>
                <c:pt idx="1">
                  <c:v>Finland</c:v>
                </c:pt>
                <c:pt idx="2">
                  <c:v>Czech Republic</c:v>
                </c:pt>
                <c:pt idx="3">
                  <c:v>Austria</c:v>
                </c:pt>
                <c:pt idx="4">
                  <c:v>Turkey</c:v>
                </c:pt>
                <c:pt idx="5">
                  <c:v>Switzerland</c:v>
                </c:pt>
                <c:pt idx="6">
                  <c:v>Iceland</c:v>
                </c:pt>
                <c:pt idx="7">
                  <c:v>Hungary</c:v>
                </c:pt>
                <c:pt idx="8">
                  <c:v>Norway</c:v>
                </c:pt>
                <c:pt idx="9">
                  <c:v>Croatia</c:v>
                </c:pt>
                <c:pt idx="10">
                  <c:v>Serbia</c:v>
                </c:pt>
                <c:pt idx="11">
                  <c:v>Romania</c:v>
                </c:pt>
                <c:pt idx="12">
                  <c:v>Germany</c:v>
                </c:pt>
                <c:pt idx="13">
                  <c:v>San Marino</c:v>
                </c:pt>
                <c:pt idx="14">
                  <c:v>Greece</c:v>
                </c:pt>
                <c:pt idx="15">
                  <c:v>Denmark</c:v>
                </c:pt>
                <c:pt idx="16">
                  <c:v>Syria</c:v>
                </c:pt>
                <c:pt idx="17">
                  <c:v>Italy</c:v>
                </c:pt>
                <c:pt idx="18">
                  <c:v>Spain</c:v>
                </c:pt>
                <c:pt idx="19">
                  <c:v>Macedonia</c:v>
                </c:pt>
                <c:pt idx="20">
                  <c:v>UK</c:v>
                </c:pt>
                <c:pt idx="21">
                  <c:v>Jordan</c:v>
                </c:pt>
                <c:pt idx="22">
                  <c:v>Luxembourg</c:v>
                </c:pt>
                <c:pt idx="23">
                  <c:v>United States</c:v>
                </c:pt>
                <c:pt idx="24">
                  <c:v>Lebanon</c:v>
                </c:pt>
                <c:pt idx="25">
                  <c:v>Sweden</c:v>
                </c:pt>
                <c:pt idx="26">
                  <c:v>United Kingdom</c:v>
                </c:pt>
                <c:pt idx="27">
                  <c:v>Britain</c:v>
                </c:pt>
                <c:pt idx="28">
                  <c:v>Armenia</c:v>
                </c:pt>
                <c:pt idx="29">
                  <c:v>Netherlands</c:v>
                </c:pt>
                <c:pt idx="30">
                  <c:v>US</c:v>
                </c:pt>
                <c:pt idx="31">
                  <c:v>Poland</c:v>
                </c:pt>
                <c:pt idx="32">
                  <c:v>Slovakia</c:v>
                </c:pt>
                <c:pt idx="33">
                  <c:v>Russia</c:v>
                </c:pt>
                <c:pt idx="34">
                  <c:v>Australia</c:v>
                </c:pt>
                <c:pt idx="35">
                  <c:v>Portugal</c:v>
                </c:pt>
                <c:pt idx="36">
                  <c:v>Albania</c:v>
                </c:pt>
                <c:pt idx="37">
                  <c:v>France</c:v>
                </c:pt>
                <c:pt idx="38">
                  <c:v>Ireland</c:v>
                </c:pt>
                <c:pt idx="39">
                  <c:v>Bosnia</c:v>
                </c:pt>
                <c:pt idx="40">
                  <c:v>Belgium</c:v>
                </c:pt>
                <c:pt idx="41">
                  <c:v>Ukraine</c:v>
                </c:pt>
                <c:pt idx="42">
                  <c:v>Cyprus</c:v>
                </c:pt>
                <c:pt idx="43">
                  <c:v>Lithuania</c:v>
                </c:pt>
                <c:pt idx="44">
                  <c:v>Belarus</c:v>
                </c:pt>
                <c:pt idx="45">
                  <c:v>Moldova</c:v>
                </c:pt>
                <c:pt idx="46">
                  <c:v>Estonia</c:v>
                </c:pt>
                <c:pt idx="47">
                  <c:v>Georgia</c:v>
                </c:pt>
                <c:pt idx="48">
                  <c:v>Montenegro</c:v>
                </c:pt>
                <c:pt idx="49">
                  <c:v>Kazakhstan</c:v>
                </c:pt>
                <c:pt idx="50">
                  <c:v>Bulgaria</c:v>
                </c:pt>
                <c:pt idx="51">
                  <c:v>Egypt</c:v>
                </c:pt>
                <c:pt idx="52">
                  <c:v>Kosovo</c:v>
                </c:pt>
                <c:pt idx="53">
                  <c:v>Slovenia</c:v>
                </c:pt>
              </c:strCache>
            </c:strRef>
          </c:cat>
          <c:val>
            <c:numRef>
              <c:f>Sheet2!$E$10:$E$63</c:f>
              <c:numCache>
                <c:formatCode>General</c:formatCode>
                <c:ptCount val="54"/>
                <c:pt idx="0">
                  <c:v>8.9452054794520546</c:v>
                </c:pt>
                <c:pt idx="1">
                  <c:v>7.5</c:v>
                </c:pt>
                <c:pt idx="2">
                  <c:v>6.5128205128205128</c:v>
                </c:pt>
                <c:pt idx="3">
                  <c:v>6.2052631578947368</c:v>
                </c:pt>
                <c:pt idx="4">
                  <c:v>5.8263403263403264</c:v>
                </c:pt>
                <c:pt idx="5">
                  <c:v>5</c:v>
                </c:pt>
                <c:pt idx="6">
                  <c:v>4.8</c:v>
                </c:pt>
                <c:pt idx="7">
                  <c:v>4.2633851468048363</c:v>
                </c:pt>
                <c:pt idx="8">
                  <c:v>3.6666666666666665</c:v>
                </c:pt>
                <c:pt idx="9">
                  <c:v>3.5714285714285716</c:v>
                </c:pt>
                <c:pt idx="10">
                  <c:v>3.1822612085769979</c:v>
                </c:pt>
                <c:pt idx="11">
                  <c:v>3.1666666666666665</c:v>
                </c:pt>
                <c:pt idx="12">
                  <c:v>3.1052202283849919</c:v>
                </c:pt>
                <c:pt idx="13">
                  <c:v>3</c:v>
                </c:pt>
                <c:pt idx="14">
                  <c:v>2.9858569051580699</c:v>
                </c:pt>
                <c:pt idx="15">
                  <c:v>2.75</c:v>
                </c:pt>
                <c:pt idx="16">
                  <c:v>2.6243709561466573</c:v>
                </c:pt>
                <c:pt idx="17">
                  <c:v>2.4817073170731709</c:v>
                </c:pt>
                <c:pt idx="18">
                  <c:v>1.930232558139535</c:v>
                </c:pt>
                <c:pt idx="19">
                  <c:v>1.8848797250859106</c:v>
                </c:pt>
                <c:pt idx="20">
                  <c:v>1.8489208633093526</c:v>
                </c:pt>
                <c:pt idx="21">
                  <c:v>1.7844827586206897</c:v>
                </c:pt>
                <c:pt idx="22">
                  <c:v>1.75</c:v>
                </c:pt>
                <c:pt idx="23">
                  <c:v>1.7058823529411764</c:v>
                </c:pt>
                <c:pt idx="24">
                  <c:v>1.6697247706422018</c:v>
                </c:pt>
                <c:pt idx="25">
                  <c:v>1.3095238095238095</c:v>
                </c:pt>
                <c:pt idx="26">
                  <c:v>1.1666666666666667</c:v>
                </c:pt>
                <c:pt idx="27">
                  <c:v>1.1303088803088803</c:v>
                </c:pt>
                <c:pt idx="28">
                  <c:v>1</c:v>
                </c:pt>
                <c:pt idx="29">
                  <c:v>0.5</c:v>
                </c:pt>
                <c:pt idx="30">
                  <c:v>0.4853801169590643</c:v>
                </c:pt>
                <c:pt idx="31">
                  <c:v>0.42857142857142855</c:v>
                </c:pt>
                <c:pt idx="32">
                  <c:v>0.42857142857142855</c:v>
                </c:pt>
                <c:pt idx="33">
                  <c:v>0.36471861471861472</c:v>
                </c:pt>
                <c:pt idx="34">
                  <c:v>0.25766871165644173</c:v>
                </c:pt>
                <c:pt idx="35">
                  <c:v>0.21052631578947367</c:v>
                </c:pt>
                <c:pt idx="36">
                  <c:v>0.2</c:v>
                </c:pt>
                <c:pt idx="37">
                  <c:v>0.15309446254071662</c:v>
                </c:pt>
                <c:pt idx="38">
                  <c:v>0.1125</c:v>
                </c:pt>
                <c:pt idx="39">
                  <c:v>3.9473684210526314E-2</c:v>
                </c:pt>
                <c:pt idx="40">
                  <c:v>3.896103896103896E-2</c:v>
                </c:pt>
                <c:pt idx="41">
                  <c:v>2.1276595744680851E-2</c:v>
                </c:pt>
                <c:pt idx="42">
                  <c:v>6.7114093959731542E-3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-8.3333333333333329E-2</c:v>
                </c:pt>
                <c:pt idx="51">
                  <c:v>-0.22457627118644069</c:v>
                </c:pt>
                <c:pt idx="52">
                  <c:v>-0.5</c:v>
                </c:pt>
                <c:pt idx="53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62144"/>
        <c:axId val="34759400"/>
      </c:barChart>
      <c:barChart>
        <c:barDir val="col"/>
        <c:grouping val="clustered"/>
        <c:varyColors val="0"/>
        <c:ser>
          <c:idx val="1"/>
          <c:order val="1"/>
          <c:tx>
            <c:v>Articles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Sheet2!$B$10:$B$63</c:f>
              <c:strCache>
                <c:ptCount val="54"/>
                <c:pt idx="0">
                  <c:v>Malta</c:v>
                </c:pt>
                <c:pt idx="1">
                  <c:v>Finland</c:v>
                </c:pt>
                <c:pt idx="2">
                  <c:v>Czech Republic</c:v>
                </c:pt>
                <c:pt idx="3">
                  <c:v>Austria</c:v>
                </c:pt>
                <c:pt idx="4">
                  <c:v>Turkey</c:v>
                </c:pt>
                <c:pt idx="5">
                  <c:v>Switzerland</c:v>
                </c:pt>
                <c:pt idx="6">
                  <c:v>Iceland</c:v>
                </c:pt>
                <c:pt idx="7">
                  <c:v>Hungary</c:v>
                </c:pt>
                <c:pt idx="8">
                  <c:v>Norway</c:v>
                </c:pt>
                <c:pt idx="9">
                  <c:v>Croatia</c:v>
                </c:pt>
                <c:pt idx="10">
                  <c:v>Serbia</c:v>
                </c:pt>
                <c:pt idx="11">
                  <c:v>Romania</c:v>
                </c:pt>
                <c:pt idx="12">
                  <c:v>Germany</c:v>
                </c:pt>
                <c:pt idx="13">
                  <c:v>San Marino</c:v>
                </c:pt>
                <c:pt idx="14">
                  <c:v>Greece</c:v>
                </c:pt>
                <c:pt idx="15">
                  <c:v>Denmark</c:v>
                </c:pt>
                <c:pt idx="16">
                  <c:v>Syria</c:v>
                </c:pt>
                <c:pt idx="17">
                  <c:v>Italy</c:v>
                </c:pt>
                <c:pt idx="18">
                  <c:v>Spain</c:v>
                </c:pt>
                <c:pt idx="19">
                  <c:v>Macedonia</c:v>
                </c:pt>
                <c:pt idx="20">
                  <c:v>UK</c:v>
                </c:pt>
                <c:pt idx="21">
                  <c:v>Jordan</c:v>
                </c:pt>
                <c:pt idx="22">
                  <c:v>Luxembourg</c:v>
                </c:pt>
                <c:pt idx="23">
                  <c:v>United States</c:v>
                </c:pt>
                <c:pt idx="24">
                  <c:v>Lebanon</c:v>
                </c:pt>
                <c:pt idx="25">
                  <c:v>Sweden</c:v>
                </c:pt>
                <c:pt idx="26">
                  <c:v>United Kingdom</c:v>
                </c:pt>
                <c:pt idx="27">
                  <c:v>Britain</c:v>
                </c:pt>
                <c:pt idx="28">
                  <c:v>Armenia</c:v>
                </c:pt>
                <c:pt idx="29">
                  <c:v>Netherlands</c:v>
                </c:pt>
                <c:pt idx="30">
                  <c:v>US</c:v>
                </c:pt>
                <c:pt idx="31">
                  <c:v>Poland</c:v>
                </c:pt>
                <c:pt idx="32">
                  <c:v>Slovakia</c:v>
                </c:pt>
                <c:pt idx="33">
                  <c:v>Russia</c:v>
                </c:pt>
                <c:pt idx="34">
                  <c:v>Australia</c:v>
                </c:pt>
                <c:pt idx="35">
                  <c:v>Portugal</c:v>
                </c:pt>
                <c:pt idx="36">
                  <c:v>Albania</c:v>
                </c:pt>
                <c:pt idx="37">
                  <c:v>France</c:v>
                </c:pt>
                <c:pt idx="38">
                  <c:v>Ireland</c:v>
                </c:pt>
                <c:pt idx="39">
                  <c:v>Bosnia</c:v>
                </c:pt>
                <c:pt idx="40">
                  <c:v>Belgium</c:v>
                </c:pt>
                <c:pt idx="41">
                  <c:v>Ukraine</c:v>
                </c:pt>
                <c:pt idx="42">
                  <c:v>Cyprus</c:v>
                </c:pt>
                <c:pt idx="43">
                  <c:v>Lithuania</c:v>
                </c:pt>
                <c:pt idx="44">
                  <c:v>Belarus</c:v>
                </c:pt>
                <c:pt idx="45">
                  <c:v>Moldova</c:v>
                </c:pt>
                <c:pt idx="46">
                  <c:v>Estonia</c:v>
                </c:pt>
                <c:pt idx="47">
                  <c:v>Georgia</c:v>
                </c:pt>
                <c:pt idx="48">
                  <c:v>Montenegro</c:v>
                </c:pt>
                <c:pt idx="49">
                  <c:v>Kazakhstan</c:v>
                </c:pt>
                <c:pt idx="50">
                  <c:v>Bulgaria</c:v>
                </c:pt>
                <c:pt idx="51">
                  <c:v>Egypt</c:v>
                </c:pt>
                <c:pt idx="52">
                  <c:v>Kosovo</c:v>
                </c:pt>
                <c:pt idx="53">
                  <c:v>Slovenia</c:v>
                </c:pt>
              </c:strCache>
            </c:strRef>
          </c:cat>
          <c:val>
            <c:numRef>
              <c:f>Sheet2!$C$10:$C$63</c:f>
              <c:numCache>
                <c:formatCode>General</c:formatCode>
                <c:ptCount val="54"/>
                <c:pt idx="0">
                  <c:v>73</c:v>
                </c:pt>
                <c:pt idx="1">
                  <c:v>6</c:v>
                </c:pt>
                <c:pt idx="2">
                  <c:v>78</c:v>
                </c:pt>
                <c:pt idx="3">
                  <c:v>190</c:v>
                </c:pt>
                <c:pt idx="4">
                  <c:v>429</c:v>
                </c:pt>
                <c:pt idx="5">
                  <c:v>1</c:v>
                </c:pt>
                <c:pt idx="6">
                  <c:v>5</c:v>
                </c:pt>
                <c:pt idx="7">
                  <c:v>579</c:v>
                </c:pt>
                <c:pt idx="8">
                  <c:v>12</c:v>
                </c:pt>
                <c:pt idx="9">
                  <c:v>21</c:v>
                </c:pt>
                <c:pt idx="10">
                  <c:v>513</c:v>
                </c:pt>
                <c:pt idx="11">
                  <c:v>6</c:v>
                </c:pt>
                <c:pt idx="12">
                  <c:v>613</c:v>
                </c:pt>
                <c:pt idx="13">
                  <c:v>1</c:v>
                </c:pt>
                <c:pt idx="14">
                  <c:v>601</c:v>
                </c:pt>
                <c:pt idx="15">
                  <c:v>12</c:v>
                </c:pt>
                <c:pt idx="16">
                  <c:v>1391</c:v>
                </c:pt>
                <c:pt idx="17">
                  <c:v>410</c:v>
                </c:pt>
                <c:pt idx="18">
                  <c:v>86</c:v>
                </c:pt>
                <c:pt idx="19">
                  <c:v>582</c:v>
                </c:pt>
                <c:pt idx="20">
                  <c:v>417</c:v>
                </c:pt>
                <c:pt idx="21">
                  <c:v>116</c:v>
                </c:pt>
                <c:pt idx="22">
                  <c:v>4</c:v>
                </c:pt>
                <c:pt idx="23">
                  <c:v>85</c:v>
                </c:pt>
                <c:pt idx="24">
                  <c:v>109</c:v>
                </c:pt>
                <c:pt idx="25">
                  <c:v>42</c:v>
                </c:pt>
                <c:pt idx="26">
                  <c:v>6</c:v>
                </c:pt>
                <c:pt idx="27">
                  <c:v>518</c:v>
                </c:pt>
                <c:pt idx="28">
                  <c:v>24</c:v>
                </c:pt>
                <c:pt idx="29">
                  <c:v>30</c:v>
                </c:pt>
                <c:pt idx="30">
                  <c:v>342</c:v>
                </c:pt>
                <c:pt idx="31">
                  <c:v>7</c:v>
                </c:pt>
                <c:pt idx="32">
                  <c:v>14</c:v>
                </c:pt>
                <c:pt idx="33">
                  <c:v>924</c:v>
                </c:pt>
                <c:pt idx="34">
                  <c:v>163</c:v>
                </c:pt>
                <c:pt idx="35">
                  <c:v>76</c:v>
                </c:pt>
                <c:pt idx="36">
                  <c:v>5</c:v>
                </c:pt>
                <c:pt idx="37">
                  <c:v>614</c:v>
                </c:pt>
                <c:pt idx="38">
                  <c:v>80</c:v>
                </c:pt>
                <c:pt idx="39">
                  <c:v>76</c:v>
                </c:pt>
                <c:pt idx="40">
                  <c:v>77</c:v>
                </c:pt>
                <c:pt idx="41">
                  <c:v>94</c:v>
                </c:pt>
                <c:pt idx="42">
                  <c:v>149</c:v>
                </c:pt>
                <c:pt idx="43">
                  <c:v>2</c:v>
                </c:pt>
                <c:pt idx="44">
                  <c:v>147</c:v>
                </c:pt>
                <c:pt idx="45">
                  <c:v>3</c:v>
                </c:pt>
                <c:pt idx="46">
                  <c:v>2</c:v>
                </c:pt>
                <c:pt idx="47">
                  <c:v>74</c:v>
                </c:pt>
                <c:pt idx="48">
                  <c:v>2</c:v>
                </c:pt>
                <c:pt idx="49">
                  <c:v>24</c:v>
                </c:pt>
                <c:pt idx="50">
                  <c:v>12</c:v>
                </c:pt>
                <c:pt idx="51">
                  <c:v>236</c:v>
                </c:pt>
                <c:pt idx="52">
                  <c:v>4</c:v>
                </c:pt>
                <c:pt idx="5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overlap val="-62"/>
        <c:axId val="34350032"/>
        <c:axId val="34349640"/>
      </c:barChart>
      <c:catAx>
        <c:axId val="3476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59400"/>
        <c:crosses val="autoZero"/>
        <c:auto val="1"/>
        <c:lblAlgn val="ctr"/>
        <c:lblOffset val="100"/>
        <c:noMultiLvlLbl val="0"/>
      </c:catAx>
      <c:valAx>
        <c:axId val="3475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2144"/>
        <c:crosses val="autoZero"/>
        <c:crossBetween val="between"/>
      </c:valAx>
      <c:valAx>
        <c:axId val="34349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50032"/>
        <c:crosses val="max"/>
        <c:crossBetween val="between"/>
      </c:valAx>
      <c:catAx>
        <c:axId val="34350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349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313266</xdr:colOff>
      <xdr:row>10</xdr:row>
      <xdr:rowOff>122767</xdr:rowOff>
    </xdr:from>
    <xdr:to>
      <xdr:col>24</xdr:col>
      <xdr:colOff>114299</xdr:colOff>
      <xdr:row>61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E63" totalsRowShown="0">
  <autoFilter ref="B3:E63"/>
  <sortState ref="B4:E63">
    <sortCondition descending="1" ref="E3:E63"/>
  </sortState>
  <tableColumns count="4">
    <tableColumn id="1" name="Column1"/>
    <tableColumn id="2" name="Column2"/>
    <tableColumn id="3" name="Column3"/>
    <tableColumn id="4" name="Column4">
      <calculatedColumnFormula>IF(C4=0,"N/A",D4/C4)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60"/>
  <sheetViews>
    <sheetView zoomScale="50" workbookViewId="0">
      <selection activeCell="C3" sqref="C3"/>
    </sheetView>
  </sheetViews>
  <sheetFormatPr defaultColWidth="10.6640625" defaultRowHeight="15.5" x14ac:dyDescent="0.35"/>
  <cols>
    <col min="2" max="2" width="14.83203125" bestFit="1" customWidth="1"/>
    <col min="3" max="3" width="8.83203125" bestFit="1" customWidth="1"/>
    <col min="4" max="4" width="6.83203125" bestFit="1" customWidth="1"/>
    <col min="5" max="5" width="6.5" bestFit="1" customWidth="1"/>
    <col min="6" max="6" width="11.5" bestFit="1" customWidth="1"/>
    <col min="7" max="7" width="8.1640625" bestFit="1" customWidth="1"/>
    <col min="8" max="8" width="11.1640625" bestFit="1" customWidth="1"/>
    <col min="9" max="9" width="5.5" bestFit="1" customWidth="1"/>
    <col min="10" max="10" width="14.1640625" bestFit="1" customWidth="1"/>
    <col min="11" max="11" width="5.83203125" bestFit="1" customWidth="1"/>
    <col min="12" max="12" width="6.83203125" bestFit="1" customWidth="1"/>
    <col min="13" max="13" width="8.1640625" bestFit="1" customWidth="1"/>
    <col min="14" max="14" width="8.83203125" bestFit="1" customWidth="1"/>
    <col min="15" max="15" width="8.5" bestFit="1" customWidth="1"/>
    <col min="16" max="16" width="7.5" bestFit="1" customWidth="1"/>
    <col min="17" max="17" width="6.83203125" bestFit="1" customWidth="1"/>
    <col min="18" max="18" width="8.1640625" bestFit="1" customWidth="1"/>
    <col min="19" max="19" width="6.83203125" bestFit="1" customWidth="1"/>
    <col min="20" max="20" width="7.5" bestFit="1" customWidth="1"/>
    <col min="21" max="21" width="6.5" bestFit="1" customWidth="1"/>
    <col min="22" max="22" width="8.83203125" bestFit="1" customWidth="1"/>
    <col min="23" max="23" width="6.83203125" bestFit="1" customWidth="1"/>
    <col min="24" max="24" width="8.1640625" bestFit="1" customWidth="1"/>
    <col min="25" max="25" width="7.1640625" bestFit="1" customWidth="1"/>
    <col min="26" max="26" width="7.5" bestFit="1" customWidth="1"/>
    <col min="27" max="27" width="6.83203125" bestFit="1" customWidth="1"/>
    <col min="28" max="29" width="5.5" bestFit="1" customWidth="1"/>
    <col min="30" max="30" width="8.1640625" bestFit="1" customWidth="1"/>
    <col min="31" max="31" width="7.1640625" bestFit="1" customWidth="1"/>
    <col min="32" max="32" width="6.5" bestFit="1" customWidth="1"/>
    <col min="33" max="33" width="6.83203125" bestFit="1" customWidth="1"/>
    <col min="34" max="34" width="6.1640625" bestFit="1" customWidth="1"/>
    <col min="35" max="35" width="5.83203125" bestFit="1" customWidth="1"/>
    <col min="36" max="36" width="8.5" bestFit="1" customWidth="1"/>
    <col min="37" max="37" width="12.1640625" bestFit="1" customWidth="1"/>
    <col min="38" max="39" width="8.1640625" bestFit="1" customWidth="1"/>
    <col min="40" max="41" width="7.1640625" bestFit="1" customWidth="1"/>
    <col min="42" max="42" width="10.1640625" bestFit="1" customWidth="1"/>
    <col min="43" max="43" width="8.5" bestFit="1" customWidth="1"/>
    <col min="44" max="44" width="7.83203125" bestFit="1" customWidth="1"/>
    <col min="45" max="45" width="7.1640625" bestFit="1" customWidth="1"/>
    <col min="47" max="48" width="7.5" bestFit="1" customWidth="1"/>
    <col min="49" max="49" width="11.33203125" bestFit="1" customWidth="1"/>
    <col min="50" max="50" width="7.83203125" bestFit="1" customWidth="1"/>
    <col min="51" max="51" width="14.83203125" bestFit="1" customWidth="1"/>
    <col min="52" max="52" width="7.1640625" bestFit="1" customWidth="1"/>
    <col min="54" max="54" width="7.83203125" bestFit="1" customWidth="1"/>
    <col min="55" max="55" width="8.1640625" bestFit="1" customWidth="1"/>
    <col min="56" max="56" width="10.5" bestFit="1" customWidth="1"/>
    <col min="62" max="62" width="17.1640625" customWidth="1"/>
    <col min="63" max="63" width="16.33203125" customWidth="1"/>
  </cols>
  <sheetData>
    <row r="2" spans="2:63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50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52</v>
      </c>
      <c r="AZ2" t="s">
        <v>46</v>
      </c>
      <c r="BA2" t="s">
        <v>53</v>
      </c>
      <c r="BB2" t="s">
        <v>47</v>
      </c>
      <c r="BC2" t="s">
        <v>48</v>
      </c>
      <c r="BD2" t="s">
        <v>49</v>
      </c>
    </row>
    <row r="3" spans="2:63" x14ac:dyDescent="0.35">
      <c r="B3" t="s">
        <v>0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I3" t="s">
        <v>55</v>
      </c>
      <c r="BJ3" t="s">
        <v>56</v>
      </c>
      <c r="BK3" t="s">
        <v>57</v>
      </c>
    </row>
    <row r="4" spans="2:63" x14ac:dyDescent="0.35">
      <c r="B4" t="s">
        <v>1</v>
      </c>
      <c r="C4">
        <v>1</v>
      </c>
      <c r="D4">
        <v>0</v>
      </c>
      <c r="E4">
        <v>197</v>
      </c>
      <c r="F4">
        <v>5</v>
      </c>
      <c r="G4">
        <v>0</v>
      </c>
      <c r="H4">
        <v>0</v>
      </c>
      <c r="I4">
        <v>189</v>
      </c>
      <c r="J4">
        <v>0</v>
      </c>
      <c r="K4">
        <v>190</v>
      </c>
      <c r="L4">
        <v>191</v>
      </c>
      <c r="M4">
        <v>0</v>
      </c>
      <c r="N4">
        <v>193</v>
      </c>
      <c r="O4">
        <v>0</v>
      </c>
      <c r="P4">
        <v>202</v>
      </c>
      <c r="Q4">
        <v>207</v>
      </c>
      <c r="R4">
        <v>208</v>
      </c>
      <c r="S4">
        <v>23</v>
      </c>
      <c r="T4">
        <v>37</v>
      </c>
      <c r="U4">
        <v>60</v>
      </c>
      <c r="V4">
        <v>103</v>
      </c>
      <c r="W4">
        <v>0</v>
      </c>
      <c r="X4">
        <v>173</v>
      </c>
      <c r="Y4">
        <v>188</v>
      </c>
      <c r="Z4">
        <v>194</v>
      </c>
      <c r="AA4">
        <v>198</v>
      </c>
      <c r="AB4">
        <v>203</v>
      </c>
      <c r="AC4">
        <v>206</v>
      </c>
      <c r="AD4">
        <v>0</v>
      </c>
      <c r="AE4">
        <v>131</v>
      </c>
      <c r="AF4">
        <v>201</v>
      </c>
      <c r="AG4">
        <v>0</v>
      </c>
      <c r="AH4">
        <v>200</v>
      </c>
      <c r="AI4">
        <v>72</v>
      </c>
      <c r="AJ4">
        <v>163</v>
      </c>
      <c r="AK4">
        <v>196</v>
      </c>
      <c r="AL4">
        <v>199</v>
      </c>
      <c r="AM4">
        <v>0</v>
      </c>
      <c r="AN4">
        <v>0</v>
      </c>
      <c r="AO4">
        <v>0</v>
      </c>
      <c r="AP4">
        <v>195</v>
      </c>
      <c r="AQ4">
        <v>0</v>
      </c>
      <c r="AR4">
        <v>0</v>
      </c>
      <c r="AS4">
        <v>205</v>
      </c>
      <c r="AT4">
        <v>146</v>
      </c>
      <c r="AU4">
        <v>0</v>
      </c>
      <c r="AV4">
        <v>0</v>
      </c>
      <c r="AW4">
        <v>0</v>
      </c>
      <c r="AX4">
        <v>0</v>
      </c>
      <c r="AY4">
        <v>204</v>
      </c>
      <c r="AZ4">
        <v>192</v>
      </c>
      <c r="BA4">
        <v>0</v>
      </c>
      <c r="BB4">
        <v>0</v>
      </c>
      <c r="BC4">
        <v>0</v>
      </c>
      <c r="BD4">
        <v>0</v>
      </c>
      <c r="BI4" t="s">
        <v>0</v>
      </c>
      <c r="BJ4">
        <v>3</v>
      </c>
    </row>
    <row r="5" spans="2:63" x14ac:dyDescent="0.35">
      <c r="B5" t="s">
        <v>2</v>
      </c>
      <c r="C5">
        <v>2</v>
      </c>
      <c r="D5">
        <v>197</v>
      </c>
      <c r="E5">
        <v>0</v>
      </c>
      <c r="F5">
        <v>0</v>
      </c>
      <c r="G5">
        <v>53</v>
      </c>
      <c r="H5">
        <v>94</v>
      </c>
      <c r="I5">
        <v>241</v>
      </c>
      <c r="J5">
        <v>257</v>
      </c>
      <c r="K5">
        <v>269</v>
      </c>
      <c r="L5">
        <v>283</v>
      </c>
      <c r="M5">
        <v>296</v>
      </c>
      <c r="N5">
        <v>323</v>
      </c>
      <c r="O5">
        <v>362</v>
      </c>
      <c r="P5">
        <v>366</v>
      </c>
      <c r="Q5">
        <v>371</v>
      </c>
      <c r="R5">
        <v>372</v>
      </c>
      <c r="S5">
        <v>29</v>
      </c>
      <c r="T5">
        <v>0</v>
      </c>
      <c r="U5">
        <v>64</v>
      </c>
      <c r="V5">
        <v>108</v>
      </c>
      <c r="W5">
        <v>121</v>
      </c>
      <c r="X5">
        <v>178</v>
      </c>
      <c r="Y5">
        <v>222</v>
      </c>
      <c r="Z5">
        <v>345</v>
      </c>
      <c r="AA5">
        <v>360</v>
      </c>
      <c r="AB5">
        <v>367</v>
      </c>
      <c r="AC5">
        <v>370</v>
      </c>
      <c r="AD5">
        <v>44</v>
      </c>
      <c r="AE5">
        <v>138</v>
      </c>
      <c r="AF5">
        <v>365</v>
      </c>
      <c r="AG5">
        <v>0</v>
      </c>
      <c r="AH5">
        <v>364</v>
      </c>
      <c r="AI5">
        <v>80</v>
      </c>
      <c r="AJ5">
        <v>167</v>
      </c>
      <c r="AK5">
        <v>356</v>
      </c>
      <c r="AL5">
        <v>363</v>
      </c>
      <c r="AM5">
        <v>361</v>
      </c>
      <c r="AN5">
        <v>0</v>
      </c>
      <c r="AO5">
        <v>0</v>
      </c>
      <c r="AP5">
        <v>350</v>
      </c>
      <c r="AQ5">
        <v>0</v>
      </c>
      <c r="AR5">
        <v>338</v>
      </c>
      <c r="AS5">
        <v>369</v>
      </c>
      <c r="AT5">
        <v>0</v>
      </c>
      <c r="AU5">
        <v>0</v>
      </c>
      <c r="AV5">
        <v>0</v>
      </c>
      <c r="AW5">
        <v>0</v>
      </c>
      <c r="AX5">
        <v>0</v>
      </c>
      <c r="AY5">
        <v>368</v>
      </c>
      <c r="AZ5">
        <v>312</v>
      </c>
      <c r="BA5">
        <v>0</v>
      </c>
      <c r="BB5">
        <v>303</v>
      </c>
      <c r="BC5">
        <v>0</v>
      </c>
      <c r="BD5">
        <v>335</v>
      </c>
      <c r="BI5" t="s">
        <v>1</v>
      </c>
      <c r="BJ5">
        <v>5072</v>
      </c>
    </row>
    <row r="6" spans="2:63" x14ac:dyDescent="0.35">
      <c r="B6" t="s">
        <v>3</v>
      </c>
      <c r="C6">
        <v>0</v>
      </c>
      <c r="D6">
        <v>5</v>
      </c>
      <c r="E6">
        <v>0</v>
      </c>
      <c r="F6">
        <v>0</v>
      </c>
      <c r="G6">
        <v>3</v>
      </c>
      <c r="H6">
        <v>4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I6" t="s">
        <v>2</v>
      </c>
      <c r="BJ6">
        <v>10263</v>
      </c>
    </row>
    <row r="7" spans="2:63" x14ac:dyDescent="0.35">
      <c r="B7" t="s">
        <v>4</v>
      </c>
      <c r="C7">
        <v>0</v>
      </c>
      <c r="D7">
        <v>0</v>
      </c>
      <c r="E7">
        <v>53</v>
      </c>
      <c r="F7">
        <v>3</v>
      </c>
      <c r="G7">
        <v>0</v>
      </c>
      <c r="H7">
        <v>47</v>
      </c>
      <c r="I7">
        <v>49</v>
      </c>
      <c r="J7">
        <v>0</v>
      </c>
      <c r="K7">
        <v>0</v>
      </c>
      <c r="L7">
        <v>50</v>
      </c>
      <c r="M7">
        <v>0</v>
      </c>
      <c r="N7">
        <v>51</v>
      </c>
      <c r="O7">
        <v>54</v>
      </c>
      <c r="P7">
        <v>56</v>
      </c>
      <c r="Q7">
        <v>0</v>
      </c>
      <c r="R7">
        <v>0</v>
      </c>
      <c r="S7">
        <v>17</v>
      </c>
      <c r="T7">
        <v>0</v>
      </c>
      <c r="U7">
        <v>0</v>
      </c>
      <c r="V7">
        <v>0</v>
      </c>
      <c r="W7">
        <v>48</v>
      </c>
      <c r="X7">
        <v>0</v>
      </c>
      <c r="Y7">
        <v>0</v>
      </c>
      <c r="Z7">
        <v>0</v>
      </c>
      <c r="AA7">
        <v>0</v>
      </c>
      <c r="AB7">
        <v>57</v>
      </c>
      <c r="AC7">
        <v>0</v>
      </c>
      <c r="AD7">
        <v>0</v>
      </c>
      <c r="AE7">
        <v>0</v>
      </c>
      <c r="AF7">
        <v>55</v>
      </c>
      <c r="AG7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I7" t="s">
        <v>3</v>
      </c>
      <c r="BJ7">
        <v>117</v>
      </c>
    </row>
    <row r="8" spans="2:63" x14ac:dyDescent="0.35">
      <c r="B8" t="s">
        <v>5</v>
      </c>
      <c r="C8">
        <v>0</v>
      </c>
      <c r="D8">
        <v>0</v>
      </c>
      <c r="E8">
        <v>94</v>
      </c>
      <c r="F8">
        <v>4</v>
      </c>
      <c r="G8">
        <v>47</v>
      </c>
      <c r="H8">
        <v>0</v>
      </c>
      <c r="I8">
        <v>89</v>
      </c>
      <c r="J8">
        <v>90</v>
      </c>
      <c r="K8">
        <v>91</v>
      </c>
      <c r="L8">
        <v>92</v>
      </c>
      <c r="M8">
        <v>0</v>
      </c>
      <c r="N8">
        <v>93</v>
      </c>
      <c r="O8">
        <v>95</v>
      </c>
      <c r="P8">
        <v>97</v>
      </c>
      <c r="Q8">
        <v>100</v>
      </c>
      <c r="R8">
        <v>101</v>
      </c>
      <c r="S8">
        <v>19</v>
      </c>
      <c r="T8">
        <v>0</v>
      </c>
      <c r="U8">
        <v>0</v>
      </c>
      <c r="V8">
        <v>0</v>
      </c>
      <c r="W8">
        <v>87</v>
      </c>
      <c r="X8">
        <v>0</v>
      </c>
      <c r="Y8">
        <v>88</v>
      </c>
      <c r="Z8">
        <v>0</v>
      </c>
      <c r="AA8">
        <v>0</v>
      </c>
      <c r="AB8">
        <v>98</v>
      </c>
      <c r="AC8">
        <v>99</v>
      </c>
      <c r="AD8">
        <v>0</v>
      </c>
      <c r="AE8">
        <v>0</v>
      </c>
      <c r="AF8">
        <v>96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I8" t="s">
        <v>4</v>
      </c>
      <c r="BJ8">
        <v>592</v>
      </c>
    </row>
    <row r="9" spans="2:63" x14ac:dyDescent="0.35">
      <c r="B9" t="s">
        <v>6</v>
      </c>
      <c r="C9">
        <v>0</v>
      </c>
      <c r="D9">
        <v>189</v>
      </c>
      <c r="E9">
        <v>241</v>
      </c>
      <c r="F9">
        <v>6</v>
      </c>
      <c r="G9">
        <v>49</v>
      </c>
      <c r="H9">
        <v>89</v>
      </c>
      <c r="I9">
        <v>0</v>
      </c>
      <c r="J9">
        <v>233</v>
      </c>
      <c r="K9">
        <v>234</v>
      </c>
      <c r="L9">
        <v>235</v>
      </c>
      <c r="M9">
        <v>236</v>
      </c>
      <c r="N9">
        <v>237</v>
      </c>
      <c r="O9">
        <v>244</v>
      </c>
      <c r="P9">
        <v>0</v>
      </c>
      <c r="Q9">
        <v>250</v>
      </c>
      <c r="R9">
        <v>251</v>
      </c>
      <c r="S9">
        <v>25</v>
      </c>
      <c r="T9">
        <v>0</v>
      </c>
      <c r="U9">
        <v>0</v>
      </c>
      <c r="V9">
        <v>105</v>
      </c>
      <c r="W9">
        <v>0</v>
      </c>
      <c r="X9">
        <v>175</v>
      </c>
      <c r="Y9">
        <v>211</v>
      </c>
      <c r="Z9">
        <v>238</v>
      </c>
      <c r="AA9">
        <v>242</v>
      </c>
      <c r="AB9">
        <v>247</v>
      </c>
      <c r="AC9">
        <v>249</v>
      </c>
      <c r="AD9">
        <v>0</v>
      </c>
      <c r="AE9">
        <v>133</v>
      </c>
      <c r="AF9">
        <v>246</v>
      </c>
      <c r="AG9">
        <v>0</v>
      </c>
      <c r="AH9">
        <v>245</v>
      </c>
      <c r="AI9">
        <v>74</v>
      </c>
      <c r="AJ9">
        <v>0</v>
      </c>
      <c r="AK9">
        <v>240</v>
      </c>
      <c r="AL9">
        <v>0</v>
      </c>
      <c r="AM9">
        <v>243</v>
      </c>
      <c r="AN9">
        <v>0</v>
      </c>
      <c r="AO9">
        <v>0</v>
      </c>
      <c r="AP9">
        <v>239</v>
      </c>
      <c r="AQ9">
        <v>0</v>
      </c>
      <c r="AR9">
        <v>0</v>
      </c>
      <c r="AS9">
        <v>248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I9" t="s">
        <v>5</v>
      </c>
      <c r="BJ9">
        <v>1480</v>
      </c>
    </row>
    <row r="10" spans="2:63" x14ac:dyDescent="0.35">
      <c r="B10" t="s">
        <v>51</v>
      </c>
      <c r="C10">
        <v>0</v>
      </c>
      <c r="D10">
        <v>0</v>
      </c>
      <c r="E10">
        <v>257</v>
      </c>
      <c r="F10">
        <v>7</v>
      </c>
      <c r="G10">
        <v>0</v>
      </c>
      <c r="H10">
        <v>90</v>
      </c>
      <c r="I10">
        <v>233</v>
      </c>
      <c r="J10">
        <v>0</v>
      </c>
      <c r="K10">
        <v>252</v>
      </c>
      <c r="L10">
        <v>253</v>
      </c>
      <c r="M10">
        <v>254</v>
      </c>
      <c r="N10">
        <v>255</v>
      </c>
      <c r="O10">
        <v>258</v>
      </c>
      <c r="P10">
        <v>0</v>
      </c>
      <c r="Q10">
        <v>262</v>
      </c>
      <c r="R10">
        <v>263</v>
      </c>
      <c r="S10">
        <v>0</v>
      </c>
      <c r="T10">
        <v>0</v>
      </c>
      <c r="U10">
        <v>0</v>
      </c>
      <c r="V10">
        <v>0</v>
      </c>
      <c r="W10">
        <v>117</v>
      </c>
      <c r="X10">
        <v>0</v>
      </c>
      <c r="Y10">
        <v>212</v>
      </c>
      <c r="Z10">
        <v>0</v>
      </c>
      <c r="AA10">
        <v>0</v>
      </c>
      <c r="AB10">
        <v>0</v>
      </c>
      <c r="AC10">
        <v>261</v>
      </c>
      <c r="AD10">
        <v>0</v>
      </c>
      <c r="AE10">
        <v>0</v>
      </c>
      <c r="AF10">
        <v>259</v>
      </c>
      <c r="AG10">
        <v>0</v>
      </c>
      <c r="AH10">
        <v>0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256</v>
      </c>
      <c r="AQ10">
        <v>0</v>
      </c>
      <c r="AR10">
        <v>0</v>
      </c>
      <c r="AS10">
        <v>260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I10" t="s">
        <v>6</v>
      </c>
      <c r="BJ10">
        <v>5654</v>
      </c>
    </row>
    <row r="11" spans="2:63" x14ac:dyDescent="0.35">
      <c r="B11" t="s">
        <v>7</v>
      </c>
      <c r="C11">
        <v>0</v>
      </c>
      <c r="D11">
        <v>190</v>
      </c>
      <c r="E11">
        <v>269</v>
      </c>
      <c r="F11">
        <v>8</v>
      </c>
      <c r="G11">
        <v>0</v>
      </c>
      <c r="H11">
        <v>91</v>
      </c>
      <c r="I11">
        <v>234</v>
      </c>
      <c r="J11">
        <v>252</v>
      </c>
      <c r="K11">
        <v>0</v>
      </c>
      <c r="L11">
        <v>0</v>
      </c>
      <c r="M11">
        <v>0</v>
      </c>
      <c r="N11">
        <v>266</v>
      </c>
      <c r="O11">
        <v>0</v>
      </c>
      <c r="P11">
        <v>272</v>
      </c>
      <c r="Q11">
        <v>276</v>
      </c>
      <c r="R11">
        <v>277</v>
      </c>
      <c r="S11">
        <v>0</v>
      </c>
      <c r="T11">
        <v>0</v>
      </c>
      <c r="U11">
        <v>0</v>
      </c>
      <c r="V11">
        <v>106</v>
      </c>
      <c r="W11">
        <v>0</v>
      </c>
      <c r="X11">
        <v>0</v>
      </c>
      <c r="Y11">
        <v>213</v>
      </c>
      <c r="Z11">
        <v>267</v>
      </c>
      <c r="AA11">
        <v>0</v>
      </c>
      <c r="AB11">
        <v>273</v>
      </c>
      <c r="AC11">
        <v>275</v>
      </c>
      <c r="AD11">
        <v>0</v>
      </c>
      <c r="AE11">
        <v>134</v>
      </c>
      <c r="AF11">
        <v>271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270</v>
      </c>
      <c r="AN11">
        <v>0</v>
      </c>
      <c r="AO11">
        <v>0</v>
      </c>
      <c r="AP11">
        <v>268</v>
      </c>
      <c r="AQ11">
        <v>0</v>
      </c>
      <c r="AR11">
        <v>0</v>
      </c>
      <c r="AS11">
        <v>274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I11" t="s">
        <v>51</v>
      </c>
      <c r="BJ11">
        <v>3824</v>
      </c>
    </row>
    <row r="12" spans="2:63" x14ac:dyDescent="0.35">
      <c r="B12" t="s">
        <v>8</v>
      </c>
      <c r="C12">
        <v>0</v>
      </c>
      <c r="D12">
        <v>191</v>
      </c>
      <c r="E12">
        <v>283</v>
      </c>
      <c r="F12">
        <v>9</v>
      </c>
      <c r="G12">
        <v>50</v>
      </c>
      <c r="H12">
        <v>92</v>
      </c>
      <c r="I12">
        <v>235</v>
      </c>
      <c r="J12">
        <v>253</v>
      </c>
      <c r="K12">
        <v>0</v>
      </c>
      <c r="L12">
        <v>0</v>
      </c>
      <c r="M12">
        <v>278</v>
      </c>
      <c r="N12">
        <v>279</v>
      </c>
      <c r="O12">
        <v>285</v>
      </c>
      <c r="P12">
        <v>288</v>
      </c>
      <c r="Q12">
        <v>292</v>
      </c>
      <c r="R12">
        <v>293</v>
      </c>
      <c r="S12">
        <v>26</v>
      </c>
      <c r="T12">
        <v>38</v>
      </c>
      <c r="U12">
        <v>62</v>
      </c>
      <c r="V12">
        <v>0</v>
      </c>
      <c r="W12">
        <v>0</v>
      </c>
      <c r="X12">
        <v>176</v>
      </c>
      <c r="Y12">
        <v>214</v>
      </c>
      <c r="Z12">
        <v>280</v>
      </c>
      <c r="AA12">
        <v>284</v>
      </c>
      <c r="AB12">
        <v>289</v>
      </c>
      <c r="AC12">
        <v>291</v>
      </c>
      <c r="AD12">
        <v>0</v>
      </c>
      <c r="AE12">
        <v>135</v>
      </c>
      <c r="AF12">
        <v>287</v>
      </c>
      <c r="AG12">
        <v>0</v>
      </c>
      <c r="AH12">
        <v>286</v>
      </c>
      <c r="AI12">
        <v>76</v>
      </c>
      <c r="AJ12">
        <v>164</v>
      </c>
      <c r="AK12">
        <v>282</v>
      </c>
      <c r="AL12">
        <v>0</v>
      </c>
      <c r="AM12">
        <v>0</v>
      </c>
      <c r="AN12">
        <v>0</v>
      </c>
      <c r="AO12">
        <v>0</v>
      </c>
      <c r="AP12">
        <v>281</v>
      </c>
      <c r="AQ12">
        <v>0</v>
      </c>
      <c r="AR12">
        <v>0</v>
      </c>
      <c r="AS12">
        <v>290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I12" t="s">
        <v>7</v>
      </c>
      <c r="BJ12">
        <v>4486</v>
      </c>
    </row>
    <row r="13" spans="2:63" x14ac:dyDescent="0.35">
      <c r="B13" t="s">
        <v>9</v>
      </c>
      <c r="C13">
        <v>0</v>
      </c>
      <c r="D13">
        <v>0</v>
      </c>
      <c r="E13">
        <v>296</v>
      </c>
      <c r="F13">
        <v>10</v>
      </c>
      <c r="G13">
        <v>0</v>
      </c>
      <c r="H13">
        <v>0</v>
      </c>
      <c r="I13">
        <v>236</v>
      </c>
      <c r="J13">
        <v>254</v>
      </c>
      <c r="K13">
        <v>0</v>
      </c>
      <c r="L13">
        <v>278</v>
      </c>
      <c r="M13">
        <v>0</v>
      </c>
      <c r="N13">
        <v>294</v>
      </c>
      <c r="O13">
        <v>298</v>
      </c>
      <c r="P13">
        <v>0</v>
      </c>
      <c r="Q13">
        <v>299</v>
      </c>
      <c r="R13">
        <v>300</v>
      </c>
      <c r="S13">
        <v>0</v>
      </c>
      <c r="T13">
        <v>0</v>
      </c>
      <c r="U13">
        <v>0</v>
      </c>
      <c r="V13">
        <v>0</v>
      </c>
      <c r="W13">
        <v>118</v>
      </c>
      <c r="X13">
        <v>0</v>
      </c>
      <c r="Y13">
        <v>215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77</v>
      </c>
      <c r="AJ13">
        <v>0</v>
      </c>
      <c r="AK13">
        <v>0</v>
      </c>
      <c r="AL13">
        <v>0</v>
      </c>
      <c r="AM13">
        <v>297</v>
      </c>
      <c r="AN13">
        <v>154</v>
      </c>
      <c r="AO13">
        <v>209</v>
      </c>
      <c r="AP13">
        <v>295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I13" t="s">
        <v>8</v>
      </c>
      <c r="BJ13">
        <v>6289</v>
      </c>
    </row>
    <row r="14" spans="2:63" x14ac:dyDescent="0.35">
      <c r="B14" t="s">
        <v>10</v>
      </c>
      <c r="C14">
        <v>0</v>
      </c>
      <c r="D14">
        <v>193</v>
      </c>
      <c r="E14">
        <v>323</v>
      </c>
      <c r="F14">
        <v>11</v>
      </c>
      <c r="G14">
        <v>51</v>
      </c>
      <c r="H14">
        <v>93</v>
      </c>
      <c r="I14">
        <v>237</v>
      </c>
      <c r="J14">
        <v>255</v>
      </c>
      <c r="K14">
        <v>266</v>
      </c>
      <c r="L14">
        <v>279</v>
      </c>
      <c r="M14">
        <v>294</v>
      </c>
      <c r="N14">
        <v>0</v>
      </c>
      <c r="O14">
        <v>326</v>
      </c>
      <c r="P14">
        <v>329</v>
      </c>
      <c r="Q14">
        <v>333</v>
      </c>
      <c r="R14">
        <v>334</v>
      </c>
      <c r="S14">
        <v>27</v>
      </c>
      <c r="T14">
        <v>0</v>
      </c>
      <c r="U14">
        <v>63</v>
      </c>
      <c r="V14">
        <v>107</v>
      </c>
      <c r="W14">
        <v>119</v>
      </c>
      <c r="X14">
        <v>177</v>
      </c>
      <c r="Y14">
        <v>218</v>
      </c>
      <c r="Z14">
        <v>320</v>
      </c>
      <c r="AA14">
        <v>324</v>
      </c>
      <c r="AB14">
        <v>330</v>
      </c>
      <c r="AC14">
        <v>332</v>
      </c>
      <c r="AD14">
        <v>43</v>
      </c>
      <c r="AE14">
        <v>136</v>
      </c>
      <c r="AF14">
        <v>328</v>
      </c>
      <c r="AG14">
        <v>0</v>
      </c>
      <c r="AH14">
        <v>327</v>
      </c>
      <c r="AI14">
        <v>78</v>
      </c>
      <c r="AJ14">
        <v>166</v>
      </c>
      <c r="AK14">
        <v>322</v>
      </c>
      <c r="AL14">
        <v>0</v>
      </c>
      <c r="AM14">
        <v>325</v>
      </c>
      <c r="AN14">
        <v>0</v>
      </c>
      <c r="AO14">
        <v>0</v>
      </c>
      <c r="AP14">
        <v>321</v>
      </c>
      <c r="AQ14">
        <v>0</v>
      </c>
      <c r="AR14">
        <v>0</v>
      </c>
      <c r="AS14">
        <v>331</v>
      </c>
      <c r="AT14">
        <v>0</v>
      </c>
      <c r="AU14">
        <v>150</v>
      </c>
      <c r="AV14">
        <v>159</v>
      </c>
      <c r="AW14">
        <v>0</v>
      </c>
      <c r="AX14">
        <v>0</v>
      </c>
      <c r="AY14">
        <v>0</v>
      </c>
      <c r="AZ14">
        <v>310</v>
      </c>
      <c r="BA14">
        <v>0</v>
      </c>
      <c r="BB14">
        <v>301</v>
      </c>
      <c r="BC14">
        <v>319</v>
      </c>
      <c r="BD14">
        <v>0</v>
      </c>
      <c r="BI14" t="s">
        <v>9</v>
      </c>
      <c r="BJ14">
        <v>3630</v>
      </c>
    </row>
    <row r="15" spans="2:63" x14ac:dyDescent="0.35">
      <c r="B15" t="s">
        <v>11</v>
      </c>
      <c r="C15">
        <v>0</v>
      </c>
      <c r="D15">
        <v>0</v>
      </c>
      <c r="E15">
        <v>362</v>
      </c>
      <c r="F15">
        <v>12</v>
      </c>
      <c r="G15">
        <v>54</v>
      </c>
      <c r="H15">
        <v>95</v>
      </c>
      <c r="I15">
        <v>244</v>
      </c>
      <c r="J15">
        <v>258</v>
      </c>
      <c r="K15">
        <v>0</v>
      </c>
      <c r="L15">
        <v>285</v>
      </c>
      <c r="M15">
        <v>298</v>
      </c>
      <c r="N15">
        <v>326</v>
      </c>
      <c r="O15">
        <v>0</v>
      </c>
      <c r="P15">
        <v>385</v>
      </c>
      <c r="Q15">
        <v>387</v>
      </c>
      <c r="R15">
        <v>388</v>
      </c>
      <c r="S15">
        <v>31</v>
      </c>
      <c r="T15">
        <v>0</v>
      </c>
      <c r="U15">
        <v>65</v>
      </c>
      <c r="V15">
        <v>0</v>
      </c>
      <c r="W15">
        <v>123</v>
      </c>
      <c r="X15">
        <v>181</v>
      </c>
      <c r="Y15">
        <v>224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139</v>
      </c>
      <c r="AF15">
        <v>384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380</v>
      </c>
      <c r="AN15">
        <v>0</v>
      </c>
      <c r="AO15">
        <v>0</v>
      </c>
      <c r="AP15">
        <v>0</v>
      </c>
      <c r="AQ15">
        <v>128</v>
      </c>
      <c r="AR15">
        <v>340</v>
      </c>
      <c r="AS15">
        <v>386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I15" t="s">
        <v>10</v>
      </c>
      <c r="BJ15">
        <v>8957</v>
      </c>
    </row>
    <row r="16" spans="2:63" x14ac:dyDescent="0.35">
      <c r="B16" t="s">
        <v>12</v>
      </c>
      <c r="C16">
        <v>0</v>
      </c>
      <c r="D16">
        <v>202</v>
      </c>
      <c r="E16">
        <v>366</v>
      </c>
      <c r="F16">
        <v>13</v>
      </c>
      <c r="G16">
        <v>56</v>
      </c>
      <c r="H16">
        <v>97</v>
      </c>
      <c r="I16">
        <v>0</v>
      </c>
      <c r="J16">
        <v>0</v>
      </c>
      <c r="K16">
        <v>272</v>
      </c>
      <c r="L16">
        <v>288</v>
      </c>
      <c r="M16">
        <v>0</v>
      </c>
      <c r="N16">
        <v>329</v>
      </c>
      <c r="O16">
        <v>385</v>
      </c>
      <c r="P16">
        <v>0</v>
      </c>
      <c r="Q16">
        <v>404</v>
      </c>
      <c r="R16">
        <v>405</v>
      </c>
      <c r="S16">
        <v>32</v>
      </c>
      <c r="T16">
        <v>0</v>
      </c>
      <c r="U16">
        <v>0</v>
      </c>
      <c r="V16">
        <v>111</v>
      </c>
      <c r="W16">
        <v>124</v>
      </c>
      <c r="X16">
        <v>184</v>
      </c>
      <c r="Y16">
        <v>227</v>
      </c>
      <c r="Z16">
        <v>0</v>
      </c>
      <c r="AA16">
        <v>374</v>
      </c>
      <c r="AB16">
        <v>401</v>
      </c>
      <c r="AC16">
        <v>403</v>
      </c>
      <c r="AD16">
        <v>0</v>
      </c>
      <c r="AE16">
        <v>141</v>
      </c>
      <c r="AF16">
        <v>395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352</v>
      </c>
      <c r="AQ16">
        <v>0</v>
      </c>
      <c r="AR16">
        <v>0</v>
      </c>
      <c r="AS16">
        <v>402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306</v>
      </c>
      <c r="BC16">
        <v>0</v>
      </c>
      <c r="BD16">
        <v>0</v>
      </c>
      <c r="BI16" t="s">
        <v>11</v>
      </c>
      <c r="BJ16">
        <v>5475</v>
      </c>
    </row>
    <row r="17" spans="2:62" x14ac:dyDescent="0.35">
      <c r="B17" t="s">
        <v>13</v>
      </c>
      <c r="C17">
        <v>0</v>
      </c>
      <c r="D17">
        <v>207</v>
      </c>
      <c r="E17">
        <v>371</v>
      </c>
      <c r="F17">
        <v>14</v>
      </c>
      <c r="G17">
        <v>0</v>
      </c>
      <c r="H17">
        <v>100</v>
      </c>
      <c r="I17">
        <v>250</v>
      </c>
      <c r="J17">
        <v>262</v>
      </c>
      <c r="K17">
        <v>276</v>
      </c>
      <c r="L17">
        <v>292</v>
      </c>
      <c r="M17">
        <v>299</v>
      </c>
      <c r="N17">
        <v>333</v>
      </c>
      <c r="O17">
        <v>387</v>
      </c>
      <c r="P17">
        <v>404</v>
      </c>
      <c r="Q17">
        <v>0</v>
      </c>
      <c r="R17">
        <v>415</v>
      </c>
      <c r="S17">
        <v>35</v>
      </c>
      <c r="T17">
        <v>0</v>
      </c>
      <c r="U17">
        <v>0</v>
      </c>
      <c r="V17">
        <v>113</v>
      </c>
      <c r="W17">
        <v>0</v>
      </c>
      <c r="X17">
        <v>0</v>
      </c>
      <c r="Y17">
        <v>231</v>
      </c>
      <c r="Z17">
        <v>348</v>
      </c>
      <c r="AA17">
        <v>378</v>
      </c>
      <c r="AB17">
        <v>407</v>
      </c>
      <c r="AC17">
        <v>413</v>
      </c>
      <c r="AD17">
        <v>0</v>
      </c>
      <c r="AE17">
        <v>144</v>
      </c>
      <c r="AF17">
        <v>399</v>
      </c>
      <c r="AG17">
        <v>0</v>
      </c>
      <c r="AH17">
        <v>0</v>
      </c>
      <c r="AI17">
        <v>85</v>
      </c>
      <c r="AJ17">
        <v>0</v>
      </c>
      <c r="AK17">
        <v>0</v>
      </c>
      <c r="AL17">
        <v>0</v>
      </c>
      <c r="AM17">
        <v>382</v>
      </c>
      <c r="AN17">
        <v>0</v>
      </c>
      <c r="AO17">
        <v>0</v>
      </c>
      <c r="AP17">
        <v>354</v>
      </c>
      <c r="AQ17">
        <v>0</v>
      </c>
      <c r="AR17">
        <v>0</v>
      </c>
      <c r="AS17">
        <v>411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I17" t="s">
        <v>12</v>
      </c>
      <c r="BJ17">
        <v>6269</v>
      </c>
    </row>
    <row r="18" spans="2:62" x14ac:dyDescent="0.35">
      <c r="B18" t="s">
        <v>14</v>
      </c>
      <c r="C18">
        <v>0</v>
      </c>
      <c r="D18">
        <v>208</v>
      </c>
      <c r="E18">
        <v>372</v>
      </c>
      <c r="F18">
        <v>15</v>
      </c>
      <c r="G18">
        <v>0</v>
      </c>
      <c r="H18">
        <v>101</v>
      </c>
      <c r="I18">
        <v>251</v>
      </c>
      <c r="J18">
        <v>263</v>
      </c>
      <c r="K18">
        <v>277</v>
      </c>
      <c r="L18">
        <v>293</v>
      </c>
      <c r="M18">
        <v>300</v>
      </c>
      <c r="N18">
        <v>334</v>
      </c>
      <c r="O18">
        <v>388</v>
      </c>
      <c r="P18">
        <v>405</v>
      </c>
      <c r="Q18">
        <v>415</v>
      </c>
      <c r="R18">
        <v>0</v>
      </c>
      <c r="S18">
        <v>36</v>
      </c>
      <c r="T18">
        <v>0</v>
      </c>
      <c r="U18">
        <v>70</v>
      </c>
      <c r="V18">
        <v>114</v>
      </c>
      <c r="W18">
        <v>125</v>
      </c>
      <c r="X18">
        <v>187</v>
      </c>
      <c r="Y18">
        <v>232</v>
      </c>
      <c r="Z18">
        <v>349</v>
      </c>
      <c r="AA18">
        <v>379</v>
      </c>
      <c r="AB18">
        <v>408</v>
      </c>
      <c r="AC18">
        <v>414</v>
      </c>
      <c r="AD18">
        <v>46</v>
      </c>
      <c r="AE18">
        <v>145</v>
      </c>
      <c r="AF18">
        <v>400</v>
      </c>
      <c r="AG18">
        <v>0</v>
      </c>
      <c r="AH18">
        <v>394</v>
      </c>
      <c r="AI18">
        <v>86</v>
      </c>
      <c r="AJ18">
        <v>172</v>
      </c>
      <c r="AK18">
        <v>0</v>
      </c>
      <c r="AL18">
        <v>390</v>
      </c>
      <c r="AM18">
        <v>383</v>
      </c>
      <c r="AN18">
        <v>156</v>
      </c>
      <c r="AO18">
        <v>0</v>
      </c>
      <c r="AP18">
        <v>355</v>
      </c>
      <c r="AQ18">
        <v>0</v>
      </c>
      <c r="AR18">
        <v>0</v>
      </c>
      <c r="AS18">
        <v>412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315</v>
      </c>
      <c r="BA18">
        <v>265</v>
      </c>
      <c r="BB18">
        <v>309</v>
      </c>
      <c r="BC18">
        <v>0</v>
      </c>
      <c r="BD18">
        <v>0</v>
      </c>
      <c r="BI18" t="s">
        <v>13</v>
      </c>
      <c r="BJ18">
        <v>7310</v>
      </c>
    </row>
    <row r="19" spans="2:62" x14ac:dyDescent="0.35">
      <c r="B19" t="s">
        <v>15</v>
      </c>
      <c r="C19">
        <v>0</v>
      </c>
      <c r="D19">
        <v>23</v>
      </c>
      <c r="E19">
        <v>29</v>
      </c>
      <c r="F19">
        <v>0</v>
      </c>
      <c r="G19">
        <v>17</v>
      </c>
      <c r="H19">
        <v>19</v>
      </c>
      <c r="I19">
        <v>25</v>
      </c>
      <c r="J19">
        <v>0</v>
      </c>
      <c r="K19">
        <v>0</v>
      </c>
      <c r="L19">
        <v>26</v>
      </c>
      <c r="M19">
        <v>0</v>
      </c>
      <c r="N19">
        <v>27</v>
      </c>
      <c r="O19">
        <v>31</v>
      </c>
      <c r="P19">
        <v>32</v>
      </c>
      <c r="Q19">
        <v>35</v>
      </c>
      <c r="R19">
        <v>36</v>
      </c>
      <c r="S19">
        <v>0</v>
      </c>
      <c r="T19">
        <v>16</v>
      </c>
      <c r="U19">
        <v>18</v>
      </c>
      <c r="V19">
        <v>20</v>
      </c>
      <c r="W19">
        <v>21</v>
      </c>
      <c r="X19">
        <v>22</v>
      </c>
      <c r="Y19">
        <v>24</v>
      </c>
      <c r="Z19">
        <v>28</v>
      </c>
      <c r="AA19">
        <v>30</v>
      </c>
      <c r="AB19">
        <v>33</v>
      </c>
      <c r="AC19">
        <v>34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I19" t="s">
        <v>14</v>
      </c>
      <c r="BJ19">
        <v>9764</v>
      </c>
    </row>
    <row r="20" spans="2:62" x14ac:dyDescent="0.35">
      <c r="B20" t="s">
        <v>16</v>
      </c>
      <c r="C20">
        <v>0</v>
      </c>
      <c r="D20">
        <v>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39</v>
      </c>
      <c r="AB20">
        <v>40</v>
      </c>
      <c r="AC20">
        <v>41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I20" t="s">
        <v>15</v>
      </c>
      <c r="BJ20">
        <v>546</v>
      </c>
    </row>
    <row r="21" spans="2:62" x14ac:dyDescent="0.35">
      <c r="B21" t="s">
        <v>17</v>
      </c>
      <c r="C21">
        <v>0</v>
      </c>
      <c r="D21">
        <v>60</v>
      </c>
      <c r="E21">
        <v>64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62</v>
      </c>
      <c r="M21">
        <v>0</v>
      </c>
      <c r="N21">
        <v>63</v>
      </c>
      <c r="O21">
        <v>65</v>
      </c>
      <c r="P21">
        <v>0</v>
      </c>
      <c r="Q21">
        <v>0</v>
      </c>
      <c r="R21">
        <v>70</v>
      </c>
      <c r="S21">
        <v>18</v>
      </c>
      <c r="T21">
        <v>0</v>
      </c>
      <c r="U21">
        <v>0</v>
      </c>
      <c r="V21">
        <v>0</v>
      </c>
      <c r="W21">
        <v>0</v>
      </c>
      <c r="X21">
        <v>59</v>
      </c>
      <c r="Y21">
        <v>61</v>
      </c>
      <c r="Z21">
        <v>0</v>
      </c>
      <c r="AA21">
        <v>0</v>
      </c>
      <c r="AB21">
        <v>68</v>
      </c>
      <c r="AC21">
        <v>69</v>
      </c>
      <c r="AD21">
        <v>0</v>
      </c>
      <c r="AE21">
        <v>58</v>
      </c>
      <c r="AF21">
        <v>67</v>
      </c>
      <c r="AG21">
        <v>0</v>
      </c>
      <c r="AH21">
        <v>66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I21" t="s">
        <v>16</v>
      </c>
      <c r="BJ21">
        <v>211</v>
      </c>
    </row>
    <row r="22" spans="2:62" x14ac:dyDescent="0.35">
      <c r="B22" t="s">
        <v>18</v>
      </c>
      <c r="C22">
        <v>0</v>
      </c>
      <c r="D22">
        <v>103</v>
      </c>
      <c r="E22">
        <v>108</v>
      </c>
      <c r="F22">
        <v>0</v>
      </c>
      <c r="G22">
        <v>0</v>
      </c>
      <c r="H22">
        <v>0</v>
      </c>
      <c r="I22">
        <v>105</v>
      </c>
      <c r="J22">
        <v>0</v>
      </c>
      <c r="K22">
        <v>106</v>
      </c>
      <c r="L22">
        <v>0</v>
      </c>
      <c r="M22">
        <v>0</v>
      </c>
      <c r="N22">
        <v>107</v>
      </c>
      <c r="O22">
        <v>0</v>
      </c>
      <c r="P22">
        <v>111</v>
      </c>
      <c r="Q22">
        <v>113</v>
      </c>
      <c r="R22">
        <v>114</v>
      </c>
      <c r="S22">
        <v>20</v>
      </c>
      <c r="T22">
        <v>0</v>
      </c>
      <c r="U22">
        <v>0</v>
      </c>
      <c r="V22">
        <v>0</v>
      </c>
      <c r="W22">
        <v>0</v>
      </c>
      <c r="X22">
        <v>102</v>
      </c>
      <c r="Y22">
        <v>104</v>
      </c>
      <c r="Z22">
        <v>0</v>
      </c>
      <c r="AA22">
        <v>0</v>
      </c>
      <c r="AB22">
        <v>0</v>
      </c>
      <c r="AC22">
        <v>112</v>
      </c>
      <c r="AD22">
        <v>0</v>
      </c>
      <c r="AE22">
        <v>0</v>
      </c>
      <c r="AF22">
        <v>110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I22" t="s">
        <v>17</v>
      </c>
      <c r="BJ22">
        <v>850</v>
      </c>
    </row>
    <row r="23" spans="2:62" x14ac:dyDescent="0.35">
      <c r="B23" t="s">
        <v>19</v>
      </c>
      <c r="C23">
        <v>0</v>
      </c>
      <c r="D23">
        <v>0</v>
      </c>
      <c r="E23">
        <v>121</v>
      </c>
      <c r="F23">
        <v>0</v>
      </c>
      <c r="G23">
        <v>48</v>
      </c>
      <c r="H23">
        <v>87</v>
      </c>
      <c r="I23">
        <v>0</v>
      </c>
      <c r="J23">
        <v>117</v>
      </c>
      <c r="K23">
        <v>0</v>
      </c>
      <c r="L23">
        <v>0</v>
      </c>
      <c r="M23">
        <v>118</v>
      </c>
      <c r="N23">
        <v>119</v>
      </c>
      <c r="O23">
        <v>123</v>
      </c>
      <c r="P23">
        <v>124</v>
      </c>
      <c r="Q23">
        <v>0</v>
      </c>
      <c r="R23">
        <v>125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122</v>
      </c>
      <c r="AN23">
        <v>115</v>
      </c>
      <c r="AO23">
        <v>116</v>
      </c>
      <c r="AP23">
        <v>120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I23" t="s">
        <v>18</v>
      </c>
      <c r="BJ23">
        <v>1424</v>
      </c>
    </row>
    <row r="24" spans="2:62" x14ac:dyDescent="0.35">
      <c r="B24" t="s">
        <v>20</v>
      </c>
      <c r="C24">
        <v>0</v>
      </c>
      <c r="D24">
        <v>173</v>
      </c>
      <c r="E24">
        <v>178</v>
      </c>
      <c r="F24">
        <v>0</v>
      </c>
      <c r="G24">
        <v>0</v>
      </c>
      <c r="H24">
        <v>0</v>
      </c>
      <c r="I24">
        <v>175</v>
      </c>
      <c r="J24">
        <v>0</v>
      </c>
      <c r="K24">
        <v>0</v>
      </c>
      <c r="L24">
        <v>176</v>
      </c>
      <c r="M24">
        <v>0</v>
      </c>
      <c r="N24">
        <v>177</v>
      </c>
      <c r="O24">
        <v>181</v>
      </c>
      <c r="P24">
        <v>184</v>
      </c>
      <c r="Q24">
        <v>0</v>
      </c>
      <c r="R24">
        <v>187</v>
      </c>
      <c r="S24">
        <v>22</v>
      </c>
      <c r="T24">
        <v>0</v>
      </c>
      <c r="U24">
        <v>59</v>
      </c>
      <c r="V24">
        <v>102</v>
      </c>
      <c r="W24">
        <v>0</v>
      </c>
      <c r="X24">
        <v>0</v>
      </c>
      <c r="Y24">
        <v>174</v>
      </c>
      <c r="Z24">
        <v>0</v>
      </c>
      <c r="AA24">
        <v>179</v>
      </c>
      <c r="AB24">
        <v>185</v>
      </c>
      <c r="AC24">
        <v>186</v>
      </c>
      <c r="AD24">
        <v>0</v>
      </c>
      <c r="AE24">
        <v>130</v>
      </c>
      <c r="AF24">
        <v>183</v>
      </c>
      <c r="AG24">
        <v>0</v>
      </c>
      <c r="AH24">
        <v>182</v>
      </c>
      <c r="AI24">
        <v>0</v>
      </c>
      <c r="AJ24">
        <v>0</v>
      </c>
      <c r="AK24">
        <v>0</v>
      </c>
      <c r="AL24">
        <v>0</v>
      </c>
      <c r="AM24">
        <v>180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I24" t="s">
        <v>19</v>
      </c>
      <c r="BJ24">
        <v>1476</v>
      </c>
    </row>
    <row r="25" spans="2:62" x14ac:dyDescent="0.35">
      <c r="B25" t="s">
        <v>21</v>
      </c>
      <c r="C25">
        <v>0</v>
      </c>
      <c r="D25">
        <v>188</v>
      </c>
      <c r="E25">
        <v>222</v>
      </c>
      <c r="F25">
        <v>0</v>
      </c>
      <c r="G25">
        <v>0</v>
      </c>
      <c r="H25">
        <v>88</v>
      </c>
      <c r="I25">
        <v>211</v>
      </c>
      <c r="J25">
        <v>212</v>
      </c>
      <c r="K25">
        <v>213</v>
      </c>
      <c r="L25">
        <v>214</v>
      </c>
      <c r="M25">
        <v>215</v>
      </c>
      <c r="N25">
        <v>218</v>
      </c>
      <c r="O25">
        <v>224</v>
      </c>
      <c r="P25">
        <v>227</v>
      </c>
      <c r="Q25">
        <v>231</v>
      </c>
      <c r="R25">
        <v>232</v>
      </c>
      <c r="S25">
        <v>24</v>
      </c>
      <c r="T25">
        <v>0</v>
      </c>
      <c r="U25">
        <v>61</v>
      </c>
      <c r="V25">
        <v>104</v>
      </c>
      <c r="W25">
        <v>0</v>
      </c>
      <c r="X25">
        <v>174</v>
      </c>
      <c r="Y25">
        <v>0</v>
      </c>
      <c r="Z25">
        <v>220</v>
      </c>
      <c r="AA25">
        <v>0</v>
      </c>
      <c r="AB25">
        <v>228</v>
      </c>
      <c r="AC25">
        <v>230</v>
      </c>
      <c r="AD25">
        <v>0</v>
      </c>
      <c r="AE25">
        <v>132</v>
      </c>
      <c r="AF25">
        <v>226</v>
      </c>
      <c r="AG25">
        <v>219</v>
      </c>
      <c r="AH25">
        <v>225</v>
      </c>
      <c r="AI25">
        <v>73</v>
      </c>
      <c r="AJ25">
        <v>0</v>
      </c>
      <c r="AK25">
        <v>0</v>
      </c>
      <c r="AL25">
        <v>0</v>
      </c>
      <c r="AM25">
        <v>223</v>
      </c>
      <c r="AN25">
        <v>0</v>
      </c>
      <c r="AO25">
        <v>0</v>
      </c>
      <c r="AP25">
        <v>221</v>
      </c>
      <c r="AQ25">
        <v>0</v>
      </c>
      <c r="AR25">
        <v>0</v>
      </c>
      <c r="AS25">
        <v>229</v>
      </c>
      <c r="AT25">
        <v>0</v>
      </c>
      <c r="AU25">
        <v>148</v>
      </c>
      <c r="AV25">
        <v>157</v>
      </c>
      <c r="AW25">
        <v>217</v>
      </c>
      <c r="AX25">
        <v>0</v>
      </c>
      <c r="AY25">
        <v>0</v>
      </c>
      <c r="AZ25">
        <v>216</v>
      </c>
      <c r="BA25">
        <v>0</v>
      </c>
      <c r="BB25">
        <v>0</v>
      </c>
      <c r="BC25">
        <v>0</v>
      </c>
      <c r="BD25">
        <v>0</v>
      </c>
      <c r="BI25" t="s">
        <v>20</v>
      </c>
      <c r="BJ25">
        <v>3013</v>
      </c>
    </row>
    <row r="26" spans="2:62" x14ac:dyDescent="0.35">
      <c r="B26" t="s">
        <v>22</v>
      </c>
      <c r="C26">
        <v>0</v>
      </c>
      <c r="D26">
        <v>194</v>
      </c>
      <c r="E26">
        <v>345</v>
      </c>
      <c r="F26">
        <v>0</v>
      </c>
      <c r="G26">
        <v>0</v>
      </c>
      <c r="H26">
        <v>0</v>
      </c>
      <c r="I26">
        <v>238</v>
      </c>
      <c r="J26">
        <v>0</v>
      </c>
      <c r="K26">
        <v>267</v>
      </c>
      <c r="L26">
        <v>280</v>
      </c>
      <c r="M26">
        <v>0</v>
      </c>
      <c r="N26">
        <v>320</v>
      </c>
      <c r="O26">
        <v>0</v>
      </c>
      <c r="P26">
        <v>0</v>
      </c>
      <c r="Q26">
        <v>348</v>
      </c>
      <c r="R26">
        <v>349</v>
      </c>
      <c r="S26">
        <v>28</v>
      </c>
      <c r="T26">
        <v>0</v>
      </c>
      <c r="U26">
        <v>0</v>
      </c>
      <c r="V26">
        <v>0</v>
      </c>
      <c r="W26">
        <v>0</v>
      </c>
      <c r="X26">
        <v>0</v>
      </c>
      <c r="Y26">
        <v>220</v>
      </c>
      <c r="Z26">
        <v>0</v>
      </c>
      <c r="AA26">
        <v>0</v>
      </c>
      <c r="AB26">
        <v>0</v>
      </c>
      <c r="AC26">
        <v>347</v>
      </c>
      <c r="AD26">
        <v>0</v>
      </c>
      <c r="AE26">
        <v>0</v>
      </c>
      <c r="AF26">
        <v>346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311</v>
      </c>
      <c r="BA26">
        <v>0</v>
      </c>
      <c r="BB26">
        <v>0</v>
      </c>
      <c r="BC26">
        <v>0</v>
      </c>
      <c r="BD26">
        <v>0</v>
      </c>
      <c r="BI26" t="s">
        <v>21</v>
      </c>
      <c r="BJ26">
        <v>6022</v>
      </c>
    </row>
    <row r="27" spans="2:62" x14ac:dyDescent="0.35">
      <c r="B27" t="s">
        <v>23</v>
      </c>
      <c r="C27">
        <v>0</v>
      </c>
      <c r="D27">
        <v>198</v>
      </c>
      <c r="E27">
        <v>360</v>
      </c>
      <c r="F27">
        <v>0</v>
      </c>
      <c r="G27">
        <v>0</v>
      </c>
      <c r="H27">
        <v>0</v>
      </c>
      <c r="I27">
        <v>242</v>
      </c>
      <c r="J27">
        <v>0</v>
      </c>
      <c r="K27">
        <v>0</v>
      </c>
      <c r="L27">
        <v>284</v>
      </c>
      <c r="M27">
        <v>0</v>
      </c>
      <c r="N27">
        <v>324</v>
      </c>
      <c r="O27">
        <v>0</v>
      </c>
      <c r="P27">
        <v>374</v>
      </c>
      <c r="Q27">
        <v>378</v>
      </c>
      <c r="R27">
        <v>379</v>
      </c>
      <c r="S27">
        <v>30</v>
      </c>
      <c r="T27">
        <v>39</v>
      </c>
      <c r="U27">
        <v>0</v>
      </c>
      <c r="V27">
        <v>0</v>
      </c>
      <c r="W27">
        <v>0</v>
      </c>
      <c r="X27">
        <v>179</v>
      </c>
      <c r="Y27">
        <v>0</v>
      </c>
      <c r="Z27">
        <v>0</v>
      </c>
      <c r="AA27">
        <v>0</v>
      </c>
      <c r="AB27">
        <v>375</v>
      </c>
      <c r="AC27">
        <v>377</v>
      </c>
      <c r="AD27">
        <v>0</v>
      </c>
      <c r="AE27">
        <v>0</v>
      </c>
      <c r="AF27">
        <v>373</v>
      </c>
      <c r="AG27">
        <v>0</v>
      </c>
      <c r="AH27">
        <v>0</v>
      </c>
      <c r="AI27">
        <v>81</v>
      </c>
      <c r="AJ27">
        <v>0</v>
      </c>
      <c r="AK27">
        <v>357</v>
      </c>
      <c r="AL27">
        <v>0</v>
      </c>
      <c r="AM27">
        <v>0</v>
      </c>
      <c r="AN27">
        <v>0</v>
      </c>
      <c r="AO27">
        <v>210</v>
      </c>
      <c r="AP27">
        <v>0</v>
      </c>
      <c r="AQ27">
        <v>127</v>
      </c>
      <c r="AR27">
        <v>339</v>
      </c>
      <c r="AS27">
        <v>376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304</v>
      </c>
      <c r="BC27">
        <v>0</v>
      </c>
      <c r="BD27">
        <v>336</v>
      </c>
      <c r="BI27" t="s">
        <v>22</v>
      </c>
      <c r="BJ27">
        <v>3593</v>
      </c>
    </row>
    <row r="28" spans="2:62" x14ac:dyDescent="0.35">
      <c r="B28" t="s">
        <v>24</v>
      </c>
      <c r="C28">
        <v>0</v>
      </c>
      <c r="D28">
        <v>203</v>
      </c>
      <c r="E28">
        <v>367</v>
      </c>
      <c r="F28">
        <v>0</v>
      </c>
      <c r="G28">
        <v>57</v>
      </c>
      <c r="H28">
        <v>98</v>
      </c>
      <c r="I28">
        <v>247</v>
      </c>
      <c r="J28">
        <v>0</v>
      </c>
      <c r="K28">
        <v>273</v>
      </c>
      <c r="L28">
        <v>289</v>
      </c>
      <c r="M28">
        <v>0</v>
      </c>
      <c r="N28">
        <v>330</v>
      </c>
      <c r="O28">
        <v>0</v>
      </c>
      <c r="P28">
        <v>401</v>
      </c>
      <c r="Q28">
        <v>407</v>
      </c>
      <c r="R28">
        <v>408</v>
      </c>
      <c r="S28">
        <v>33</v>
      </c>
      <c r="T28">
        <v>40</v>
      </c>
      <c r="U28">
        <v>68</v>
      </c>
      <c r="V28">
        <v>0</v>
      </c>
      <c r="W28">
        <v>0</v>
      </c>
      <c r="X28">
        <v>185</v>
      </c>
      <c r="Y28">
        <v>228</v>
      </c>
      <c r="Z28">
        <v>0</v>
      </c>
      <c r="AA28">
        <v>375</v>
      </c>
      <c r="AB28">
        <v>0</v>
      </c>
      <c r="AC28">
        <v>406</v>
      </c>
      <c r="AD28">
        <v>0</v>
      </c>
      <c r="AE28">
        <v>0</v>
      </c>
      <c r="AF28">
        <v>396</v>
      </c>
      <c r="AG28">
        <v>0</v>
      </c>
      <c r="AH28">
        <v>391</v>
      </c>
      <c r="AI28">
        <v>83</v>
      </c>
      <c r="AJ28">
        <v>169</v>
      </c>
      <c r="AK28">
        <v>358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129</v>
      </c>
      <c r="AR28">
        <v>342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I28" t="s">
        <v>23</v>
      </c>
      <c r="BJ28">
        <v>6042</v>
      </c>
    </row>
    <row r="29" spans="2:62" x14ac:dyDescent="0.35">
      <c r="B29" t="s">
        <v>25</v>
      </c>
      <c r="C29">
        <v>0</v>
      </c>
      <c r="D29">
        <v>206</v>
      </c>
      <c r="E29">
        <v>370</v>
      </c>
      <c r="F29">
        <v>0</v>
      </c>
      <c r="G29">
        <v>0</v>
      </c>
      <c r="H29">
        <v>99</v>
      </c>
      <c r="I29">
        <v>249</v>
      </c>
      <c r="J29">
        <v>261</v>
      </c>
      <c r="K29">
        <v>275</v>
      </c>
      <c r="L29">
        <v>291</v>
      </c>
      <c r="M29">
        <v>0</v>
      </c>
      <c r="N29">
        <v>332</v>
      </c>
      <c r="O29">
        <v>0</v>
      </c>
      <c r="P29">
        <v>403</v>
      </c>
      <c r="Q29">
        <v>413</v>
      </c>
      <c r="R29">
        <v>414</v>
      </c>
      <c r="S29">
        <v>34</v>
      </c>
      <c r="T29">
        <v>41</v>
      </c>
      <c r="U29">
        <v>69</v>
      </c>
      <c r="V29">
        <v>112</v>
      </c>
      <c r="W29">
        <v>0</v>
      </c>
      <c r="X29">
        <v>186</v>
      </c>
      <c r="Y29">
        <v>230</v>
      </c>
      <c r="Z29">
        <v>347</v>
      </c>
      <c r="AA29">
        <v>377</v>
      </c>
      <c r="AB29">
        <v>406</v>
      </c>
      <c r="AC29">
        <v>0</v>
      </c>
      <c r="AD29">
        <v>0</v>
      </c>
      <c r="AE29">
        <v>143</v>
      </c>
      <c r="AF29">
        <v>398</v>
      </c>
      <c r="AG29">
        <v>0</v>
      </c>
      <c r="AH29">
        <v>393</v>
      </c>
      <c r="AI29">
        <v>84</v>
      </c>
      <c r="AJ29">
        <v>171</v>
      </c>
      <c r="AK29">
        <v>359</v>
      </c>
      <c r="AL29">
        <v>389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409</v>
      </c>
      <c r="AZ29">
        <v>314</v>
      </c>
      <c r="BA29">
        <v>0</v>
      </c>
      <c r="BB29">
        <v>308</v>
      </c>
      <c r="BC29">
        <v>0</v>
      </c>
      <c r="BD29">
        <v>0</v>
      </c>
      <c r="BI29" t="s">
        <v>24</v>
      </c>
      <c r="BJ29">
        <v>6283</v>
      </c>
    </row>
    <row r="30" spans="2:62" x14ac:dyDescent="0.35">
      <c r="B30" t="s">
        <v>26</v>
      </c>
      <c r="C30">
        <v>0</v>
      </c>
      <c r="D30">
        <v>0</v>
      </c>
      <c r="E30">
        <v>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43</v>
      </c>
      <c r="O30">
        <v>0</v>
      </c>
      <c r="P30">
        <v>0</v>
      </c>
      <c r="Q30">
        <v>0</v>
      </c>
      <c r="R30">
        <v>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42</v>
      </c>
      <c r="AF30">
        <v>45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I30" t="s">
        <v>25</v>
      </c>
      <c r="BJ30">
        <v>8493</v>
      </c>
    </row>
    <row r="31" spans="2:62" x14ac:dyDescent="0.35">
      <c r="B31" t="s">
        <v>27</v>
      </c>
      <c r="C31">
        <v>0</v>
      </c>
      <c r="D31">
        <v>131</v>
      </c>
      <c r="E31">
        <v>138</v>
      </c>
      <c r="F31">
        <v>0</v>
      </c>
      <c r="G31">
        <v>0</v>
      </c>
      <c r="H31">
        <v>0</v>
      </c>
      <c r="I31">
        <v>133</v>
      </c>
      <c r="J31">
        <v>0</v>
      </c>
      <c r="K31">
        <v>134</v>
      </c>
      <c r="L31">
        <v>135</v>
      </c>
      <c r="M31">
        <v>0</v>
      </c>
      <c r="N31">
        <v>136</v>
      </c>
      <c r="O31">
        <v>139</v>
      </c>
      <c r="P31">
        <v>141</v>
      </c>
      <c r="Q31">
        <v>144</v>
      </c>
      <c r="R31">
        <v>145</v>
      </c>
      <c r="S31">
        <v>0</v>
      </c>
      <c r="T31">
        <v>0</v>
      </c>
      <c r="U31">
        <v>58</v>
      </c>
      <c r="V31">
        <v>0</v>
      </c>
      <c r="W31">
        <v>0</v>
      </c>
      <c r="X31">
        <v>130</v>
      </c>
      <c r="Y31">
        <v>132</v>
      </c>
      <c r="Z31">
        <v>0</v>
      </c>
      <c r="AA31">
        <v>0</v>
      </c>
      <c r="AB31">
        <v>0</v>
      </c>
      <c r="AC31">
        <v>143</v>
      </c>
      <c r="AD31">
        <v>42</v>
      </c>
      <c r="AE31">
        <v>0</v>
      </c>
      <c r="AF31">
        <v>140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137</v>
      </c>
      <c r="AQ31">
        <v>0</v>
      </c>
      <c r="AR31">
        <v>0</v>
      </c>
      <c r="AS31">
        <v>142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I31" t="s">
        <v>26</v>
      </c>
      <c r="BJ31">
        <v>220</v>
      </c>
    </row>
    <row r="32" spans="2:62" x14ac:dyDescent="0.35">
      <c r="B32" t="s">
        <v>28</v>
      </c>
      <c r="C32">
        <v>0</v>
      </c>
      <c r="D32">
        <v>201</v>
      </c>
      <c r="E32">
        <v>365</v>
      </c>
      <c r="F32">
        <v>0</v>
      </c>
      <c r="G32">
        <v>55</v>
      </c>
      <c r="H32">
        <v>96</v>
      </c>
      <c r="I32">
        <v>246</v>
      </c>
      <c r="J32">
        <v>259</v>
      </c>
      <c r="K32">
        <v>271</v>
      </c>
      <c r="L32">
        <v>287</v>
      </c>
      <c r="M32">
        <v>0</v>
      </c>
      <c r="N32">
        <v>328</v>
      </c>
      <c r="O32">
        <v>384</v>
      </c>
      <c r="P32">
        <v>395</v>
      </c>
      <c r="Q32">
        <v>399</v>
      </c>
      <c r="R32">
        <v>400</v>
      </c>
      <c r="S32">
        <v>0</v>
      </c>
      <c r="T32">
        <v>0</v>
      </c>
      <c r="U32">
        <v>67</v>
      </c>
      <c r="V32">
        <v>110</v>
      </c>
      <c r="W32">
        <v>0</v>
      </c>
      <c r="X32">
        <v>183</v>
      </c>
      <c r="Y32">
        <v>226</v>
      </c>
      <c r="Z32">
        <v>346</v>
      </c>
      <c r="AA32">
        <v>373</v>
      </c>
      <c r="AB32">
        <v>396</v>
      </c>
      <c r="AC32">
        <v>398</v>
      </c>
      <c r="AD32">
        <v>45</v>
      </c>
      <c r="AE32">
        <v>140</v>
      </c>
      <c r="AF32">
        <v>0</v>
      </c>
      <c r="AG32">
        <v>344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351</v>
      </c>
      <c r="AQ32">
        <v>0</v>
      </c>
      <c r="AR32">
        <v>341</v>
      </c>
      <c r="AS32">
        <v>397</v>
      </c>
      <c r="AT32">
        <v>0</v>
      </c>
      <c r="AU32">
        <v>153</v>
      </c>
      <c r="AV32">
        <v>162</v>
      </c>
      <c r="AW32">
        <v>318</v>
      </c>
      <c r="AX32">
        <v>0</v>
      </c>
      <c r="AY32">
        <v>0</v>
      </c>
      <c r="AZ32">
        <v>313</v>
      </c>
      <c r="BA32">
        <v>0</v>
      </c>
      <c r="BB32">
        <v>305</v>
      </c>
      <c r="BC32">
        <v>0</v>
      </c>
      <c r="BD32">
        <v>0</v>
      </c>
      <c r="BI32" t="s">
        <v>27</v>
      </c>
      <c r="BJ32">
        <v>2300</v>
      </c>
    </row>
    <row r="33" spans="2:62" x14ac:dyDescent="0.35">
      <c r="B33" t="s">
        <v>29</v>
      </c>
      <c r="C33">
        <v>0</v>
      </c>
      <c r="D33">
        <v>0</v>
      </c>
      <c r="E33">
        <v>0</v>
      </c>
      <c r="F33">
        <v>0</v>
      </c>
      <c r="G33">
        <v>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219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344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343</v>
      </c>
      <c r="AQ33">
        <v>0</v>
      </c>
      <c r="AR33">
        <v>0</v>
      </c>
      <c r="AS33">
        <v>0</v>
      </c>
      <c r="AT33">
        <v>0</v>
      </c>
      <c r="AU33">
        <v>151</v>
      </c>
      <c r="AV33">
        <v>160</v>
      </c>
      <c r="AW33">
        <v>316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I33" t="s">
        <v>28</v>
      </c>
      <c r="BJ33">
        <v>8654</v>
      </c>
    </row>
    <row r="34" spans="2:62" x14ac:dyDescent="0.35">
      <c r="B34" t="s">
        <v>30</v>
      </c>
      <c r="C34">
        <v>0</v>
      </c>
      <c r="D34">
        <v>200</v>
      </c>
      <c r="E34">
        <v>364</v>
      </c>
      <c r="F34">
        <v>0</v>
      </c>
      <c r="G34">
        <v>0</v>
      </c>
      <c r="H34">
        <v>0</v>
      </c>
      <c r="I34">
        <v>245</v>
      </c>
      <c r="J34">
        <v>0</v>
      </c>
      <c r="K34">
        <v>0</v>
      </c>
      <c r="L34">
        <v>286</v>
      </c>
      <c r="M34">
        <v>0</v>
      </c>
      <c r="N34">
        <v>327</v>
      </c>
      <c r="O34">
        <v>0</v>
      </c>
      <c r="P34">
        <v>0</v>
      </c>
      <c r="Q34">
        <v>0</v>
      </c>
      <c r="R34">
        <v>394</v>
      </c>
      <c r="S34">
        <v>0</v>
      </c>
      <c r="T34">
        <v>0</v>
      </c>
      <c r="U34">
        <v>66</v>
      </c>
      <c r="V34">
        <v>0</v>
      </c>
      <c r="W34">
        <v>0</v>
      </c>
      <c r="X34">
        <v>182</v>
      </c>
      <c r="Y34">
        <v>225</v>
      </c>
      <c r="Z34">
        <v>0</v>
      </c>
      <c r="AA34">
        <v>0</v>
      </c>
      <c r="AB34">
        <v>391</v>
      </c>
      <c r="AC34">
        <v>393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168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I34" t="s">
        <v>29</v>
      </c>
      <c r="BJ34">
        <v>1585</v>
      </c>
    </row>
    <row r="35" spans="2:62" x14ac:dyDescent="0.35">
      <c r="B35" t="s">
        <v>31</v>
      </c>
      <c r="C35">
        <v>0</v>
      </c>
      <c r="D35">
        <v>72</v>
      </c>
      <c r="E35">
        <v>80</v>
      </c>
      <c r="F35">
        <v>0</v>
      </c>
      <c r="G35">
        <v>0</v>
      </c>
      <c r="H35">
        <v>0</v>
      </c>
      <c r="I35">
        <v>74</v>
      </c>
      <c r="J35">
        <v>75</v>
      </c>
      <c r="K35">
        <v>0</v>
      </c>
      <c r="L35">
        <v>76</v>
      </c>
      <c r="M35">
        <v>77</v>
      </c>
      <c r="N35">
        <v>78</v>
      </c>
      <c r="O35">
        <v>0</v>
      </c>
      <c r="P35">
        <v>0</v>
      </c>
      <c r="Q35">
        <v>85</v>
      </c>
      <c r="R35">
        <v>86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73</v>
      </c>
      <c r="Z35">
        <v>0</v>
      </c>
      <c r="AA35">
        <v>81</v>
      </c>
      <c r="AB35">
        <v>83</v>
      </c>
      <c r="AC35">
        <v>84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71</v>
      </c>
      <c r="AK35">
        <v>79</v>
      </c>
      <c r="AL35">
        <v>82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I35" t="s">
        <v>30</v>
      </c>
      <c r="BJ35">
        <v>3633</v>
      </c>
    </row>
    <row r="36" spans="2:62" x14ac:dyDescent="0.35">
      <c r="B36" t="s">
        <v>32</v>
      </c>
      <c r="C36">
        <v>0</v>
      </c>
      <c r="D36">
        <v>163</v>
      </c>
      <c r="E36">
        <v>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164</v>
      </c>
      <c r="M36">
        <v>0</v>
      </c>
      <c r="N36">
        <v>166</v>
      </c>
      <c r="O36">
        <v>0</v>
      </c>
      <c r="P36">
        <v>0</v>
      </c>
      <c r="Q36">
        <v>0</v>
      </c>
      <c r="R36">
        <v>172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169</v>
      </c>
      <c r="AC36">
        <v>171</v>
      </c>
      <c r="AD36">
        <v>0</v>
      </c>
      <c r="AE36">
        <v>0</v>
      </c>
      <c r="AF36">
        <v>0</v>
      </c>
      <c r="AG36">
        <v>0</v>
      </c>
      <c r="AH36">
        <v>168</v>
      </c>
      <c r="AI36">
        <v>71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165</v>
      </c>
      <c r="AY36">
        <v>170</v>
      </c>
      <c r="AZ36">
        <v>0</v>
      </c>
      <c r="BA36">
        <v>0</v>
      </c>
      <c r="BB36">
        <v>0</v>
      </c>
      <c r="BC36">
        <v>0</v>
      </c>
      <c r="BD36">
        <v>0</v>
      </c>
      <c r="BI36" t="s">
        <v>31</v>
      </c>
      <c r="BJ36">
        <v>1256</v>
      </c>
    </row>
    <row r="37" spans="2:62" x14ac:dyDescent="0.35">
      <c r="B37" t="s">
        <v>50</v>
      </c>
      <c r="C37">
        <v>0</v>
      </c>
      <c r="D37">
        <v>196</v>
      </c>
      <c r="E37">
        <v>356</v>
      </c>
      <c r="F37">
        <v>0</v>
      </c>
      <c r="G37">
        <v>0</v>
      </c>
      <c r="H37">
        <v>0</v>
      </c>
      <c r="I37">
        <v>240</v>
      </c>
      <c r="J37">
        <v>0</v>
      </c>
      <c r="K37">
        <v>0</v>
      </c>
      <c r="L37">
        <v>282</v>
      </c>
      <c r="M37">
        <v>0</v>
      </c>
      <c r="N37">
        <v>322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357</v>
      </c>
      <c r="AB37">
        <v>358</v>
      </c>
      <c r="AC37">
        <v>359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302</v>
      </c>
      <c r="BC37">
        <v>0</v>
      </c>
      <c r="BD37">
        <v>0</v>
      </c>
      <c r="BI37" t="s">
        <v>32</v>
      </c>
      <c r="BJ37">
        <v>1746</v>
      </c>
    </row>
    <row r="38" spans="2:62" x14ac:dyDescent="0.35">
      <c r="B38" t="s">
        <v>33</v>
      </c>
      <c r="C38">
        <v>0</v>
      </c>
      <c r="D38">
        <v>199</v>
      </c>
      <c r="E38">
        <v>363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I38" t="s">
        <v>50</v>
      </c>
      <c r="BJ38">
        <v>2851</v>
      </c>
    </row>
    <row r="39" spans="2:62" x14ac:dyDescent="0.35">
      <c r="B39" t="s">
        <v>34</v>
      </c>
      <c r="C39">
        <v>0</v>
      </c>
      <c r="D39">
        <v>0</v>
      </c>
      <c r="E39">
        <v>361</v>
      </c>
      <c r="F39">
        <v>0</v>
      </c>
      <c r="G39">
        <v>0</v>
      </c>
      <c r="H39">
        <v>0</v>
      </c>
      <c r="I39">
        <v>243</v>
      </c>
      <c r="J39">
        <v>0</v>
      </c>
      <c r="K39">
        <v>270</v>
      </c>
      <c r="L39">
        <v>0</v>
      </c>
      <c r="M39">
        <v>297</v>
      </c>
      <c r="N39">
        <v>325</v>
      </c>
      <c r="O39">
        <v>380</v>
      </c>
      <c r="P39">
        <v>0</v>
      </c>
      <c r="Q39">
        <v>382</v>
      </c>
      <c r="R39">
        <v>383</v>
      </c>
      <c r="S39">
        <v>0</v>
      </c>
      <c r="T39">
        <v>0</v>
      </c>
      <c r="U39">
        <v>0</v>
      </c>
      <c r="V39">
        <v>109</v>
      </c>
      <c r="W39">
        <v>122</v>
      </c>
      <c r="X39">
        <v>180</v>
      </c>
      <c r="Y39">
        <v>223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I39" t="s">
        <v>33</v>
      </c>
      <c r="BJ39">
        <v>1423</v>
      </c>
    </row>
    <row r="40" spans="2:62" x14ac:dyDescent="0.35"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154</v>
      </c>
      <c r="N40">
        <v>0</v>
      </c>
      <c r="O40">
        <v>0</v>
      </c>
      <c r="P40">
        <v>0</v>
      </c>
      <c r="Q40">
        <v>0</v>
      </c>
      <c r="R40">
        <v>156</v>
      </c>
      <c r="S40">
        <v>0</v>
      </c>
      <c r="T40">
        <v>0</v>
      </c>
      <c r="U40">
        <v>0</v>
      </c>
      <c r="V40">
        <v>0</v>
      </c>
      <c r="W40">
        <v>115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155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I40" t="s">
        <v>34</v>
      </c>
      <c r="BJ40">
        <v>3656</v>
      </c>
    </row>
    <row r="41" spans="2:62" x14ac:dyDescent="0.35">
      <c r="B4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116</v>
      </c>
      <c r="X41">
        <v>0</v>
      </c>
      <c r="Y41">
        <v>0</v>
      </c>
      <c r="Z41">
        <v>0</v>
      </c>
      <c r="AA41">
        <v>210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I41" t="s">
        <v>35</v>
      </c>
      <c r="BJ41">
        <v>580</v>
      </c>
    </row>
    <row r="42" spans="2:62" x14ac:dyDescent="0.35">
      <c r="B42" t="s">
        <v>37</v>
      </c>
      <c r="C42">
        <v>0</v>
      </c>
      <c r="D42">
        <v>195</v>
      </c>
      <c r="E42">
        <v>350</v>
      </c>
      <c r="F42">
        <v>0</v>
      </c>
      <c r="G42">
        <v>0</v>
      </c>
      <c r="H42">
        <v>0</v>
      </c>
      <c r="I42">
        <v>239</v>
      </c>
      <c r="J42">
        <v>256</v>
      </c>
      <c r="K42">
        <v>268</v>
      </c>
      <c r="L42">
        <v>281</v>
      </c>
      <c r="M42">
        <v>295</v>
      </c>
      <c r="N42">
        <v>321</v>
      </c>
      <c r="O42">
        <v>0</v>
      </c>
      <c r="P42">
        <v>352</v>
      </c>
      <c r="Q42">
        <v>354</v>
      </c>
      <c r="R42">
        <v>355</v>
      </c>
      <c r="S42">
        <v>0</v>
      </c>
      <c r="T42">
        <v>0</v>
      </c>
      <c r="U42">
        <v>0</v>
      </c>
      <c r="V42">
        <v>0</v>
      </c>
      <c r="W42">
        <v>120</v>
      </c>
      <c r="X42">
        <v>0</v>
      </c>
      <c r="Y42">
        <v>221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</v>
      </c>
      <c r="AF42">
        <v>351</v>
      </c>
      <c r="AG42">
        <v>343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337</v>
      </c>
      <c r="AS42">
        <v>353</v>
      </c>
      <c r="AT42">
        <v>0</v>
      </c>
      <c r="AU42">
        <v>152</v>
      </c>
      <c r="AV42">
        <v>161</v>
      </c>
      <c r="AW42">
        <v>317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I42" t="s">
        <v>36</v>
      </c>
      <c r="BJ42">
        <v>535</v>
      </c>
    </row>
    <row r="43" spans="2:62" x14ac:dyDescent="0.35">
      <c r="B43" t="s">
        <v>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127</v>
      </c>
      <c r="AB43">
        <v>129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I43" t="s">
        <v>37</v>
      </c>
      <c r="BJ43">
        <v>5758</v>
      </c>
    </row>
    <row r="44" spans="2:62" x14ac:dyDescent="0.35">
      <c r="B44" t="s">
        <v>39</v>
      </c>
      <c r="C44">
        <v>0</v>
      </c>
      <c r="D44">
        <v>0</v>
      </c>
      <c r="E44">
        <v>338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340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339</v>
      </c>
      <c r="AB44">
        <v>342</v>
      </c>
      <c r="AC44">
        <v>0</v>
      </c>
      <c r="AD44">
        <v>0</v>
      </c>
      <c r="AE44">
        <v>0</v>
      </c>
      <c r="AF44">
        <v>341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155</v>
      </c>
      <c r="AO44">
        <v>0</v>
      </c>
      <c r="AP44">
        <v>337</v>
      </c>
      <c r="AQ44">
        <v>126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I44" t="s">
        <v>38</v>
      </c>
      <c r="BJ44">
        <v>510</v>
      </c>
    </row>
    <row r="45" spans="2:62" x14ac:dyDescent="0.35">
      <c r="B45" t="s">
        <v>40</v>
      </c>
      <c r="C45">
        <v>0</v>
      </c>
      <c r="D45">
        <v>205</v>
      </c>
      <c r="E45">
        <v>369</v>
      </c>
      <c r="F45">
        <v>0</v>
      </c>
      <c r="G45">
        <v>0</v>
      </c>
      <c r="H45">
        <v>0</v>
      </c>
      <c r="I45">
        <v>248</v>
      </c>
      <c r="J45">
        <v>260</v>
      </c>
      <c r="K45">
        <v>274</v>
      </c>
      <c r="L45">
        <v>290</v>
      </c>
      <c r="M45">
        <v>0</v>
      </c>
      <c r="N45">
        <v>331</v>
      </c>
      <c r="O45">
        <v>386</v>
      </c>
      <c r="P45">
        <v>402</v>
      </c>
      <c r="Q45">
        <v>411</v>
      </c>
      <c r="R45">
        <v>412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229</v>
      </c>
      <c r="Z45">
        <v>0</v>
      </c>
      <c r="AA45">
        <v>376</v>
      </c>
      <c r="AB45">
        <v>0</v>
      </c>
      <c r="AC45">
        <v>410</v>
      </c>
      <c r="AD45">
        <v>0</v>
      </c>
      <c r="AE45">
        <v>142</v>
      </c>
      <c r="AF45">
        <v>397</v>
      </c>
      <c r="AG45">
        <v>0</v>
      </c>
      <c r="AH45">
        <v>392</v>
      </c>
      <c r="AI45">
        <v>0</v>
      </c>
      <c r="AJ45">
        <v>0</v>
      </c>
      <c r="AK45">
        <v>0</v>
      </c>
      <c r="AL45">
        <v>0</v>
      </c>
      <c r="AM45">
        <v>381</v>
      </c>
      <c r="AN45">
        <v>0</v>
      </c>
      <c r="AO45">
        <v>0</v>
      </c>
      <c r="AP45">
        <v>353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264</v>
      </c>
      <c r="BB45">
        <v>307</v>
      </c>
      <c r="BC45">
        <v>0</v>
      </c>
      <c r="BD45">
        <v>0</v>
      </c>
      <c r="BI45" t="s">
        <v>39</v>
      </c>
      <c r="BJ45">
        <v>2318</v>
      </c>
    </row>
    <row r="46" spans="2:62" x14ac:dyDescent="0.35">
      <c r="B46" t="s">
        <v>41</v>
      </c>
      <c r="C46">
        <v>0</v>
      </c>
      <c r="D46">
        <v>146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I46" t="s">
        <v>40</v>
      </c>
      <c r="BJ46">
        <v>6839</v>
      </c>
    </row>
    <row r="47" spans="2:62" x14ac:dyDescent="0.35">
      <c r="B47" t="s">
        <v>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153</v>
      </c>
      <c r="AG47">
        <v>151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147</v>
      </c>
      <c r="AW47">
        <v>149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I47" t="s">
        <v>41</v>
      </c>
      <c r="BJ47">
        <v>146</v>
      </c>
    </row>
    <row r="48" spans="2:62" x14ac:dyDescent="0.35">
      <c r="B48" t="s">
        <v>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157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162</v>
      </c>
      <c r="AG48">
        <v>160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161</v>
      </c>
      <c r="AQ48">
        <v>0</v>
      </c>
      <c r="AR48">
        <v>0</v>
      </c>
      <c r="AS48">
        <v>0</v>
      </c>
      <c r="AT48">
        <v>0</v>
      </c>
      <c r="AU48">
        <v>147</v>
      </c>
      <c r="AV48">
        <v>0</v>
      </c>
      <c r="AW48">
        <v>158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I48" t="s">
        <v>42</v>
      </c>
      <c r="BJ48">
        <v>1050</v>
      </c>
    </row>
    <row r="49" spans="2:62" x14ac:dyDescent="0.35">
      <c r="B49" t="s">
        <v>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217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318</v>
      </c>
      <c r="AG49">
        <v>316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317</v>
      </c>
      <c r="AQ49">
        <v>0</v>
      </c>
      <c r="AR49">
        <v>0</v>
      </c>
      <c r="AS49">
        <v>0</v>
      </c>
      <c r="AT49">
        <v>0</v>
      </c>
      <c r="AU49">
        <v>149</v>
      </c>
      <c r="AV49">
        <v>158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I49" t="s">
        <v>43</v>
      </c>
      <c r="BJ49">
        <v>1104</v>
      </c>
    </row>
    <row r="50" spans="2:62" x14ac:dyDescent="0.35"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165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I50" t="s">
        <v>44</v>
      </c>
      <c r="BJ50">
        <v>1475</v>
      </c>
    </row>
    <row r="51" spans="2:62" x14ac:dyDescent="0.35">
      <c r="B51" t="s">
        <v>52</v>
      </c>
      <c r="C51">
        <v>0</v>
      </c>
      <c r="D51">
        <v>204</v>
      </c>
      <c r="E51">
        <v>368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170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I51" t="s">
        <v>45</v>
      </c>
      <c r="BJ51">
        <v>165</v>
      </c>
    </row>
    <row r="52" spans="2:62" x14ac:dyDescent="0.35">
      <c r="B52" t="s">
        <v>46</v>
      </c>
      <c r="C52">
        <v>0</v>
      </c>
      <c r="D52">
        <v>192</v>
      </c>
      <c r="E52">
        <v>312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310</v>
      </c>
      <c r="O52">
        <v>0</v>
      </c>
      <c r="P52">
        <v>0</v>
      </c>
      <c r="Q52">
        <v>0</v>
      </c>
      <c r="R52">
        <v>315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216</v>
      </c>
      <c r="Z52">
        <v>311</v>
      </c>
      <c r="AA52">
        <v>0</v>
      </c>
      <c r="AB52">
        <v>0</v>
      </c>
      <c r="AC52">
        <v>314</v>
      </c>
      <c r="AD52">
        <v>0</v>
      </c>
      <c r="AE52">
        <v>0</v>
      </c>
      <c r="AF52">
        <v>313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I52" t="s">
        <v>52</v>
      </c>
      <c r="BJ52">
        <v>1151</v>
      </c>
    </row>
    <row r="53" spans="2:62" x14ac:dyDescent="0.35"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I53" t="s">
        <v>46</v>
      </c>
      <c r="BJ53">
        <v>2283</v>
      </c>
    </row>
    <row r="54" spans="2:62" x14ac:dyDescent="0.35">
      <c r="B54" t="s">
        <v>47</v>
      </c>
      <c r="C54">
        <v>0</v>
      </c>
      <c r="D54">
        <v>0</v>
      </c>
      <c r="E54">
        <v>303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301</v>
      </c>
      <c r="O54">
        <v>0</v>
      </c>
      <c r="P54">
        <v>306</v>
      </c>
      <c r="Q54">
        <v>0</v>
      </c>
      <c r="R54">
        <v>309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304</v>
      </c>
      <c r="AB54">
        <v>0</v>
      </c>
      <c r="AC54">
        <v>308</v>
      </c>
      <c r="AD54">
        <v>0</v>
      </c>
      <c r="AE54">
        <v>0</v>
      </c>
      <c r="AF54">
        <v>305</v>
      </c>
      <c r="AG54">
        <v>0</v>
      </c>
      <c r="AH54">
        <v>0</v>
      </c>
      <c r="AI54">
        <v>0</v>
      </c>
      <c r="AJ54">
        <v>0</v>
      </c>
      <c r="AK54">
        <v>302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I54" t="s">
        <v>53</v>
      </c>
      <c r="BJ54">
        <v>529</v>
      </c>
    </row>
    <row r="55" spans="2:62" x14ac:dyDescent="0.35"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319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I55" t="s">
        <v>47</v>
      </c>
      <c r="BJ55">
        <v>2745</v>
      </c>
    </row>
    <row r="56" spans="2:62" x14ac:dyDescent="0.35">
      <c r="B56" t="s">
        <v>49</v>
      </c>
      <c r="C56">
        <v>0</v>
      </c>
      <c r="D56">
        <v>0</v>
      </c>
      <c r="E56">
        <v>335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I56" t="s">
        <v>48</v>
      </c>
      <c r="BJ56">
        <v>319</v>
      </c>
    </row>
    <row r="57" spans="2:62" x14ac:dyDescent="0.35">
      <c r="BI57" t="s">
        <v>49</v>
      </c>
      <c r="BJ57">
        <v>671</v>
      </c>
    </row>
    <row r="60" spans="2:62" x14ac:dyDescent="0.35">
      <c r="B60" t="s">
        <v>54</v>
      </c>
      <c r="C60">
        <f>SUM(C3:C56)</f>
        <v>3</v>
      </c>
      <c r="D60">
        <f t="shared" ref="D60:BD60" si="0">SUM(D3:D56)</f>
        <v>5072</v>
      </c>
      <c r="E60">
        <f t="shared" si="0"/>
        <v>10263</v>
      </c>
      <c r="F60">
        <f t="shared" si="0"/>
        <v>117</v>
      </c>
      <c r="G60">
        <f t="shared" si="0"/>
        <v>592</v>
      </c>
      <c r="H60">
        <f t="shared" si="0"/>
        <v>1480</v>
      </c>
      <c r="I60">
        <f t="shared" si="0"/>
        <v>5654</v>
      </c>
      <c r="J60">
        <f t="shared" si="0"/>
        <v>3824</v>
      </c>
      <c r="K60">
        <f t="shared" si="0"/>
        <v>4486</v>
      </c>
      <c r="L60">
        <f t="shared" si="0"/>
        <v>6289</v>
      </c>
      <c r="M60">
        <f t="shared" si="0"/>
        <v>3630</v>
      </c>
      <c r="N60">
        <f t="shared" si="0"/>
        <v>8957</v>
      </c>
      <c r="O60">
        <f t="shared" si="0"/>
        <v>5475</v>
      </c>
      <c r="P60">
        <f t="shared" si="0"/>
        <v>6269</v>
      </c>
      <c r="Q60">
        <f t="shared" si="0"/>
        <v>7310</v>
      </c>
      <c r="R60">
        <f t="shared" si="0"/>
        <v>9764</v>
      </c>
      <c r="S60">
        <f t="shared" si="0"/>
        <v>546</v>
      </c>
      <c r="T60">
        <f t="shared" si="0"/>
        <v>211</v>
      </c>
      <c r="U60">
        <f t="shared" si="0"/>
        <v>850</v>
      </c>
      <c r="V60">
        <f t="shared" si="0"/>
        <v>1424</v>
      </c>
      <c r="W60">
        <f t="shared" si="0"/>
        <v>1476</v>
      </c>
      <c r="X60">
        <f t="shared" si="0"/>
        <v>3013</v>
      </c>
      <c r="Y60">
        <f t="shared" si="0"/>
        <v>6022</v>
      </c>
      <c r="Z60">
        <f t="shared" si="0"/>
        <v>3593</v>
      </c>
      <c r="AA60">
        <f t="shared" si="0"/>
        <v>6042</v>
      </c>
      <c r="AB60">
        <f t="shared" si="0"/>
        <v>6283</v>
      </c>
      <c r="AC60">
        <f t="shared" si="0"/>
        <v>8493</v>
      </c>
      <c r="AD60">
        <f t="shared" si="0"/>
        <v>220</v>
      </c>
      <c r="AE60">
        <f t="shared" si="0"/>
        <v>2300</v>
      </c>
      <c r="AF60">
        <f t="shared" si="0"/>
        <v>8654</v>
      </c>
      <c r="AG60">
        <f t="shared" si="0"/>
        <v>1585</v>
      </c>
      <c r="AH60">
        <f t="shared" si="0"/>
        <v>3633</v>
      </c>
      <c r="AI60">
        <f t="shared" si="0"/>
        <v>1256</v>
      </c>
      <c r="AJ60">
        <f t="shared" si="0"/>
        <v>1746</v>
      </c>
      <c r="AK60">
        <f t="shared" si="0"/>
        <v>2851</v>
      </c>
      <c r="AL60">
        <f t="shared" si="0"/>
        <v>1423</v>
      </c>
      <c r="AM60">
        <f t="shared" si="0"/>
        <v>3656</v>
      </c>
      <c r="AN60">
        <f t="shared" si="0"/>
        <v>580</v>
      </c>
      <c r="AO60">
        <f t="shared" si="0"/>
        <v>535</v>
      </c>
      <c r="AP60">
        <f t="shared" si="0"/>
        <v>5758</v>
      </c>
      <c r="AQ60">
        <f t="shared" si="0"/>
        <v>510</v>
      </c>
      <c r="AR60">
        <f t="shared" si="0"/>
        <v>2318</v>
      </c>
      <c r="AS60">
        <f t="shared" si="0"/>
        <v>6839</v>
      </c>
      <c r="AT60">
        <f t="shared" si="0"/>
        <v>146</v>
      </c>
      <c r="AU60">
        <f t="shared" si="0"/>
        <v>1050</v>
      </c>
      <c r="AV60">
        <f t="shared" si="0"/>
        <v>1104</v>
      </c>
      <c r="AW60">
        <f t="shared" si="0"/>
        <v>1475</v>
      </c>
      <c r="AX60">
        <f t="shared" si="0"/>
        <v>165</v>
      </c>
      <c r="AY60">
        <f t="shared" si="0"/>
        <v>1151</v>
      </c>
      <c r="AZ60">
        <f t="shared" si="0"/>
        <v>2283</v>
      </c>
      <c r="BA60">
        <f t="shared" si="0"/>
        <v>529</v>
      </c>
      <c r="BB60">
        <f t="shared" si="0"/>
        <v>2745</v>
      </c>
      <c r="BC60">
        <f t="shared" si="0"/>
        <v>319</v>
      </c>
      <c r="BD60">
        <f t="shared" si="0"/>
        <v>671</v>
      </c>
    </row>
  </sheetData>
  <conditionalFormatting sqref="C3:BD56">
    <cfRule type="expression" dxfId="9" priority="1">
      <formula>ROW()=COLUMN()</formula>
    </cfRule>
    <cfRule type="expression" dxfId="8" priority="2">
      <formula>"row()=column()"</formula>
    </cfRule>
    <cfRule type="colorScale" priority="5">
      <colorScale>
        <cfvo type="min"/>
        <cfvo type="max"/>
        <color rgb="FFFCFCFF"/>
        <color rgb="FFF8696B"/>
      </colorScale>
    </cfRule>
  </conditionalFormatting>
  <conditionalFormatting sqref="C60:BD60">
    <cfRule type="colorScale" priority="4">
      <colorScale>
        <cfvo type="min"/>
        <cfvo type="max"/>
        <color rgb="FFFCFCFF"/>
        <color rgb="FF63BE7B"/>
      </colorScale>
    </cfRule>
  </conditionalFormatting>
  <conditionalFormatting sqref="C3">
    <cfRule type="expression" dxfId="7" priority="3">
      <formula>"row()=column()"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tabSelected="1" zoomScale="30" zoomScaleNormal="30" workbookViewId="0">
      <selection activeCell="S49" sqref="S49"/>
    </sheetView>
  </sheetViews>
  <sheetFormatPr defaultRowHeight="15.5" x14ac:dyDescent="0.35"/>
  <cols>
    <col min="1" max="1" width="14.83203125" customWidth="1"/>
  </cols>
  <sheetData>
    <row r="1" spans="1:54" x14ac:dyDescent="0.35">
      <c r="B1" t="s">
        <v>118</v>
      </c>
      <c r="C1" t="s">
        <v>1</v>
      </c>
      <c r="D1" t="s">
        <v>21</v>
      </c>
      <c r="E1" t="s">
        <v>10</v>
      </c>
      <c r="F1" t="s">
        <v>50</v>
      </c>
      <c r="G1" t="s">
        <v>2</v>
      </c>
      <c r="H1" t="s">
        <v>28</v>
      </c>
      <c r="I1" t="s">
        <v>12</v>
      </c>
      <c r="J1" t="s">
        <v>13</v>
      </c>
      <c r="K1" t="s">
        <v>0</v>
      </c>
      <c r="L1" t="s">
        <v>3</v>
      </c>
      <c r="M1" t="s">
        <v>4</v>
      </c>
      <c r="N1" t="s">
        <v>5</v>
      </c>
      <c r="O1" t="s">
        <v>6</v>
      </c>
      <c r="P1" t="s">
        <v>51</v>
      </c>
      <c r="Q1" t="s">
        <v>7</v>
      </c>
      <c r="R1" t="s">
        <v>8</v>
      </c>
      <c r="S1" t="s">
        <v>9</v>
      </c>
      <c r="T1" t="s">
        <v>11</v>
      </c>
      <c r="U1" t="s">
        <v>40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22</v>
      </c>
      <c r="AD1" t="s">
        <v>23</v>
      </c>
      <c r="AE1" t="s">
        <v>26</v>
      </c>
      <c r="AF1" t="s">
        <v>27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49</v>
      </c>
      <c r="AP1" t="s">
        <v>39</v>
      </c>
      <c r="AQ1" t="s">
        <v>37</v>
      </c>
      <c r="AR1" t="s">
        <v>38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52</v>
      </c>
      <c r="AY1" t="s">
        <v>47</v>
      </c>
      <c r="AZ1" t="s">
        <v>46</v>
      </c>
      <c r="BA1" t="s">
        <v>53</v>
      </c>
      <c r="BB1" t="s">
        <v>48</v>
      </c>
    </row>
    <row r="2" spans="1:54" x14ac:dyDescent="0.35">
      <c r="A2" t="s">
        <v>118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5">
      <c r="A3" t="s">
        <v>1</v>
      </c>
      <c r="B3">
        <v>1</v>
      </c>
      <c r="C3">
        <v>0</v>
      </c>
      <c r="D3">
        <v>193</v>
      </c>
      <c r="E3">
        <v>200</v>
      </c>
      <c r="F3">
        <v>203</v>
      </c>
      <c r="G3">
        <v>204</v>
      </c>
      <c r="H3">
        <v>208</v>
      </c>
      <c r="I3">
        <v>209</v>
      </c>
      <c r="J3">
        <v>212</v>
      </c>
      <c r="K3">
        <v>9</v>
      </c>
      <c r="L3">
        <v>13</v>
      </c>
      <c r="M3">
        <v>56</v>
      </c>
      <c r="N3">
        <v>93</v>
      </c>
      <c r="O3">
        <v>194</v>
      </c>
      <c r="P3">
        <v>195</v>
      </c>
      <c r="Q3">
        <v>196</v>
      </c>
      <c r="R3">
        <v>197</v>
      </c>
      <c r="S3">
        <v>0</v>
      </c>
      <c r="T3">
        <v>0</v>
      </c>
      <c r="U3">
        <v>211</v>
      </c>
      <c r="V3">
        <v>213</v>
      </c>
      <c r="W3">
        <v>32</v>
      </c>
      <c r="X3">
        <v>45</v>
      </c>
      <c r="Y3">
        <v>68</v>
      </c>
      <c r="Z3">
        <v>108</v>
      </c>
      <c r="AA3">
        <v>0</v>
      </c>
      <c r="AB3">
        <v>179</v>
      </c>
      <c r="AC3">
        <v>201</v>
      </c>
      <c r="AD3">
        <v>205</v>
      </c>
      <c r="AE3">
        <v>0</v>
      </c>
      <c r="AF3">
        <v>137</v>
      </c>
      <c r="AG3">
        <v>0</v>
      </c>
      <c r="AH3">
        <v>207</v>
      </c>
      <c r="AI3">
        <v>79</v>
      </c>
      <c r="AJ3">
        <v>170</v>
      </c>
      <c r="AK3">
        <v>206</v>
      </c>
      <c r="AL3">
        <v>0</v>
      </c>
      <c r="AM3">
        <v>0</v>
      </c>
      <c r="AN3">
        <v>0</v>
      </c>
      <c r="AO3">
        <v>0</v>
      </c>
      <c r="AP3">
        <v>0</v>
      </c>
      <c r="AQ3">
        <v>202</v>
      </c>
      <c r="AR3">
        <v>0</v>
      </c>
      <c r="AS3">
        <v>151</v>
      </c>
      <c r="AT3">
        <v>0</v>
      </c>
      <c r="AU3">
        <v>0</v>
      </c>
      <c r="AV3">
        <v>0</v>
      </c>
      <c r="AW3">
        <v>0</v>
      </c>
      <c r="AX3">
        <v>210</v>
      </c>
      <c r="AY3">
        <v>198</v>
      </c>
      <c r="AZ3">
        <v>199</v>
      </c>
      <c r="BA3">
        <v>0</v>
      </c>
      <c r="BB3">
        <v>0</v>
      </c>
    </row>
    <row r="4" spans="1:54" x14ac:dyDescent="0.35">
      <c r="A4" t="s">
        <v>21</v>
      </c>
      <c r="B4">
        <v>2</v>
      </c>
      <c r="C4">
        <v>193</v>
      </c>
      <c r="D4">
        <v>0</v>
      </c>
      <c r="E4">
        <v>223</v>
      </c>
      <c r="F4">
        <v>227</v>
      </c>
      <c r="G4">
        <v>228</v>
      </c>
      <c r="H4">
        <v>232</v>
      </c>
      <c r="I4">
        <v>233</v>
      </c>
      <c r="J4">
        <v>235</v>
      </c>
      <c r="K4">
        <v>0</v>
      </c>
      <c r="L4">
        <v>0</v>
      </c>
      <c r="M4">
        <v>0</v>
      </c>
      <c r="N4">
        <v>94</v>
      </c>
      <c r="O4">
        <v>216</v>
      </c>
      <c r="P4">
        <v>217</v>
      </c>
      <c r="Q4">
        <v>218</v>
      </c>
      <c r="R4">
        <v>219</v>
      </c>
      <c r="S4">
        <v>220</v>
      </c>
      <c r="T4">
        <v>230</v>
      </c>
      <c r="U4">
        <v>234</v>
      </c>
      <c r="V4">
        <v>236</v>
      </c>
      <c r="W4">
        <v>33</v>
      </c>
      <c r="X4">
        <v>0</v>
      </c>
      <c r="Y4">
        <v>69</v>
      </c>
      <c r="Z4">
        <v>109</v>
      </c>
      <c r="AA4">
        <v>0</v>
      </c>
      <c r="AB4">
        <v>180</v>
      </c>
      <c r="AC4">
        <v>225</v>
      </c>
      <c r="AD4">
        <v>0</v>
      </c>
      <c r="AE4">
        <v>0</v>
      </c>
      <c r="AF4">
        <v>138</v>
      </c>
      <c r="AG4">
        <v>224</v>
      </c>
      <c r="AH4">
        <v>231</v>
      </c>
      <c r="AI4">
        <v>80</v>
      </c>
      <c r="AJ4">
        <v>0</v>
      </c>
      <c r="AK4">
        <v>0</v>
      </c>
      <c r="AL4">
        <v>229</v>
      </c>
      <c r="AM4">
        <v>0</v>
      </c>
      <c r="AN4">
        <v>0</v>
      </c>
      <c r="AO4">
        <v>0</v>
      </c>
      <c r="AP4">
        <v>0</v>
      </c>
      <c r="AQ4">
        <v>226</v>
      </c>
      <c r="AR4">
        <v>0</v>
      </c>
      <c r="AS4">
        <v>0</v>
      </c>
      <c r="AT4">
        <v>153</v>
      </c>
      <c r="AU4">
        <v>163</v>
      </c>
      <c r="AV4">
        <v>222</v>
      </c>
      <c r="AW4">
        <v>0</v>
      </c>
      <c r="AX4">
        <v>0</v>
      </c>
      <c r="AY4">
        <v>0</v>
      </c>
      <c r="AZ4">
        <v>221</v>
      </c>
      <c r="BA4">
        <v>0</v>
      </c>
      <c r="BB4">
        <v>0</v>
      </c>
    </row>
    <row r="5" spans="1:54" x14ac:dyDescent="0.35">
      <c r="A5" t="s">
        <v>10</v>
      </c>
      <c r="B5">
        <v>3</v>
      </c>
      <c r="C5">
        <v>200</v>
      </c>
      <c r="D5">
        <v>223</v>
      </c>
      <c r="E5">
        <v>0</v>
      </c>
      <c r="F5">
        <v>318</v>
      </c>
      <c r="G5">
        <v>319</v>
      </c>
      <c r="H5">
        <v>324</v>
      </c>
      <c r="I5">
        <v>325</v>
      </c>
      <c r="J5">
        <v>327</v>
      </c>
      <c r="K5">
        <v>0</v>
      </c>
      <c r="L5">
        <v>19</v>
      </c>
      <c r="M5">
        <v>59</v>
      </c>
      <c r="N5">
        <v>99</v>
      </c>
      <c r="O5">
        <v>241</v>
      </c>
      <c r="P5">
        <v>257</v>
      </c>
      <c r="Q5">
        <v>267</v>
      </c>
      <c r="R5">
        <v>279</v>
      </c>
      <c r="S5">
        <v>292</v>
      </c>
      <c r="T5">
        <v>322</v>
      </c>
      <c r="U5">
        <v>326</v>
      </c>
      <c r="V5">
        <v>328</v>
      </c>
      <c r="W5">
        <v>36</v>
      </c>
      <c r="X5">
        <v>0</v>
      </c>
      <c r="Y5">
        <v>71</v>
      </c>
      <c r="Z5">
        <v>112</v>
      </c>
      <c r="AA5">
        <v>123</v>
      </c>
      <c r="AB5">
        <v>183</v>
      </c>
      <c r="AC5">
        <v>316</v>
      </c>
      <c r="AD5">
        <v>320</v>
      </c>
      <c r="AE5">
        <v>50</v>
      </c>
      <c r="AF5">
        <v>142</v>
      </c>
      <c r="AG5">
        <v>0</v>
      </c>
      <c r="AH5">
        <v>323</v>
      </c>
      <c r="AI5">
        <v>85</v>
      </c>
      <c r="AJ5">
        <v>173</v>
      </c>
      <c r="AK5">
        <v>0</v>
      </c>
      <c r="AL5">
        <v>321</v>
      </c>
      <c r="AM5">
        <v>0</v>
      </c>
      <c r="AN5">
        <v>0</v>
      </c>
      <c r="AO5">
        <v>0</v>
      </c>
      <c r="AP5">
        <v>0</v>
      </c>
      <c r="AQ5">
        <v>317</v>
      </c>
      <c r="AR5">
        <v>0</v>
      </c>
      <c r="AS5">
        <v>0</v>
      </c>
      <c r="AT5">
        <v>155</v>
      </c>
      <c r="AU5">
        <v>165</v>
      </c>
      <c r="AV5">
        <v>0</v>
      </c>
      <c r="AW5">
        <v>0</v>
      </c>
      <c r="AX5">
        <v>0</v>
      </c>
      <c r="AY5">
        <v>299</v>
      </c>
      <c r="AZ5">
        <v>307</v>
      </c>
      <c r="BA5">
        <v>0</v>
      </c>
      <c r="BB5">
        <v>315</v>
      </c>
    </row>
    <row r="6" spans="1:54" x14ac:dyDescent="0.35">
      <c r="A6" t="s">
        <v>50</v>
      </c>
      <c r="B6">
        <v>4</v>
      </c>
      <c r="C6">
        <v>203</v>
      </c>
      <c r="D6">
        <v>227</v>
      </c>
      <c r="E6">
        <v>318</v>
      </c>
      <c r="F6">
        <v>0</v>
      </c>
      <c r="G6">
        <v>350</v>
      </c>
      <c r="H6">
        <v>353</v>
      </c>
      <c r="I6">
        <v>354</v>
      </c>
      <c r="J6">
        <v>355</v>
      </c>
      <c r="K6">
        <v>0</v>
      </c>
      <c r="L6">
        <v>0</v>
      </c>
      <c r="M6">
        <v>61</v>
      </c>
      <c r="N6">
        <v>100</v>
      </c>
      <c r="O6">
        <v>244</v>
      </c>
      <c r="P6">
        <v>0</v>
      </c>
      <c r="Q6">
        <v>270</v>
      </c>
      <c r="R6">
        <v>282</v>
      </c>
      <c r="S6">
        <v>0</v>
      </c>
      <c r="T6">
        <v>0</v>
      </c>
      <c r="U6">
        <v>0</v>
      </c>
      <c r="V6">
        <v>356</v>
      </c>
      <c r="W6">
        <v>38</v>
      </c>
      <c r="X6">
        <v>47</v>
      </c>
      <c r="Y6">
        <v>72</v>
      </c>
      <c r="Z6">
        <v>0</v>
      </c>
      <c r="AA6">
        <v>0</v>
      </c>
      <c r="AB6">
        <v>184</v>
      </c>
      <c r="AC6">
        <v>0</v>
      </c>
      <c r="AD6">
        <v>351</v>
      </c>
      <c r="AE6">
        <v>0</v>
      </c>
      <c r="AF6">
        <v>0</v>
      </c>
      <c r="AG6">
        <v>0</v>
      </c>
      <c r="AH6">
        <v>352</v>
      </c>
      <c r="AI6">
        <v>86</v>
      </c>
      <c r="AJ6">
        <v>174</v>
      </c>
      <c r="AK6">
        <v>0</v>
      </c>
      <c r="AL6">
        <v>0</v>
      </c>
      <c r="AM6">
        <v>0</v>
      </c>
      <c r="AN6">
        <v>0</v>
      </c>
      <c r="AO6">
        <v>0</v>
      </c>
      <c r="AP6">
        <v>333</v>
      </c>
      <c r="AQ6">
        <v>0</v>
      </c>
      <c r="AR6">
        <v>133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300</v>
      </c>
      <c r="AZ6">
        <v>0</v>
      </c>
      <c r="BA6">
        <v>0</v>
      </c>
      <c r="BB6">
        <v>0</v>
      </c>
    </row>
    <row r="7" spans="1:54" x14ac:dyDescent="0.35">
      <c r="A7" t="s">
        <v>2</v>
      </c>
      <c r="B7">
        <v>5</v>
      </c>
      <c r="C7">
        <v>204</v>
      </c>
      <c r="D7">
        <v>228</v>
      </c>
      <c r="E7">
        <v>319</v>
      </c>
      <c r="F7">
        <v>350</v>
      </c>
      <c r="G7">
        <v>0</v>
      </c>
      <c r="H7">
        <v>362</v>
      </c>
      <c r="I7">
        <v>363</v>
      </c>
      <c r="J7">
        <v>366</v>
      </c>
      <c r="K7">
        <v>10</v>
      </c>
      <c r="L7">
        <v>0</v>
      </c>
      <c r="M7">
        <v>62</v>
      </c>
      <c r="N7">
        <v>101</v>
      </c>
      <c r="O7">
        <v>245</v>
      </c>
      <c r="P7">
        <v>259</v>
      </c>
      <c r="Q7">
        <v>271</v>
      </c>
      <c r="R7">
        <v>283</v>
      </c>
      <c r="S7">
        <v>294</v>
      </c>
      <c r="T7">
        <v>359</v>
      </c>
      <c r="U7">
        <v>365</v>
      </c>
      <c r="V7">
        <v>367</v>
      </c>
      <c r="W7">
        <v>39</v>
      </c>
      <c r="X7">
        <v>0</v>
      </c>
      <c r="Y7">
        <v>73</v>
      </c>
      <c r="Z7">
        <v>113</v>
      </c>
      <c r="AA7">
        <v>127</v>
      </c>
      <c r="AB7">
        <v>185</v>
      </c>
      <c r="AC7">
        <v>340</v>
      </c>
      <c r="AD7">
        <v>357</v>
      </c>
      <c r="AE7">
        <v>51</v>
      </c>
      <c r="AF7">
        <v>144</v>
      </c>
      <c r="AG7">
        <v>0</v>
      </c>
      <c r="AH7">
        <v>361</v>
      </c>
      <c r="AI7">
        <v>87</v>
      </c>
      <c r="AJ7">
        <v>175</v>
      </c>
      <c r="AK7">
        <v>360</v>
      </c>
      <c r="AL7">
        <v>358</v>
      </c>
      <c r="AM7">
        <v>161</v>
      </c>
      <c r="AN7">
        <v>0</v>
      </c>
      <c r="AO7">
        <v>330</v>
      </c>
      <c r="AP7">
        <v>334</v>
      </c>
      <c r="AQ7">
        <v>344</v>
      </c>
      <c r="AR7">
        <v>0</v>
      </c>
      <c r="AS7">
        <v>0</v>
      </c>
      <c r="AT7">
        <v>0</v>
      </c>
      <c r="AU7">
        <v>168</v>
      </c>
      <c r="AV7">
        <v>0</v>
      </c>
      <c r="AW7">
        <v>0</v>
      </c>
      <c r="AX7">
        <v>364</v>
      </c>
      <c r="AY7">
        <v>301</v>
      </c>
      <c r="AZ7">
        <v>309</v>
      </c>
      <c r="BA7">
        <v>0</v>
      </c>
      <c r="BB7">
        <v>0</v>
      </c>
    </row>
    <row r="8" spans="1:54" x14ac:dyDescent="0.35">
      <c r="A8" t="s">
        <v>28</v>
      </c>
      <c r="B8">
        <v>6</v>
      </c>
      <c r="C8">
        <v>208</v>
      </c>
      <c r="D8">
        <v>232</v>
      </c>
      <c r="E8">
        <v>324</v>
      </c>
      <c r="F8">
        <v>353</v>
      </c>
      <c r="G8">
        <v>362</v>
      </c>
      <c r="H8">
        <v>0</v>
      </c>
      <c r="I8">
        <v>385</v>
      </c>
      <c r="J8">
        <v>387</v>
      </c>
      <c r="K8">
        <v>0</v>
      </c>
      <c r="L8">
        <v>0</v>
      </c>
      <c r="M8">
        <v>64</v>
      </c>
      <c r="N8">
        <v>103</v>
      </c>
      <c r="O8">
        <v>250</v>
      </c>
      <c r="P8">
        <v>261</v>
      </c>
      <c r="Q8">
        <v>273</v>
      </c>
      <c r="R8">
        <v>287</v>
      </c>
      <c r="S8">
        <v>0</v>
      </c>
      <c r="T8">
        <v>377</v>
      </c>
      <c r="U8">
        <v>386</v>
      </c>
      <c r="V8">
        <v>388</v>
      </c>
      <c r="W8">
        <v>0</v>
      </c>
      <c r="X8">
        <v>0</v>
      </c>
      <c r="Y8">
        <v>76</v>
      </c>
      <c r="Z8">
        <v>115</v>
      </c>
      <c r="AA8">
        <v>0</v>
      </c>
      <c r="AB8">
        <v>190</v>
      </c>
      <c r="AC8">
        <v>341</v>
      </c>
      <c r="AD8">
        <v>368</v>
      </c>
      <c r="AE8">
        <v>52</v>
      </c>
      <c r="AF8">
        <v>146</v>
      </c>
      <c r="AG8">
        <v>339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337</v>
      </c>
      <c r="AQ8">
        <v>345</v>
      </c>
      <c r="AR8">
        <v>0</v>
      </c>
      <c r="AS8">
        <v>0</v>
      </c>
      <c r="AT8">
        <v>158</v>
      </c>
      <c r="AU8">
        <v>169</v>
      </c>
      <c r="AV8">
        <v>314</v>
      </c>
      <c r="AW8">
        <v>0</v>
      </c>
      <c r="AX8">
        <v>0</v>
      </c>
      <c r="AY8">
        <v>303</v>
      </c>
      <c r="AZ8">
        <v>310</v>
      </c>
      <c r="BA8">
        <v>0</v>
      </c>
      <c r="BB8">
        <v>0</v>
      </c>
    </row>
    <row r="9" spans="1:54" x14ac:dyDescent="0.35">
      <c r="A9" t="s">
        <v>12</v>
      </c>
      <c r="B9">
        <v>7</v>
      </c>
      <c r="C9">
        <v>209</v>
      </c>
      <c r="D9">
        <v>233</v>
      </c>
      <c r="E9">
        <v>325</v>
      </c>
      <c r="F9">
        <v>354</v>
      </c>
      <c r="G9">
        <v>363</v>
      </c>
      <c r="H9">
        <v>385</v>
      </c>
      <c r="I9">
        <v>0</v>
      </c>
      <c r="J9">
        <v>390</v>
      </c>
      <c r="K9">
        <v>0</v>
      </c>
      <c r="L9">
        <v>21</v>
      </c>
      <c r="M9">
        <v>65</v>
      </c>
      <c r="N9">
        <v>104</v>
      </c>
      <c r="O9">
        <v>0</v>
      </c>
      <c r="P9">
        <v>0</v>
      </c>
      <c r="Q9">
        <v>274</v>
      </c>
      <c r="R9">
        <v>288</v>
      </c>
      <c r="S9">
        <v>0</v>
      </c>
      <c r="T9">
        <v>378</v>
      </c>
      <c r="U9">
        <v>389</v>
      </c>
      <c r="V9">
        <v>391</v>
      </c>
      <c r="W9">
        <v>42</v>
      </c>
      <c r="X9">
        <v>0</v>
      </c>
      <c r="Y9">
        <v>0</v>
      </c>
      <c r="Z9">
        <v>116</v>
      </c>
      <c r="AA9">
        <v>130</v>
      </c>
      <c r="AB9">
        <v>191</v>
      </c>
      <c r="AC9">
        <v>0</v>
      </c>
      <c r="AD9">
        <v>369</v>
      </c>
      <c r="AE9">
        <v>0</v>
      </c>
      <c r="AF9">
        <v>147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346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304</v>
      </c>
      <c r="AZ9">
        <v>0</v>
      </c>
      <c r="BA9">
        <v>0</v>
      </c>
      <c r="BB9">
        <v>0</v>
      </c>
    </row>
    <row r="10" spans="1:54" x14ac:dyDescent="0.35">
      <c r="A10" t="s">
        <v>13</v>
      </c>
      <c r="B10">
        <v>8</v>
      </c>
      <c r="C10">
        <v>212</v>
      </c>
      <c r="D10">
        <v>235</v>
      </c>
      <c r="E10">
        <v>327</v>
      </c>
      <c r="F10">
        <v>355</v>
      </c>
      <c r="G10">
        <v>366</v>
      </c>
      <c r="H10">
        <v>387</v>
      </c>
      <c r="I10">
        <v>390</v>
      </c>
      <c r="J10">
        <v>0</v>
      </c>
      <c r="K10">
        <v>0</v>
      </c>
      <c r="L10">
        <v>23</v>
      </c>
      <c r="M10">
        <v>0</v>
      </c>
      <c r="N10">
        <v>105</v>
      </c>
      <c r="O10">
        <v>252</v>
      </c>
      <c r="P10">
        <v>263</v>
      </c>
      <c r="Q10">
        <v>276</v>
      </c>
      <c r="R10">
        <v>290</v>
      </c>
      <c r="S10">
        <v>297</v>
      </c>
      <c r="T10">
        <v>380</v>
      </c>
      <c r="U10">
        <v>392</v>
      </c>
      <c r="V10">
        <v>394</v>
      </c>
      <c r="W10">
        <v>43</v>
      </c>
      <c r="X10">
        <v>0</v>
      </c>
      <c r="Y10">
        <v>0</v>
      </c>
      <c r="Z10">
        <v>117</v>
      </c>
      <c r="AA10">
        <v>0</v>
      </c>
      <c r="AB10">
        <v>0</v>
      </c>
      <c r="AC10">
        <v>342</v>
      </c>
      <c r="AD10">
        <v>371</v>
      </c>
      <c r="AE10">
        <v>0</v>
      </c>
      <c r="AF10">
        <v>149</v>
      </c>
      <c r="AG10">
        <v>0</v>
      </c>
      <c r="AH10">
        <v>0</v>
      </c>
      <c r="AI10">
        <v>90</v>
      </c>
      <c r="AJ10">
        <v>0</v>
      </c>
      <c r="AK10">
        <v>0</v>
      </c>
      <c r="AL10">
        <v>375</v>
      </c>
      <c r="AM10">
        <v>0</v>
      </c>
      <c r="AN10">
        <v>0</v>
      </c>
      <c r="AO10">
        <v>0</v>
      </c>
      <c r="AP10">
        <v>0</v>
      </c>
      <c r="AQ10">
        <v>348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t="s">
        <v>0</v>
      </c>
      <c r="B11">
        <v>0</v>
      </c>
      <c r="C11">
        <v>9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 t="s">
        <v>3</v>
      </c>
      <c r="B12">
        <v>0</v>
      </c>
      <c r="C12">
        <v>13</v>
      </c>
      <c r="D12">
        <v>0</v>
      </c>
      <c r="E12">
        <v>19</v>
      </c>
      <c r="F12">
        <v>0</v>
      </c>
      <c r="G12">
        <v>0</v>
      </c>
      <c r="H12">
        <v>0</v>
      </c>
      <c r="I12">
        <v>21</v>
      </c>
      <c r="J12">
        <v>23</v>
      </c>
      <c r="K12">
        <v>0</v>
      </c>
      <c r="L12">
        <v>0</v>
      </c>
      <c r="M12">
        <v>11</v>
      </c>
      <c r="N12">
        <v>12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20</v>
      </c>
      <c r="U12">
        <v>22</v>
      </c>
      <c r="V12">
        <v>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 t="s">
        <v>4</v>
      </c>
      <c r="B13">
        <v>0</v>
      </c>
      <c r="C13">
        <v>56</v>
      </c>
      <c r="D13">
        <v>0</v>
      </c>
      <c r="E13">
        <v>59</v>
      </c>
      <c r="F13">
        <v>61</v>
      </c>
      <c r="G13">
        <v>62</v>
      </c>
      <c r="H13">
        <v>64</v>
      </c>
      <c r="I13">
        <v>65</v>
      </c>
      <c r="J13">
        <v>0</v>
      </c>
      <c r="K13">
        <v>0</v>
      </c>
      <c r="L13">
        <v>11</v>
      </c>
      <c r="M13">
        <v>0</v>
      </c>
      <c r="N13">
        <v>54</v>
      </c>
      <c r="O13">
        <v>57</v>
      </c>
      <c r="P13">
        <v>0</v>
      </c>
      <c r="Q13">
        <v>0</v>
      </c>
      <c r="R13">
        <v>58</v>
      </c>
      <c r="S13">
        <v>0</v>
      </c>
      <c r="T13">
        <v>63</v>
      </c>
      <c r="U13">
        <v>0</v>
      </c>
      <c r="V13">
        <v>0</v>
      </c>
      <c r="W13">
        <v>26</v>
      </c>
      <c r="X13">
        <v>0</v>
      </c>
      <c r="Y13">
        <v>0</v>
      </c>
      <c r="Z13">
        <v>0</v>
      </c>
      <c r="AA13">
        <v>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5</v>
      </c>
      <c r="B14">
        <v>0</v>
      </c>
      <c r="C14">
        <v>93</v>
      </c>
      <c r="D14">
        <v>94</v>
      </c>
      <c r="E14">
        <v>99</v>
      </c>
      <c r="F14">
        <v>100</v>
      </c>
      <c r="G14">
        <v>101</v>
      </c>
      <c r="H14">
        <v>103</v>
      </c>
      <c r="I14">
        <v>104</v>
      </c>
      <c r="J14">
        <v>105</v>
      </c>
      <c r="K14">
        <v>0</v>
      </c>
      <c r="L14">
        <v>12</v>
      </c>
      <c r="M14">
        <v>54</v>
      </c>
      <c r="N14">
        <v>0</v>
      </c>
      <c r="O14">
        <v>95</v>
      </c>
      <c r="P14">
        <v>96</v>
      </c>
      <c r="Q14">
        <v>97</v>
      </c>
      <c r="R14">
        <v>98</v>
      </c>
      <c r="S14">
        <v>0</v>
      </c>
      <c r="T14">
        <v>102</v>
      </c>
      <c r="U14">
        <v>0</v>
      </c>
      <c r="V14">
        <v>106</v>
      </c>
      <c r="W14">
        <v>28</v>
      </c>
      <c r="X14">
        <v>0</v>
      </c>
      <c r="Y14">
        <v>0</v>
      </c>
      <c r="Z14">
        <v>0</v>
      </c>
      <c r="AA14">
        <v>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5">
      <c r="A15" t="s">
        <v>6</v>
      </c>
      <c r="B15">
        <v>0</v>
      </c>
      <c r="C15">
        <v>194</v>
      </c>
      <c r="D15">
        <v>216</v>
      </c>
      <c r="E15">
        <v>241</v>
      </c>
      <c r="F15">
        <v>244</v>
      </c>
      <c r="G15">
        <v>245</v>
      </c>
      <c r="H15">
        <v>250</v>
      </c>
      <c r="I15">
        <v>0</v>
      </c>
      <c r="J15">
        <v>252</v>
      </c>
      <c r="K15">
        <v>0</v>
      </c>
      <c r="L15">
        <v>14</v>
      </c>
      <c r="M15">
        <v>57</v>
      </c>
      <c r="N15">
        <v>95</v>
      </c>
      <c r="O15">
        <v>0</v>
      </c>
      <c r="P15">
        <v>237</v>
      </c>
      <c r="Q15">
        <v>238</v>
      </c>
      <c r="R15">
        <v>239</v>
      </c>
      <c r="S15">
        <v>240</v>
      </c>
      <c r="T15">
        <v>248</v>
      </c>
      <c r="U15">
        <v>251</v>
      </c>
      <c r="V15">
        <v>253</v>
      </c>
      <c r="W15">
        <v>34</v>
      </c>
      <c r="X15">
        <v>0</v>
      </c>
      <c r="Y15">
        <v>0</v>
      </c>
      <c r="Z15">
        <v>110</v>
      </c>
      <c r="AA15">
        <v>0</v>
      </c>
      <c r="AB15">
        <v>181</v>
      </c>
      <c r="AC15">
        <v>242</v>
      </c>
      <c r="AD15">
        <v>246</v>
      </c>
      <c r="AE15">
        <v>0</v>
      </c>
      <c r="AF15">
        <v>139</v>
      </c>
      <c r="AG15">
        <v>0</v>
      </c>
      <c r="AH15">
        <v>249</v>
      </c>
      <c r="AI15">
        <v>81</v>
      </c>
      <c r="AJ15">
        <v>0</v>
      </c>
      <c r="AK15">
        <v>0</v>
      </c>
      <c r="AL15">
        <v>247</v>
      </c>
      <c r="AM15">
        <v>0</v>
      </c>
      <c r="AN15">
        <v>0</v>
      </c>
      <c r="AO15">
        <v>0</v>
      </c>
      <c r="AP15">
        <v>0</v>
      </c>
      <c r="AQ15">
        <v>243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51</v>
      </c>
      <c r="B16">
        <v>0</v>
      </c>
      <c r="C16">
        <v>195</v>
      </c>
      <c r="D16">
        <v>217</v>
      </c>
      <c r="E16">
        <v>257</v>
      </c>
      <c r="F16">
        <v>0</v>
      </c>
      <c r="G16">
        <v>259</v>
      </c>
      <c r="H16">
        <v>261</v>
      </c>
      <c r="I16">
        <v>0</v>
      </c>
      <c r="J16">
        <v>263</v>
      </c>
      <c r="K16">
        <v>0</v>
      </c>
      <c r="L16">
        <v>15</v>
      </c>
      <c r="M16">
        <v>0</v>
      </c>
      <c r="N16">
        <v>96</v>
      </c>
      <c r="O16">
        <v>237</v>
      </c>
      <c r="P16">
        <v>0</v>
      </c>
      <c r="Q16">
        <v>254</v>
      </c>
      <c r="R16">
        <v>255</v>
      </c>
      <c r="S16">
        <v>256</v>
      </c>
      <c r="T16">
        <v>260</v>
      </c>
      <c r="U16">
        <v>262</v>
      </c>
      <c r="V16">
        <v>264</v>
      </c>
      <c r="W16">
        <v>0</v>
      </c>
      <c r="X16">
        <v>0</v>
      </c>
      <c r="Y16">
        <v>0</v>
      </c>
      <c r="Z16">
        <v>0</v>
      </c>
      <c r="AA16">
        <v>121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 t="s">
        <v>7</v>
      </c>
      <c r="B17">
        <v>0</v>
      </c>
      <c r="C17">
        <v>196</v>
      </c>
      <c r="D17">
        <v>218</v>
      </c>
      <c r="E17">
        <v>267</v>
      </c>
      <c r="F17">
        <v>270</v>
      </c>
      <c r="G17">
        <v>271</v>
      </c>
      <c r="H17">
        <v>273</v>
      </c>
      <c r="I17">
        <v>274</v>
      </c>
      <c r="J17">
        <v>276</v>
      </c>
      <c r="K17">
        <v>0</v>
      </c>
      <c r="L17">
        <v>16</v>
      </c>
      <c r="M17">
        <v>0</v>
      </c>
      <c r="N17">
        <v>97</v>
      </c>
      <c r="O17">
        <v>238</v>
      </c>
      <c r="P17">
        <v>254</v>
      </c>
      <c r="Q17">
        <v>0</v>
      </c>
      <c r="R17">
        <v>0</v>
      </c>
      <c r="S17">
        <v>0</v>
      </c>
      <c r="T17">
        <v>0</v>
      </c>
      <c r="U17">
        <v>275</v>
      </c>
      <c r="V17">
        <v>277</v>
      </c>
      <c r="W17">
        <v>0</v>
      </c>
      <c r="X17">
        <v>0</v>
      </c>
      <c r="Y17">
        <v>0</v>
      </c>
      <c r="Z17">
        <v>111</v>
      </c>
      <c r="AA17">
        <v>0</v>
      </c>
      <c r="AB17">
        <v>0</v>
      </c>
      <c r="AC17">
        <v>268</v>
      </c>
      <c r="AD17">
        <v>0</v>
      </c>
      <c r="AE17">
        <v>0</v>
      </c>
      <c r="AF17">
        <v>140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272</v>
      </c>
      <c r="AM17">
        <v>0</v>
      </c>
      <c r="AN17">
        <v>0</v>
      </c>
      <c r="AO17">
        <v>0</v>
      </c>
      <c r="AP17">
        <v>0</v>
      </c>
      <c r="AQ17">
        <v>269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8</v>
      </c>
      <c r="B18">
        <v>0</v>
      </c>
      <c r="C18">
        <v>197</v>
      </c>
      <c r="D18">
        <v>219</v>
      </c>
      <c r="E18">
        <v>279</v>
      </c>
      <c r="F18">
        <v>282</v>
      </c>
      <c r="G18">
        <v>283</v>
      </c>
      <c r="H18">
        <v>287</v>
      </c>
      <c r="I18">
        <v>288</v>
      </c>
      <c r="J18">
        <v>290</v>
      </c>
      <c r="K18">
        <v>0</v>
      </c>
      <c r="L18">
        <v>17</v>
      </c>
      <c r="M18">
        <v>58</v>
      </c>
      <c r="N18">
        <v>98</v>
      </c>
      <c r="O18">
        <v>239</v>
      </c>
      <c r="P18">
        <v>255</v>
      </c>
      <c r="Q18">
        <v>0</v>
      </c>
      <c r="R18">
        <v>0</v>
      </c>
      <c r="S18">
        <v>278</v>
      </c>
      <c r="T18">
        <v>285</v>
      </c>
      <c r="U18">
        <v>289</v>
      </c>
      <c r="V18">
        <v>291</v>
      </c>
      <c r="W18">
        <v>35</v>
      </c>
      <c r="X18">
        <v>46</v>
      </c>
      <c r="Y18">
        <v>70</v>
      </c>
      <c r="Z18">
        <v>0</v>
      </c>
      <c r="AA18">
        <v>0</v>
      </c>
      <c r="AB18">
        <v>182</v>
      </c>
      <c r="AC18">
        <v>280</v>
      </c>
      <c r="AD18">
        <v>284</v>
      </c>
      <c r="AE18">
        <v>0</v>
      </c>
      <c r="AF18">
        <v>141</v>
      </c>
      <c r="AG18">
        <v>0</v>
      </c>
      <c r="AH18">
        <v>286</v>
      </c>
      <c r="AI18">
        <v>83</v>
      </c>
      <c r="AJ18">
        <v>171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281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9</v>
      </c>
      <c r="B19">
        <v>0</v>
      </c>
      <c r="C19">
        <v>0</v>
      </c>
      <c r="D19">
        <v>220</v>
      </c>
      <c r="E19">
        <v>292</v>
      </c>
      <c r="F19">
        <v>0</v>
      </c>
      <c r="G19">
        <v>294</v>
      </c>
      <c r="H19">
        <v>0</v>
      </c>
      <c r="I19">
        <v>0</v>
      </c>
      <c r="J19">
        <v>297</v>
      </c>
      <c r="K19">
        <v>0</v>
      </c>
      <c r="L19">
        <v>18</v>
      </c>
      <c r="M19">
        <v>0</v>
      </c>
      <c r="N19">
        <v>0</v>
      </c>
      <c r="O19">
        <v>240</v>
      </c>
      <c r="P19">
        <v>256</v>
      </c>
      <c r="Q19">
        <v>0</v>
      </c>
      <c r="R19">
        <v>278</v>
      </c>
      <c r="S19">
        <v>0</v>
      </c>
      <c r="T19">
        <v>296</v>
      </c>
      <c r="U19">
        <v>0</v>
      </c>
      <c r="V19">
        <v>298</v>
      </c>
      <c r="W19">
        <v>0</v>
      </c>
      <c r="X19">
        <v>0</v>
      </c>
      <c r="Y19">
        <v>0</v>
      </c>
      <c r="Z19">
        <v>0</v>
      </c>
      <c r="AA19">
        <v>122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84</v>
      </c>
      <c r="AJ19">
        <v>0</v>
      </c>
      <c r="AK19">
        <v>0</v>
      </c>
      <c r="AL19">
        <v>295</v>
      </c>
      <c r="AM19">
        <v>159</v>
      </c>
      <c r="AN19">
        <v>214</v>
      </c>
      <c r="AO19">
        <v>0</v>
      </c>
      <c r="AP19">
        <v>0</v>
      </c>
      <c r="AQ19">
        <v>293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11</v>
      </c>
      <c r="B20">
        <v>0</v>
      </c>
      <c r="C20">
        <v>0</v>
      </c>
      <c r="D20">
        <v>230</v>
      </c>
      <c r="E20">
        <v>322</v>
      </c>
      <c r="F20">
        <v>0</v>
      </c>
      <c r="G20">
        <v>359</v>
      </c>
      <c r="H20">
        <v>377</v>
      </c>
      <c r="I20">
        <v>378</v>
      </c>
      <c r="J20">
        <v>380</v>
      </c>
      <c r="K20">
        <v>0</v>
      </c>
      <c r="L20">
        <v>20</v>
      </c>
      <c r="M20">
        <v>63</v>
      </c>
      <c r="N20">
        <v>102</v>
      </c>
      <c r="O20">
        <v>248</v>
      </c>
      <c r="P20">
        <v>260</v>
      </c>
      <c r="Q20">
        <v>0</v>
      </c>
      <c r="R20">
        <v>285</v>
      </c>
      <c r="S20">
        <v>296</v>
      </c>
      <c r="T20">
        <v>0</v>
      </c>
      <c r="U20">
        <v>379</v>
      </c>
      <c r="V20">
        <v>381</v>
      </c>
      <c r="W20">
        <v>41</v>
      </c>
      <c r="X20">
        <v>0</v>
      </c>
      <c r="Y20">
        <v>74</v>
      </c>
      <c r="Z20">
        <v>0</v>
      </c>
      <c r="AA20">
        <v>129</v>
      </c>
      <c r="AB20">
        <v>188</v>
      </c>
      <c r="AC20">
        <v>0</v>
      </c>
      <c r="AD20">
        <v>0</v>
      </c>
      <c r="AE20">
        <v>0</v>
      </c>
      <c r="AF20">
        <v>145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373</v>
      </c>
      <c r="AM20">
        <v>0</v>
      </c>
      <c r="AN20">
        <v>0</v>
      </c>
      <c r="AO20">
        <v>0</v>
      </c>
      <c r="AP20">
        <v>336</v>
      </c>
      <c r="AQ20">
        <v>0</v>
      </c>
      <c r="AR20">
        <v>135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5">
      <c r="A21" t="s">
        <v>40</v>
      </c>
      <c r="B21">
        <v>0</v>
      </c>
      <c r="C21">
        <v>211</v>
      </c>
      <c r="D21">
        <v>234</v>
      </c>
      <c r="E21">
        <v>326</v>
      </c>
      <c r="F21">
        <v>0</v>
      </c>
      <c r="G21">
        <v>365</v>
      </c>
      <c r="H21">
        <v>386</v>
      </c>
      <c r="I21">
        <v>389</v>
      </c>
      <c r="J21">
        <v>392</v>
      </c>
      <c r="K21">
        <v>0</v>
      </c>
      <c r="L21">
        <v>22</v>
      </c>
      <c r="M21">
        <v>0</v>
      </c>
      <c r="N21">
        <v>0</v>
      </c>
      <c r="O21">
        <v>251</v>
      </c>
      <c r="P21">
        <v>262</v>
      </c>
      <c r="Q21">
        <v>275</v>
      </c>
      <c r="R21">
        <v>289</v>
      </c>
      <c r="S21">
        <v>0</v>
      </c>
      <c r="T21">
        <v>379</v>
      </c>
      <c r="U21">
        <v>0</v>
      </c>
      <c r="V21">
        <v>393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370</v>
      </c>
      <c r="AE21">
        <v>0</v>
      </c>
      <c r="AF21">
        <v>148</v>
      </c>
      <c r="AG21">
        <v>0</v>
      </c>
      <c r="AH21">
        <v>383</v>
      </c>
      <c r="AI21">
        <v>0</v>
      </c>
      <c r="AJ21">
        <v>0</v>
      </c>
      <c r="AK21">
        <v>0</v>
      </c>
      <c r="AL21">
        <v>374</v>
      </c>
      <c r="AM21">
        <v>0</v>
      </c>
      <c r="AN21">
        <v>0</v>
      </c>
      <c r="AO21">
        <v>0</v>
      </c>
      <c r="AP21">
        <v>0</v>
      </c>
      <c r="AQ21">
        <v>347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305</v>
      </c>
      <c r="AZ21">
        <v>0</v>
      </c>
      <c r="BA21">
        <v>265</v>
      </c>
      <c r="BB21">
        <v>0</v>
      </c>
    </row>
    <row r="22" spans="1:54" x14ac:dyDescent="0.35">
      <c r="A22" t="s">
        <v>14</v>
      </c>
      <c r="B22">
        <v>0</v>
      </c>
      <c r="C22">
        <v>213</v>
      </c>
      <c r="D22">
        <v>236</v>
      </c>
      <c r="E22">
        <v>328</v>
      </c>
      <c r="F22">
        <v>356</v>
      </c>
      <c r="G22">
        <v>367</v>
      </c>
      <c r="H22">
        <v>388</v>
      </c>
      <c r="I22">
        <v>391</v>
      </c>
      <c r="J22">
        <v>394</v>
      </c>
      <c r="K22">
        <v>0</v>
      </c>
      <c r="L22">
        <v>24</v>
      </c>
      <c r="M22">
        <v>0</v>
      </c>
      <c r="N22">
        <v>106</v>
      </c>
      <c r="O22">
        <v>253</v>
      </c>
      <c r="P22">
        <v>264</v>
      </c>
      <c r="Q22">
        <v>277</v>
      </c>
      <c r="R22">
        <v>291</v>
      </c>
      <c r="S22">
        <v>298</v>
      </c>
      <c r="T22">
        <v>381</v>
      </c>
      <c r="U22">
        <v>393</v>
      </c>
      <c r="V22">
        <v>0</v>
      </c>
      <c r="W22">
        <v>44</v>
      </c>
      <c r="X22">
        <v>0</v>
      </c>
      <c r="Y22">
        <v>77</v>
      </c>
      <c r="Z22">
        <v>118</v>
      </c>
      <c r="AA22">
        <v>131</v>
      </c>
      <c r="AB22">
        <v>192</v>
      </c>
      <c r="AC22">
        <v>343</v>
      </c>
      <c r="AD22">
        <v>372</v>
      </c>
      <c r="AE22">
        <v>53</v>
      </c>
      <c r="AF22">
        <v>150</v>
      </c>
      <c r="AG22">
        <v>0</v>
      </c>
      <c r="AH22">
        <v>384</v>
      </c>
      <c r="AI22">
        <v>91</v>
      </c>
      <c r="AJ22">
        <v>178</v>
      </c>
      <c r="AK22">
        <v>382</v>
      </c>
      <c r="AL22">
        <v>376</v>
      </c>
      <c r="AM22">
        <v>162</v>
      </c>
      <c r="AN22">
        <v>0</v>
      </c>
      <c r="AO22">
        <v>0</v>
      </c>
      <c r="AP22">
        <v>0</v>
      </c>
      <c r="AQ22">
        <v>349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306</v>
      </c>
      <c r="AZ22">
        <v>311</v>
      </c>
      <c r="BA22">
        <v>266</v>
      </c>
      <c r="BB22">
        <v>0</v>
      </c>
    </row>
    <row r="23" spans="1:54" x14ac:dyDescent="0.35">
      <c r="A23" t="s">
        <v>15</v>
      </c>
      <c r="B23">
        <v>0</v>
      </c>
      <c r="C23">
        <v>32</v>
      </c>
      <c r="D23">
        <v>33</v>
      </c>
      <c r="E23">
        <v>36</v>
      </c>
      <c r="F23">
        <v>38</v>
      </c>
      <c r="G23">
        <v>39</v>
      </c>
      <c r="H23">
        <v>0</v>
      </c>
      <c r="I23">
        <v>42</v>
      </c>
      <c r="J23">
        <v>43</v>
      </c>
      <c r="K23">
        <v>0</v>
      </c>
      <c r="L23">
        <v>0</v>
      </c>
      <c r="M23">
        <v>26</v>
      </c>
      <c r="N23">
        <v>28</v>
      </c>
      <c r="O23">
        <v>34</v>
      </c>
      <c r="P23">
        <v>0</v>
      </c>
      <c r="Q23">
        <v>0</v>
      </c>
      <c r="R23">
        <v>35</v>
      </c>
      <c r="S23">
        <v>0</v>
      </c>
      <c r="T23">
        <v>41</v>
      </c>
      <c r="U23">
        <v>0</v>
      </c>
      <c r="V23">
        <v>44</v>
      </c>
      <c r="W23">
        <v>0</v>
      </c>
      <c r="X23">
        <v>25</v>
      </c>
      <c r="Y23">
        <v>27</v>
      </c>
      <c r="Z23">
        <v>29</v>
      </c>
      <c r="AA23">
        <v>30</v>
      </c>
      <c r="AB23">
        <v>31</v>
      </c>
      <c r="AC23">
        <v>37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5">
      <c r="A24" t="s">
        <v>16</v>
      </c>
      <c r="B24">
        <v>0</v>
      </c>
      <c r="C24">
        <v>45</v>
      </c>
      <c r="D24">
        <v>0</v>
      </c>
      <c r="E24">
        <v>0</v>
      </c>
      <c r="F24">
        <v>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5">
      <c r="A25" t="s">
        <v>17</v>
      </c>
      <c r="B25">
        <v>0</v>
      </c>
      <c r="C25">
        <v>68</v>
      </c>
      <c r="D25">
        <v>69</v>
      </c>
      <c r="E25">
        <v>71</v>
      </c>
      <c r="F25">
        <v>72</v>
      </c>
      <c r="G25">
        <v>73</v>
      </c>
      <c r="H25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70</v>
      </c>
      <c r="S25">
        <v>0</v>
      </c>
      <c r="T25">
        <v>74</v>
      </c>
      <c r="U25">
        <v>0</v>
      </c>
      <c r="V25">
        <v>77</v>
      </c>
      <c r="W25">
        <v>27</v>
      </c>
      <c r="X25">
        <v>0</v>
      </c>
      <c r="Y25">
        <v>0</v>
      </c>
      <c r="Z25">
        <v>0</v>
      </c>
      <c r="AA25">
        <v>0</v>
      </c>
      <c r="AB25">
        <v>67</v>
      </c>
      <c r="AC25">
        <v>0</v>
      </c>
      <c r="AD25">
        <v>0</v>
      </c>
      <c r="AE25">
        <v>0</v>
      </c>
      <c r="AF25">
        <v>66</v>
      </c>
      <c r="AG25">
        <v>0</v>
      </c>
      <c r="AH25">
        <v>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5">
      <c r="A26" t="s">
        <v>18</v>
      </c>
      <c r="B26">
        <v>0</v>
      </c>
      <c r="C26">
        <v>108</v>
      </c>
      <c r="D26">
        <v>109</v>
      </c>
      <c r="E26">
        <v>112</v>
      </c>
      <c r="F26">
        <v>0</v>
      </c>
      <c r="G26">
        <v>113</v>
      </c>
      <c r="H26">
        <v>115</v>
      </c>
      <c r="I26">
        <v>116</v>
      </c>
      <c r="J26">
        <v>117</v>
      </c>
      <c r="K26">
        <v>0</v>
      </c>
      <c r="L26">
        <v>0</v>
      </c>
      <c r="M26">
        <v>0</v>
      </c>
      <c r="N26">
        <v>0</v>
      </c>
      <c r="O26">
        <v>110</v>
      </c>
      <c r="P26">
        <v>0</v>
      </c>
      <c r="Q26">
        <v>111</v>
      </c>
      <c r="R26">
        <v>0</v>
      </c>
      <c r="S26">
        <v>0</v>
      </c>
      <c r="T26">
        <v>0</v>
      </c>
      <c r="U26">
        <v>0</v>
      </c>
      <c r="V26">
        <v>118</v>
      </c>
      <c r="W26">
        <v>29</v>
      </c>
      <c r="X26">
        <v>0</v>
      </c>
      <c r="Y26">
        <v>0</v>
      </c>
      <c r="Z26">
        <v>0</v>
      </c>
      <c r="AA26">
        <v>0</v>
      </c>
      <c r="AB26">
        <v>107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19</v>
      </c>
      <c r="B27">
        <v>0</v>
      </c>
      <c r="C27">
        <v>0</v>
      </c>
      <c r="D27">
        <v>0</v>
      </c>
      <c r="E27">
        <v>123</v>
      </c>
      <c r="F27">
        <v>0</v>
      </c>
      <c r="G27">
        <v>127</v>
      </c>
      <c r="H27">
        <v>0</v>
      </c>
      <c r="I27">
        <v>130</v>
      </c>
      <c r="J27">
        <v>0</v>
      </c>
      <c r="K27">
        <v>0</v>
      </c>
      <c r="L27">
        <v>0</v>
      </c>
      <c r="M27">
        <v>55</v>
      </c>
      <c r="N27">
        <v>92</v>
      </c>
      <c r="O27">
        <v>0</v>
      </c>
      <c r="P27">
        <v>121</v>
      </c>
      <c r="Q27">
        <v>0</v>
      </c>
      <c r="R27">
        <v>0</v>
      </c>
      <c r="S27">
        <v>122</v>
      </c>
      <c r="T27">
        <v>129</v>
      </c>
      <c r="U27">
        <v>0</v>
      </c>
      <c r="V27">
        <v>131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128</v>
      </c>
      <c r="AM27">
        <v>119</v>
      </c>
      <c r="AN27">
        <v>120</v>
      </c>
      <c r="AO27">
        <v>124</v>
      </c>
      <c r="AP27">
        <v>125</v>
      </c>
      <c r="AQ27">
        <v>126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20</v>
      </c>
      <c r="B28">
        <v>0</v>
      </c>
      <c r="C28">
        <v>179</v>
      </c>
      <c r="D28">
        <v>180</v>
      </c>
      <c r="E28">
        <v>183</v>
      </c>
      <c r="F28">
        <v>184</v>
      </c>
      <c r="G28">
        <v>185</v>
      </c>
      <c r="H28">
        <v>190</v>
      </c>
      <c r="I28">
        <v>191</v>
      </c>
      <c r="J28">
        <v>0</v>
      </c>
      <c r="K28">
        <v>0</v>
      </c>
      <c r="L28">
        <v>0</v>
      </c>
      <c r="M28">
        <v>0</v>
      </c>
      <c r="N28">
        <v>0</v>
      </c>
      <c r="O28">
        <v>181</v>
      </c>
      <c r="P28">
        <v>0</v>
      </c>
      <c r="Q28">
        <v>0</v>
      </c>
      <c r="R28">
        <v>182</v>
      </c>
      <c r="S28">
        <v>0</v>
      </c>
      <c r="T28">
        <v>188</v>
      </c>
      <c r="U28">
        <v>0</v>
      </c>
      <c r="V28">
        <v>192</v>
      </c>
      <c r="W28">
        <v>31</v>
      </c>
      <c r="X28">
        <v>0</v>
      </c>
      <c r="Y28">
        <v>67</v>
      </c>
      <c r="Z28">
        <v>107</v>
      </c>
      <c r="AA28">
        <v>0</v>
      </c>
      <c r="AB28">
        <v>0</v>
      </c>
      <c r="AC28">
        <v>0</v>
      </c>
      <c r="AD28">
        <v>186</v>
      </c>
      <c r="AE28">
        <v>0</v>
      </c>
      <c r="AF28">
        <v>136</v>
      </c>
      <c r="AG28">
        <v>0</v>
      </c>
      <c r="AH28">
        <v>189</v>
      </c>
      <c r="AI28">
        <v>0</v>
      </c>
      <c r="AJ28">
        <v>0</v>
      </c>
      <c r="AK28">
        <v>0</v>
      </c>
      <c r="AL28">
        <v>187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5">
      <c r="A29" t="s">
        <v>22</v>
      </c>
      <c r="B29">
        <v>0</v>
      </c>
      <c r="C29">
        <v>201</v>
      </c>
      <c r="D29">
        <v>225</v>
      </c>
      <c r="E29">
        <v>316</v>
      </c>
      <c r="F29">
        <v>0</v>
      </c>
      <c r="G29">
        <v>340</v>
      </c>
      <c r="H29">
        <v>341</v>
      </c>
      <c r="I29">
        <v>0</v>
      </c>
      <c r="J29">
        <v>342</v>
      </c>
      <c r="K29">
        <v>0</v>
      </c>
      <c r="L29">
        <v>0</v>
      </c>
      <c r="M29">
        <v>0</v>
      </c>
      <c r="N29">
        <v>0</v>
      </c>
      <c r="O29">
        <v>242</v>
      </c>
      <c r="P29">
        <v>0</v>
      </c>
      <c r="Q29">
        <v>268</v>
      </c>
      <c r="R29">
        <v>280</v>
      </c>
      <c r="S29">
        <v>0</v>
      </c>
      <c r="T29">
        <v>0</v>
      </c>
      <c r="U29">
        <v>0</v>
      </c>
      <c r="V29">
        <v>343</v>
      </c>
      <c r="W29">
        <v>37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308</v>
      </c>
      <c r="BA29">
        <v>0</v>
      </c>
      <c r="BB29">
        <v>0</v>
      </c>
    </row>
    <row r="30" spans="1:54" x14ac:dyDescent="0.35">
      <c r="A30" t="s">
        <v>23</v>
      </c>
      <c r="B30">
        <v>0</v>
      </c>
      <c r="C30">
        <v>205</v>
      </c>
      <c r="D30">
        <v>0</v>
      </c>
      <c r="E30">
        <v>320</v>
      </c>
      <c r="F30">
        <v>351</v>
      </c>
      <c r="G30">
        <v>357</v>
      </c>
      <c r="H30">
        <v>368</v>
      </c>
      <c r="I30">
        <v>369</v>
      </c>
      <c r="J30">
        <v>371</v>
      </c>
      <c r="K30">
        <v>0</v>
      </c>
      <c r="L30">
        <v>0</v>
      </c>
      <c r="M30">
        <v>0</v>
      </c>
      <c r="N30">
        <v>0</v>
      </c>
      <c r="O30">
        <v>246</v>
      </c>
      <c r="P30">
        <v>0</v>
      </c>
      <c r="Q30">
        <v>0</v>
      </c>
      <c r="R30">
        <v>284</v>
      </c>
      <c r="S30">
        <v>0</v>
      </c>
      <c r="T30">
        <v>0</v>
      </c>
      <c r="U30">
        <v>370</v>
      </c>
      <c r="V30">
        <v>372</v>
      </c>
      <c r="W30">
        <v>40</v>
      </c>
      <c r="X30">
        <v>48</v>
      </c>
      <c r="Y30">
        <v>0</v>
      </c>
      <c r="Z30">
        <v>0</v>
      </c>
      <c r="AA30">
        <v>0</v>
      </c>
      <c r="AB30">
        <v>186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88</v>
      </c>
      <c r="AJ30">
        <v>0</v>
      </c>
      <c r="AK30">
        <v>0</v>
      </c>
      <c r="AL30">
        <v>0</v>
      </c>
      <c r="AM30">
        <v>0</v>
      </c>
      <c r="AN30">
        <v>215</v>
      </c>
      <c r="AO30">
        <v>331</v>
      </c>
      <c r="AP30">
        <v>335</v>
      </c>
      <c r="AQ30">
        <v>0</v>
      </c>
      <c r="AR30">
        <v>134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302</v>
      </c>
      <c r="AZ30">
        <v>0</v>
      </c>
      <c r="BA30">
        <v>0</v>
      </c>
      <c r="BB30">
        <v>0</v>
      </c>
    </row>
    <row r="31" spans="1:54" x14ac:dyDescent="0.35">
      <c r="A31" t="s">
        <v>26</v>
      </c>
      <c r="B31">
        <v>0</v>
      </c>
      <c r="C31">
        <v>0</v>
      </c>
      <c r="D31">
        <v>0</v>
      </c>
      <c r="E31">
        <v>50</v>
      </c>
      <c r="F31">
        <v>0</v>
      </c>
      <c r="G31">
        <v>51</v>
      </c>
      <c r="H31">
        <v>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5">
      <c r="A32" t="s">
        <v>27</v>
      </c>
      <c r="B32">
        <v>0</v>
      </c>
      <c r="C32">
        <v>137</v>
      </c>
      <c r="D32">
        <v>138</v>
      </c>
      <c r="E32">
        <v>142</v>
      </c>
      <c r="F32">
        <v>0</v>
      </c>
      <c r="G32">
        <v>144</v>
      </c>
      <c r="H32">
        <v>146</v>
      </c>
      <c r="I32">
        <v>147</v>
      </c>
      <c r="J32">
        <v>149</v>
      </c>
      <c r="K32">
        <v>0</v>
      </c>
      <c r="L32">
        <v>0</v>
      </c>
      <c r="M32">
        <v>0</v>
      </c>
      <c r="N32">
        <v>0</v>
      </c>
      <c r="O32">
        <v>139</v>
      </c>
      <c r="P32">
        <v>0</v>
      </c>
      <c r="Q32">
        <v>140</v>
      </c>
      <c r="R32">
        <v>141</v>
      </c>
      <c r="S32">
        <v>0</v>
      </c>
      <c r="T32">
        <v>145</v>
      </c>
      <c r="U32">
        <v>148</v>
      </c>
      <c r="V32">
        <v>150</v>
      </c>
      <c r="W32">
        <v>0</v>
      </c>
      <c r="X32">
        <v>0</v>
      </c>
      <c r="Y32">
        <v>66</v>
      </c>
      <c r="Z32">
        <v>0</v>
      </c>
      <c r="AA32">
        <v>0</v>
      </c>
      <c r="AB32">
        <v>136</v>
      </c>
      <c r="AC32">
        <v>0</v>
      </c>
      <c r="AD32">
        <v>0</v>
      </c>
      <c r="AE32">
        <v>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5">
      <c r="A33" t="s">
        <v>29</v>
      </c>
      <c r="B33">
        <v>0</v>
      </c>
      <c r="C33">
        <v>0</v>
      </c>
      <c r="D33">
        <v>224</v>
      </c>
      <c r="E33">
        <v>0</v>
      </c>
      <c r="F33">
        <v>0</v>
      </c>
      <c r="G33">
        <v>0</v>
      </c>
      <c r="H33">
        <v>339</v>
      </c>
      <c r="I33">
        <v>0</v>
      </c>
      <c r="J33">
        <v>0</v>
      </c>
      <c r="K33">
        <v>0</v>
      </c>
      <c r="L33">
        <v>0</v>
      </c>
      <c r="M33">
        <v>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338</v>
      </c>
      <c r="AR33">
        <v>0</v>
      </c>
      <c r="AS33">
        <v>0</v>
      </c>
      <c r="AT33">
        <v>156</v>
      </c>
      <c r="AU33">
        <v>166</v>
      </c>
      <c r="AV33">
        <v>312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30</v>
      </c>
      <c r="B34">
        <v>0</v>
      </c>
      <c r="C34">
        <v>207</v>
      </c>
      <c r="D34">
        <v>231</v>
      </c>
      <c r="E34">
        <v>323</v>
      </c>
      <c r="F34">
        <v>352</v>
      </c>
      <c r="G34">
        <v>361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249</v>
      </c>
      <c r="P34">
        <v>0</v>
      </c>
      <c r="Q34">
        <v>0</v>
      </c>
      <c r="R34">
        <v>286</v>
      </c>
      <c r="S34">
        <v>0</v>
      </c>
      <c r="T34">
        <v>0</v>
      </c>
      <c r="U34">
        <v>383</v>
      </c>
      <c r="V34">
        <v>384</v>
      </c>
      <c r="W34">
        <v>0</v>
      </c>
      <c r="X34">
        <v>0</v>
      </c>
      <c r="Y34">
        <v>75</v>
      </c>
      <c r="Z34">
        <v>0</v>
      </c>
      <c r="AA34">
        <v>0</v>
      </c>
      <c r="AB34">
        <v>189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176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5">
      <c r="A35" t="s">
        <v>31</v>
      </c>
      <c r="B35">
        <v>0</v>
      </c>
      <c r="C35">
        <v>79</v>
      </c>
      <c r="D35">
        <v>80</v>
      </c>
      <c r="E35">
        <v>85</v>
      </c>
      <c r="F35">
        <v>86</v>
      </c>
      <c r="G35">
        <v>87</v>
      </c>
      <c r="H35">
        <v>0</v>
      </c>
      <c r="I35">
        <v>0</v>
      </c>
      <c r="J35">
        <v>90</v>
      </c>
      <c r="K35">
        <v>0</v>
      </c>
      <c r="L35">
        <v>0</v>
      </c>
      <c r="M35">
        <v>0</v>
      </c>
      <c r="N35">
        <v>0</v>
      </c>
      <c r="O35">
        <v>81</v>
      </c>
      <c r="P35">
        <v>82</v>
      </c>
      <c r="Q35">
        <v>0</v>
      </c>
      <c r="R35">
        <v>83</v>
      </c>
      <c r="S35">
        <v>84</v>
      </c>
      <c r="T35">
        <v>0</v>
      </c>
      <c r="U35">
        <v>0</v>
      </c>
      <c r="V35">
        <v>91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78</v>
      </c>
      <c r="AK35">
        <v>89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5">
      <c r="A36" t="s">
        <v>32</v>
      </c>
      <c r="B36">
        <v>0</v>
      </c>
      <c r="C36">
        <v>170</v>
      </c>
      <c r="D36">
        <v>0</v>
      </c>
      <c r="E36">
        <v>173</v>
      </c>
      <c r="F36">
        <v>174</v>
      </c>
      <c r="G36">
        <v>175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171</v>
      </c>
      <c r="S36">
        <v>0</v>
      </c>
      <c r="T36">
        <v>0</v>
      </c>
      <c r="U36">
        <v>0</v>
      </c>
      <c r="V36">
        <v>178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176</v>
      </c>
      <c r="AI36">
        <v>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172</v>
      </c>
      <c r="AX36">
        <v>177</v>
      </c>
      <c r="AY36">
        <v>0</v>
      </c>
      <c r="AZ36">
        <v>0</v>
      </c>
      <c r="BA36">
        <v>0</v>
      </c>
      <c r="BB36">
        <v>0</v>
      </c>
    </row>
    <row r="37" spans="1:54" x14ac:dyDescent="0.35">
      <c r="A37" t="s">
        <v>33</v>
      </c>
      <c r="B37">
        <v>0</v>
      </c>
      <c r="C37">
        <v>206</v>
      </c>
      <c r="D37">
        <v>0</v>
      </c>
      <c r="E37">
        <v>0</v>
      </c>
      <c r="F37">
        <v>0</v>
      </c>
      <c r="G37">
        <v>360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382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34</v>
      </c>
      <c r="B38">
        <v>0</v>
      </c>
      <c r="C38">
        <v>0</v>
      </c>
      <c r="D38">
        <v>229</v>
      </c>
      <c r="E38">
        <v>321</v>
      </c>
      <c r="F38">
        <v>0</v>
      </c>
      <c r="G38">
        <v>358</v>
      </c>
      <c r="H38">
        <v>0</v>
      </c>
      <c r="I38">
        <v>0</v>
      </c>
      <c r="J38">
        <v>375</v>
      </c>
      <c r="K38">
        <v>0</v>
      </c>
      <c r="L38">
        <v>0</v>
      </c>
      <c r="M38">
        <v>0</v>
      </c>
      <c r="N38">
        <v>0</v>
      </c>
      <c r="O38">
        <v>247</v>
      </c>
      <c r="P38">
        <v>0</v>
      </c>
      <c r="Q38">
        <v>272</v>
      </c>
      <c r="R38">
        <v>0</v>
      </c>
      <c r="S38">
        <v>295</v>
      </c>
      <c r="T38">
        <v>373</v>
      </c>
      <c r="U38">
        <v>374</v>
      </c>
      <c r="V38">
        <v>376</v>
      </c>
      <c r="W38">
        <v>0</v>
      </c>
      <c r="X38">
        <v>0</v>
      </c>
      <c r="Y38">
        <v>0</v>
      </c>
      <c r="Z38">
        <v>114</v>
      </c>
      <c r="AA38">
        <v>128</v>
      </c>
      <c r="AB38">
        <v>187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161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159</v>
      </c>
      <c r="T39">
        <v>0</v>
      </c>
      <c r="U39">
        <v>0</v>
      </c>
      <c r="V39">
        <v>162</v>
      </c>
      <c r="W39">
        <v>0</v>
      </c>
      <c r="X39">
        <v>0</v>
      </c>
      <c r="Y39">
        <v>0</v>
      </c>
      <c r="Z39">
        <v>0</v>
      </c>
      <c r="AA39">
        <v>119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120</v>
      </c>
      <c r="AB40">
        <v>0</v>
      </c>
      <c r="AC40">
        <v>0</v>
      </c>
      <c r="AD40">
        <v>215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330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124</v>
      </c>
      <c r="AB41">
        <v>0</v>
      </c>
      <c r="AC41">
        <v>0</v>
      </c>
      <c r="AD41">
        <v>331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329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333</v>
      </c>
      <c r="G42">
        <v>334</v>
      </c>
      <c r="H42">
        <v>337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336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125</v>
      </c>
      <c r="AB42">
        <v>0</v>
      </c>
      <c r="AC42">
        <v>0</v>
      </c>
      <c r="AD42">
        <v>335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160</v>
      </c>
      <c r="AN42">
        <v>0</v>
      </c>
      <c r="AO42">
        <v>329</v>
      </c>
      <c r="AP42">
        <v>0</v>
      </c>
      <c r="AQ42">
        <v>332</v>
      </c>
      <c r="AR42">
        <v>132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37</v>
      </c>
      <c r="B43">
        <v>0</v>
      </c>
      <c r="C43">
        <v>202</v>
      </c>
      <c r="D43">
        <v>226</v>
      </c>
      <c r="E43">
        <v>317</v>
      </c>
      <c r="F43">
        <v>0</v>
      </c>
      <c r="G43">
        <v>344</v>
      </c>
      <c r="H43">
        <v>345</v>
      </c>
      <c r="I43">
        <v>346</v>
      </c>
      <c r="J43">
        <v>348</v>
      </c>
      <c r="K43">
        <v>0</v>
      </c>
      <c r="L43">
        <v>0</v>
      </c>
      <c r="M43">
        <v>0</v>
      </c>
      <c r="N43">
        <v>0</v>
      </c>
      <c r="O43">
        <v>243</v>
      </c>
      <c r="P43">
        <v>258</v>
      </c>
      <c r="Q43">
        <v>269</v>
      </c>
      <c r="R43">
        <v>281</v>
      </c>
      <c r="S43">
        <v>293</v>
      </c>
      <c r="T43">
        <v>0</v>
      </c>
      <c r="U43">
        <v>347</v>
      </c>
      <c r="V43">
        <v>349</v>
      </c>
      <c r="W43">
        <v>0</v>
      </c>
      <c r="X43">
        <v>0</v>
      </c>
      <c r="Y43">
        <v>0</v>
      </c>
      <c r="Z43">
        <v>0</v>
      </c>
      <c r="AA43">
        <v>126</v>
      </c>
      <c r="AB43">
        <v>0</v>
      </c>
      <c r="AC43">
        <v>0</v>
      </c>
      <c r="AD43">
        <v>0</v>
      </c>
      <c r="AE43">
        <v>0</v>
      </c>
      <c r="AF43">
        <v>143</v>
      </c>
      <c r="AG43">
        <v>338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332</v>
      </c>
      <c r="AQ43">
        <v>0</v>
      </c>
      <c r="AR43">
        <v>0</v>
      </c>
      <c r="AS43">
        <v>0</v>
      </c>
      <c r="AT43">
        <v>157</v>
      </c>
      <c r="AU43">
        <v>167</v>
      </c>
      <c r="AV43">
        <v>313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5">
      <c r="A44" t="s">
        <v>38</v>
      </c>
      <c r="B44">
        <v>0</v>
      </c>
      <c r="C44">
        <v>0</v>
      </c>
      <c r="D44">
        <v>0</v>
      </c>
      <c r="E44">
        <v>0</v>
      </c>
      <c r="F44">
        <v>133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5">
      <c r="A45" t="s">
        <v>41</v>
      </c>
      <c r="B45">
        <v>0</v>
      </c>
      <c r="C45">
        <v>151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42</v>
      </c>
      <c r="B46">
        <v>0</v>
      </c>
      <c r="C46">
        <v>0</v>
      </c>
      <c r="D46">
        <v>153</v>
      </c>
      <c r="E46">
        <v>155</v>
      </c>
      <c r="F46">
        <v>0</v>
      </c>
      <c r="G46">
        <v>0</v>
      </c>
      <c r="H46">
        <v>158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157</v>
      </c>
      <c r="AR46">
        <v>0</v>
      </c>
      <c r="AS46">
        <v>0</v>
      </c>
      <c r="AT46">
        <v>0</v>
      </c>
      <c r="AU46">
        <v>152</v>
      </c>
      <c r="AV46">
        <v>154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43</v>
      </c>
      <c r="B47">
        <v>0</v>
      </c>
      <c r="C47">
        <v>0</v>
      </c>
      <c r="D47">
        <v>163</v>
      </c>
      <c r="E47">
        <v>165</v>
      </c>
      <c r="F47">
        <v>0</v>
      </c>
      <c r="G47">
        <v>168</v>
      </c>
      <c r="H47">
        <v>169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167</v>
      </c>
      <c r="AR47">
        <v>0</v>
      </c>
      <c r="AS47">
        <v>0</v>
      </c>
      <c r="AT47">
        <v>152</v>
      </c>
      <c r="AU47">
        <v>0</v>
      </c>
      <c r="AV47">
        <v>164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44</v>
      </c>
      <c r="B48">
        <v>0</v>
      </c>
      <c r="C48">
        <v>0</v>
      </c>
      <c r="D48">
        <v>222</v>
      </c>
      <c r="E48">
        <v>0</v>
      </c>
      <c r="F48">
        <v>0</v>
      </c>
      <c r="G48">
        <v>0</v>
      </c>
      <c r="H48">
        <v>314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312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313</v>
      </c>
      <c r="AR48">
        <v>0</v>
      </c>
      <c r="AS48">
        <v>0</v>
      </c>
      <c r="AT48">
        <v>154</v>
      </c>
      <c r="AU48">
        <v>164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172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5">
      <c r="A50" t="s">
        <v>52</v>
      </c>
      <c r="B50">
        <v>0</v>
      </c>
      <c r="C50">
        <v>210</v>
      </c>
      <c r="D50">
        <v>0</v>
      </c>
      <c r="E50">
        <v>0</v>
      </c>
      <c r="F50">
        <v>0</v>
      </c>
      <c r="G50">
        <v>364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47</v>
      </c>
      <c r="B51">
        <v>0</v>
      </c>
      <c r="C51">
        <v>198</v>
      </c>
      <c r="D51">
        <v>0</v>
      </c>
      <c r="E51">
        <v>299</v>
      </c>
      <c r="F51">
        <v>300</v>
      </c>
      <c r="G51">
        <v>301</v>
      </c>
      <c r="H51">
        <v>303</v>
      </c>
      <c r="I51">
        <v>304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305</v>
      </c>
      <c r="V51">
        <v>306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5">
      <c r="A52" t="s">
        <v>46</v>
      </c>
      <c r="B52">
        <v>0</v>
      </c>
      <c r="C52">
        <v>199</v>
      </c>
      <c r="D52">
        <v>221</v>
      </c>
      <c r="E52">
        <v>307</v>
      </c>
      <c r="F52">
        <v>0</v>
      </c>
      <c r="G52">
        <v>309</v>
      </c>
      <c r="H52">
        <v>310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265</v>
      </c>
      <c r="V53">
        <v>266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5">
      <c r="A54" t="s">
        <v>48</v>
      </c>
      <c r="B54">
        <v>0</v>
      </c>
      <c r="C54">
        <v>0</v>
      </c>
      <c r="D54">
        <v>0</v>
      </c>
      <c r="E54">
        <v>315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7" spans="1:54" x14ac:dyDescent="0.35">
      <c r="A57" t="s">
        <v>119</v>
      </c>
      <c r="B57">
        <f>SUM(B2:B54)</f>
        <v>36</v>
      </c>
      <c r="C57">
        <f>SUM(C2:C54)</f>
        <v>5404</v>
      </c>
      <c r="D57">
        <f t="shared" ref="D57:BB57" si="0">SUM(D2:D54)</f>
        <v>5960</v>
      </c>
      <c r="E57">
        <f t="shared" si="0"/>
        <v>8341</v>
      </c>
      <c r="F57">
        <f t="shared" si="0"/>
        <v>5547</v>
      </c>
      <c r="G57">
        <f t="shared" si="0"/>
        <v>9894</v>
      </c>
      <c r="H57">
        <f t="shared" si="0"/>
        <v>8209</v>
      </c>
      <c r="I57">
        <f t="shared" si="0"/>
        <v>5821</v>
      </c>
      <c r="J57">
        <f t="shared" si="0"/>
        <v>6787</v>
      </c>
      <c r="K57">
        <f t="shared" si="0"/>
        <v>19</v>
      </c>
      <c r="L57">
        <f t="shared" si="0"/>
        <v>245</v>
      </c>
      <c r="M57">
        <f t="shared" si="0"/>
        <v>751</v>
      </c>
      <c r="N57">
        <f t="shared" si="0"/>
        <v>1579</v>
      </c>
      <c r="O57">
        <f t="shared" si="0"/>
        <v>5286</v>
      </c>
      <c r="P57">
        <f t="shared" si="0"/>
        <v>3812</v>
      </c>
      <c r="Q57">
        <f t="shared" si="0"/>
        <v>4262</v>
      </c>
      <c r="R57">
        <f t="shared" si="0"/>
        <v>5794</v>
      </c>
      <c r="S57">
        <f t="shared" si="0"/>
        <v>3656</v>
      </c>
      <c r="T57">
        <f t="shared" si="0"/>
        <v>5501</v>
      </c>
      <c r="U57">
        <f t="shared" si="0"/>
        <v>6366</v>
      </c>
      <c r="V57">
        <f t="shared" si="0"/>
        <v>9245</v>
      </c>
      <c r="W57">
        <f t="shared" si="0"/>
        <v>690</v>
      </c>
      <c r="X57">
        <f t="shared" si="0"/>
        <v>211</v>
      </c>
      <c r="Y57">
        <f t="shared" si="0"/>
        <v>885</v>
      </c>
      <c r="Z57">
        <f t="shared" si="0"/>
        <v>1379</v>
      </c>
      <c r="AA57">
        <f t="shared" si="0"/>
        <v>1802</v>
      </c>
      <c r="AB57">
        <f t="shared" si="0"/>
        <v>2938</v>
      </c>
      <c r="AC57">
        <f t="shared" si="0"/>
        <v>3243</v>
      </c>
      <c r="AD57">
        <f t="shared" si="0"/>
        <v>5292</v>
      </c>
      <c r="AE57">
        <f t="shared" si="0"/>
        <v>255</v>
      </c>
      <c r="AF57">
        <f t="shared" si="0"/>
        <v>2260</v>
      </c>
      <c r="AG57">
        <f t="shared" si="0"/>
        <v>1595</v>
      </c>
      <c r="AH57">
        <f t="shared" si="0"/>
        <v>3216</v>
      </c>
      <c r="AI57">
        <f t="shared" si="0"/>
        <v>1183</v>
      </c>
      <c r="AJ57">
        <f t="shared" si="0"/>
        <v>1644</v>
      </c>
      <c r="AK57">
        <f t="shared" si="0"/>
        <v>1037</v>
      </c>
      <c r="AL57">
        <f t="shared" si="0"/>
        <v>3649</v>
      </c>
      <c r="AM57">
        <f t="shared" si="0"/>
        <v>761</v>
      </c>
      <c r="AN57">
        <f t="shared" si="0"/>
        <v>549</v>
      </c>
      <c r="AO57">
        <f t="shared" si="0"/>
        <v>1114</v>
      </c>
      <c r="AP57">
        <f t="shared" si="0"/>
        <v>2753</v>
      </c>
      <c r="AQ57">
        <f t="shared" si="0"/>
        <v>5744</v>
      </c>
      <c r="AR57">
        <f t="shared" si="0"/>
        <v>534</v>
      </c>
      <c r="AS57">
        <f t="shared" si="0"/>
        <v>151</v>
      </c>
      <c r="AT57">
        <f t="shared" si="0"/>
        <v>1085</v>
      </c>
      <c r="AU57">
        <f t="shared" si="0"/>
        <v>1314</v>
      </c>
      <c r="AV57">
        <f t="shared" si="0"/>
        <v>1479</v>
      </c>
      <c r="AW57">
        <f t="shared" si="0"/>
        <v>172</v>
      </c>
      <c r="AX57">
        <f t="shared" si="0"/>
        <v>751</v>
      </c>
      <c r="AY57">
        <f t="shared" si="0"/>
        <v>2618</v>
      </c>
      <c r="AZ57">
        <f t="shared" si="0"/>
        <v>1965</v>
      </c>
      <c r="BA57">
        <f t="shared" si="0"/>
        <v>531</v>
      </c>
      <c r="BB57">
        <f t="shared" si="0"/>
        <v>315</v>
      </c>
    </row>
  </sheetData>
  <conditionalFormatting sqref="B2:BB54">
    <cfRule type="expression" dxfId="2" priority="5">
      <formula>ROW()=COLUMN()</formula>
    </cfRule>
    <cfRule type="expression" dxfId="1" priority="6">
      <formula>"row()=column"</formula>
    </cfRule>
    <cfRule type="colorScale" priority="7">
      <colorScale>
        <cfvo type="min"/>
        <cfvo type="max"/>
        <color rgb="FFFCFCFF"/>
        <color rgb="FFF8696B"/>
      </colorScale>
    </cfRule>
    <cfRule type="colorScale" priority="3">
      <colorScale>
        <cfvo type="min"/>
        <cfvo type="max"/>
        <color theme="0"/>
        <color theme="8" tint="0.39997558519241921"/>
      </colorScale>
    </cfRule>
    <cfRule type="expression" dxfId="0" priority="2">
      <formula>ROW()=COLUMN()</formula>
    </cfRule>
  </conditionalFormatting>
  <conditionalFormatting sqref="B57:BB57">
    <cfRule type="colorScale" priority="4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theme="0"/>
        <color theme="5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F11" sqref="F11"/>
    </sheetView>
  </sheetViews>
  <sheetFormatPr defaultRowHeight="15.5" x14ac:dyDescent="0.35"/>
  <sheetData>
    <row r="2" spans="2:10" x14ac:dyDescent="0.35">
      <c r="C2" t="s">
        <v>10</v>
      </c>
      <c r="D2" t="s">
        <v>14</v>
      </c>
      <c r="E2" t="s">
        <v>13</v>
      </c>
      <c r="F2" t="s">
        <v>40</v>
      </c>
    </row>
    <row r="3" spans="2:10" x14ac:dyDescent="0.35">
      <c r="B3" t="s">
        <v>10</v>
      </c>
      <c r="C3" s="5">
        <v>0</v>
      </c>
      <c r="D3" s="6">
        <v>328</v>
      </c>
      <c r="E3" s="6">
        <v>327</v>
      </c>
      <c r="F3" s="6">
        <v>326</v>
      </c>
    </row>
    <row r="4" spans="2:10" x14ac:dyDescent="0.35">
      <c r="B4" t="s">
        <v>14</v>
      </c>
      <c r="C4" s="6">
        <v>328</v>
      </c>
      <c r="D4" s="5">
        <v>0</v>
      </c>
      <c r="E4" s="6">
        <v>394</v>
      </c>
      <c r="F4" s="6">
        <v>393</v>
      </c>
    </row>
    <row r="5" spans="2:10" x14ac:dyDescent="0.35">
      <c r="B5" t="s">
        <v>13</v>
      </c>
      <c r="C5" s="6">
        <v>327</v>
      </c>
      <c r="D5" s="6">
        <v>394</v>
      </c>
      <c r="E5" s="5">
        <v>0</v>
      </c>
      <c r="F5" s="6">
        <v>392</v>
      </c>
    </row>
    <row r="6" spans="2:10" x14ac:dyDescent="0.35">
      <c r="B6" t="s">
        <v>40</v>
      </c>
      <c r="C6" s="6">
        <v>326</v>
      </c>
      <c r="D6" s="6">
        <v>393</v>
      </c>
      <c r="E6" s="6">
        <v>392</v>
      </c>
      <c r="F6" s="5">
        <v>0</v>
      </c>
    </row>
    <row r="7" spans="2:10" x14ac:dyDescent="0.35">
      <c r="B7" s="7" t="s">
        <v>121</v>
      </c>
      <c r="J7" s="4"/>
    </row>
    <row r="8" spans="2:10" x14ac:dyDescent="0.35">
      <c r="B8" t="s">
        <v>120</v>
      </c>
      <c r="C8" s="6">
        <v>8341</v>
      </c>
      <c r="D8" s="6">
        <v>9245</v>
      </c>
      <c r="E8" s="6">
        <v>6787</v>
      </c>
      <c r="F8" s="6">
        <v>6366</v>
      </c>
    </row>
  </sheetData>
  <conditionalFormatting sqref="C4:C6 D5 D6:E6 D3 E3:E4 F3:F5">
    <cfRule type="colorScale" priority="7">
      <colorScale>
        <cfvo type="min"/>
        <cfvo type="max"/>
        <color rgb="FFFCFCFF"/>
        <color rgb="FFF8696B"/>
      </colorScale>
    </cfRule>
  </conditionalFormatting>
  <conditionalFormatting sqref="C8:F8">
    <cfRule type="colorScale" priority="5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max"/>
        <color theme="0"/>
        <color theme="5" tint="0.59999389629810485"/>
      </colorScale>
    </cfRule>
  </conditionalFormatting>
  <conditionalFormatting sqref="D3:F3 E4 F4:F5 E6 D5:D6 C4:C6">
    <cfRule type="colorScale" priority="3">
      <colorScale>
        <cfvo type="min"/>
        <cfvo type="max"/>
        <color rgb="FFFCFCFF"/>
        <color rgb="FFF8696B"/>
      </colorScale>
    </cfRule>
  </conditionalFormatting>
  <conditionalFormatting sqref="E3:E4 D3 E6 F3:F5 D5:D6 C4:C6">
    <cfRule type="colorScale" priority="2">
      <colorScale>
        <cfvo type="min"/>
        <cfvo type="max"/>
        <color theme="4" tint="-0.499984740745262"/>
        <color rgb="FFFFEF9C"/>
      </colorScale>
    </cfRule>
  </conditionalFormatting>
  <conditionalFormatting sqref="E3:E4 D3 E6 F3:F5 D5:D6 C4:C6">
    <cfRule type="colorScale" priority="1">
      <colorScale>
        <cfvo type="min"/>
        <cfvo type="max"/>
        <color theme="0"/>
        <color theme="8" tint="0.3999755851924192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zoomScale="87" workbookViewId="0">
      <selection activeCell="C13" sqref="C13"/>
    </sheetView>
  </sheetViews>
  <sheetFormatPr defaultColWidth="10.6640625" defaultRowHeight="15.5" x14ac:dyDescent="0.35"/>
  <cols>
    <col min="2" max="2" width="11.1640625" customWidth="1"/>
    <col min="3" max="3" width="19.5" customWidth="1"/>
    <col min="4" max="4" width="14.6640625" customWidth="1"/>
    <col min="5" max="5" width="20.5" customWidth="1"/>
  </cols>
  <sheetData>
    <row r="2" spans="2:5" x14ac:dyDescent="0.35">
      <c r="C2" t="s">
        <v>64</v>
      </c>
      <c r="D2" t="s">
        <v>65</v>
      </c>
      <c r="E2" t="s">
        <v>66</v>
      </c>
    </row>
    <row r="3" spans="2:5" x14ac:dyDescent="0.35">
      <c r="B3" t="s">
        <v>67</v>
      </c>
      <c r="C3" t="s">
        <v>68</v>
      </c>
      <c r="D3" t="s">
        <v>69</v>
      </c>
      <c r="E3" t="s">
        <v>70</v>
      </c>
    </row>
    <row r="4" spans="2:5" x14ac:dyDescent="0.35">
      <c r="B4" t="s">
        <v>58</v>
      </c>
      <c r="C4">
        <v>0</v>
      </c>
      <c r="D4">
        <v>0</v>
      </c>
      <c r="E4" t="str">
        <f t="shared" ref="E4:E35" si="0">IF(C4=0,"N/A",D4/C4)</f>
        <v>N/A</v>
      </c>
    </row>
    <row r="5" spans="2:5" x14ac:dyDescent="0.35">
      <c r="B5" t="s">
        <v>59</v>
      </c>
      <c r="C5">
        <v>0</v>
      </c>
      <c r="D5">
        <v>0</v>
      </c>
      <c r="E5" t="str">
        <f t="shared" si="0"/>
        <v>N/A</v>
      </c>
    </row>
    <row r="6" spans="2:5" x14ac:dyDescent="0.35">
      <c r="B6" t="s">
        <v>60</v>
      </c>
      <c r="C6">
        <v>0</v>
      </c>
      <c r="D6">
        <v>0</v>
      </c>
      <c r="E6" t="str">
        <f t="shared" si="0"/>
        <v>N/A</v>
      </c>
    </row>
    <row r="7" spans="2:5" x14ac:dyDescent="0.35">
      <c r="B7" t="s">
        <v>61</v>
      </c>
      <c r="C7">
        <v>0</v>
      </c>
      <c r="D7">
        <v>0</v>
      </c>
      <c r="E7" t="str">
        <f t="shared" si="0"/>
        <v>N/A</v>
      </c>
    </row>
    <row r="8" spans="2:5" x14ac:dyDescent="0.35">
      <c r="B8" t="s">
        <v>62</v>
      </c>
      <c r="C8">
        <v>0</v>
      </c>
      <c r="D8">
        <v>0</v>
      </c>
      <c r="E8" t="str">
        <f t="shared" si="0"/>
        <v>N/A</v>
      </c>
    </row>
    <row r="9" spans="2:5" x14ac:dyDescent="0.35">
      <c r="B9" t="s">
        <v>63</v>
      </c>
      <c r="C9">
        <v>0</v>
      </c>
      <c r="D9">
        <v>0</v>
      </c>
      <c r="E9" t="str">
        <f t="shared" si="0"/>
        <v>N/A</v>
      </c>
    </row>
    <row r="10" spans="2:5" x14ac:dyDescent="0.35">
      <c r="B10" t="s">
        <v>7</v>
      </c>
      <c r="C10">
        <v>73</v>
      </c>
      <c r="D10">
        <v>653</v>
      </c>
      <c r="E10">
        <f t="shared" si="0"/>
        <v>8.9452054794520546</v>
      </c>
    </row>
    <row r="11" spans="2:5" x14ac:dyDescent="0.35">
      <c r="B11" t="s">
        <v>22</v>
      </c>
      <c r="C11">
        <v>6</v>
      </c>
      <c r="D11">
        <v>45</v>
      </c>
      <c r="E11">
        <f t="shared" si="0"/>
        <v>7.5</v>
      </c>
    </row>
    <row r="12" spans="2:5" x14ac:dyDescent="0.35">
      <c r="B12" t="s">
        <v>51</v>
      </c>
      <c r="C12">
        <v>78</v>
      </c>
      <c r="D12">
        <v>508</v>
      </c>
      <c r="E12">
        <f t="shared" si="0"/>
        <v>6.5128205128205128</v>
      </c>
    </row>
    <row r="13" spans="2:5" x14ac:dyDescent="0.35">
      <c r="B13" t="s">
        <v>40</v>
      </c>
      <c r="C13">
        <v>190</v>
      </c>
      <c r="D13">
        <v>1179</v>
      </c>
      <c r="E13">
        <f t="shared" si="0"/>
        <v>6.2052631578947368</v>
      </c>
    </row>
    <row r="14" spans="2:5" x14ac:dyDescent="0.35">
      <c r="B14" t="s">
        <v>21</v>
      </c>
      <c r="C14">
        <v>429</v>
      </c>
      <c r="D14">
        <v>2499.5</v>
      </c>
      <c r="E14">
        <f t="shared" si="0"/>
        <v>5.8263403263403264</v>
      </c>
    </row>
    <row r="15" spans="2:5" x14ac:dyDescent="0.35">
      <c r="B15" t="s">
        <v>41</v>
      </c>
      <c r="C15">
        <v>1</v>
      </c>
      <c r="D15">
        <v>5</v>
      </c>
      <c r="E15">
        <f t="shared" si="0"/>
        <v>5</v>
      </c>
    </row>
    <row r="16" spans="2:5" x14ac:dyDescent="0.35">
      <c r="B16" t="s">
        <v>46</v>
      </c>
      <c r="C16">
        <v>5</v>
      </c>
      <c r="D16">
        <v>24</v>
      </c>
      <c r="E16">
        <f t="shared" si="0"/>
        <v>4.8</v>
      </c>
    </row>
    <row r="17" spans="2:5" x14ac:dyDescent="0.35">
      <c r="B17" t="s">
        <v>14</v>
      </c>
      <c r="C17">
        <v>579</v>
      </c>
      <c r="D17">
        <v>2468.5</v>
      </c>
      <c r="E17">
        <f t="shared" si="0"/>
        <v>4.2633851468048363</v>
      </c>
    </row>
    <row r="18" spans="2:5" x14ac:dyDescent="0.35">
      <c r="B18" t="s">
        <v>47</v>
      </c>
      <c r="C18">
        <v>12</v>
      </c>
      <c r="D18">
        <v>44</v>
      </c>
      <c r="E18">
        <f t="shared" si="0"/>
        <v>3.6666666666666665</v>
      </c>
    </row>
    <row r="19" spans="2:5" x14ac:dyDescent="0.35">
      <c r="B19" t="s">
        <v>27</v>
      </c>
      <c r="C19">
        <v>21</v>
      </c>
      <c r="D19">
        <v>75</v>
      </c>
      <c r="E19">
        <f t="shared" si="0"/>
        <v>3.5714285714285716</v>
      </c>
    </row>
    <row r="20" spans="2:5" x14ac:dyDescent="0.35">
      <c r="B20" t="s">
        <v>28</v>
      </c>
      <c r="C20">
        <v>513</v>
      </c>
      <c r="D20">
        <v>1632.5</v>
      </c>
      <c r="E20">
        <f t="shared" si="0"/>
        <v>3.1822612085769979</v>
      </c>
    </row>
    <row r="21" spans="2:5" x14ac:dyDescent="0.35">
      <c r="B21" t="s">
        <v>11</v>
      </c>
      <c r="C21">
        <v>6</v>
      </c>
      <c r="D21">
        <v>19</v>
      </c>
      <c r="E21">
        <f t="shared" si="0"/>
        <v>3.1666666666666665</v>
      </c>
    </row>
    <row r="22" spans="2:5" x14ac:dyDescent="0.35">
      <c r="B22" t="s">
        <v>10</v>
      </c>
      <c r="C22">
        <v>613</v>
      </c>
      <c r="D22">
        <v>1903.5</v>
      </c>
      <c r="E22">
        <f t="shared" si="0"/>
        <v>3.1052202283849919</v>
      </c>
    </row>
    <row r="23" spans="2:5" x14ac:dyDescent="0.35">
      <c r="B23" t="s">
        <v>53</v>
      </c>
      <c r="C23">
        <v>1</v>
      </c>
      <c r="D23">
        <v>3</v>
      </c>
      <c r="E23">
        <f t="shared" si="0"/>
        <v>3</v>
      </c>
    </row>
    <row r="24" spans="2:5" x14ac:dyDescent="0.35">
      <c r="B24" t="s">
        <v>13</v>
      </c>
      <c r="C24">
        <v>601</v>
      </c>
      <c r="D24">
        <v>1794.5</v>
      </c>
      <c r="E24">
        <f t="shared" si="0"/>
        <v>2.9858569051580699</v>
      </c>
    </row>
    <row r="25" spans="2:5" x14ac:dyDescent="0.35">
      <c r="B25" t="s">
        <v>18</v>
      </c>
      <c r="C25">
        <v>12</v>
      </c>
      <c r="D25">
        <v>33</v>
      </c>
      <c r="E25">
        <f t="shared" si="0"/>
        <v>2.75</v>
      </c>
    </row>
    <row r="26" spans="2:5" x14ac:dyDescent="0.35">
      <c r="B26" t="s">
        <v>2</v>
      </c>
      <c r="C26">
        <v>1391</v>
      </c>
      <c r="D26">
        <v>3650.5</v>
      </c>
      <c r="E26">
        <f t="shared" si="0"/>
        <v>2.6243709561466573</v>
      </c>
    </row>
    <row r="27" spans="2:5" x14ac:dyDescent="0.35">
      <c r="B27" t="s">
        <v>6</v>
      </c>
      <c r="C27">
        <v>410</v>
      </c>
      <c r="D27">
        <v>1017.5</v>
      </c>
      <c r="E27">
        <f t="shared" si="0"/>
        <v>2.4817073170731709</v>
      </c>
    </row>
    <row r="28" spans="2:5" x14ac:dyDescent="0.35">
      <c r="B28" t="s">
        <v>31</v>
      </c>
      <c r="C28">
        <v>86</v>
      </c>
      <c r="D28">
        <v>166</v>
      </c>
      <c r="E28">
        <f t="shared" si="0"/>
        <v>1.930232558139535</v>
      </c>
    </row>
    <row r="29" spans="2:5" x14ac:dyDescent="0.35">
      <c r="B29" t="s">
        <v>37</v>
      </c>
      <c r="C29">
        <v>582</v>
      </c>
      <c r="D29">
        <v>1097</v>
      </c>
      <c r="E29">
        <f t="shared" si="0"/>
        <v>1.8848797250859106</v>
      </c>
    </row>
    <row r="30" spans="2:5" x14ac:dyDescent="0.35">
      <c r="B30" t="s">
        <v>25</v>
      </c>
      <c r="C30">
        <v>417</v>
      </c>
      <c r="D30">
        <v>771</v>
      </c>
      <c r="E30">
        <f t="shared" si="0"/>
        <v>1.8489208633093526</v>
      </c>
    </row>
    <row r="31" spans="2:5" x14ac:dyDescent="0.35">
      <c r="B31" t="s">
        <v>17</v>
      </c>
      <c r="C31">
        <v>116</v>
      </c>
      <c r="D31">
        <v>207</v>
      </c>
      <c r="E31">
        <f t="shared" si="0"/>
        <v>1.7844827586206897</v>
      </c>
    </row>
    <row r="32" spans="2:5" x14ac:dyDescent="0.35">
      <c r="B32" t="s">
        <v>3</v>
      </c>
      <c r="C32">
        <v>4</v>
      </c>
      <c r="D32">
        <v>7</v>
      </c>
      <c r="E32">
        <f t="shared" si="0"/>
        <v>1.75</v>
      </c>
    </row>
    <row r="33" spans="2:5" x14ac:dyDescent="0.35">
      <c r="B33" t="s">
        <v>50</v>
      </c>
      <c r="C33">
        <v>85</v>
      </c>
      <c r="D33">
        <v>145</v>
      </c>
      <c r="E33">
        <f t="shared" si="0"/>
        <v>1.7058823529411764</v>
      </c>
    </row>
    <row r="34" spans="2:5" x14ac:dyDescent="0.35">
      <c r="B34" t="s">
        <v>20</v>
      </c>
      <c r="C34">
        <v>109</v>
      </c>
      <c r="D34">
        <v>182</v>
      </c>
      <c r="E34">
        <f t="shared" si="0"/>
        <v>1.6697247706422018</v>
      </c>
    </row>
    <row r="35" spans="2:5" x14ac:dyDescent="0.35">
      <c r="B35" t="s">
        <v>12</v>
      </c>
      <c r="C35">
        <v>42</v>
      </c>
      <c r="D35">
        <v>55</v>
      </c>
      <c r="E35">
        <f t="shared" si="0"/>
        <v>1.3095238095238095</v>
      </c>
    </row>
    <row r="36" spans="2:5" x14ac:dyDescent="0.35">
      <c r="B36" t="s">
        <v>52</v>
      </c>
      <c r="C36">
        <v>6</v>
      </c>
      <c r="D36">
        <v>7</v>
      </c>
      <c r="E36">
        <f t="shared" ref="E36:E67" si="1">IF(C36=0,"N/A",D36/C36)</f>
        <v>1.1666666666666667</v>
      </c>
    </row>
    <row r="37" spans="2:5" x14ac:dyDescent="0.35">
      <c r="B37" t="s">
        <v>1</v>
      </c>
      <c r="C37">
        <v>518</v>
      </c>
      <c r="D37">
        <v>585.5</v>
      </c>
      <c r="E37">
        <f t="shared" si="1"/>
        <v>1.1303088803088803</v>
      </c>
    </row>
    <row r="38" spans="2:5" x14ac:dyDescent="0.35">
      <c r="B38" t="s">
        <v>48</v>
      </c>
      <c r="C38">
        <v>24</v>
      </c>
      <c r="D38">
        <v>24</v>
      </c>
      <c r="E38">
        <f t="shared" si="1"/>
        <v>1</v>
      </c>
    </row>
    <row r="39" spans="2:5" x14ac:dyDescent="0.35">
      <c r="B39" t="s">
        <v>5</v>
      </c>
      <c r="C39">
        <v>30</v>
      </c>
      <c r="D39">
        <v>15</v>
      </c>
      <c r="E39">
        <f t="shared" si="1"/>
        <v>0.5</v>
      </c>
    </row>
    <row r="40" spans="2:5" x14ac:dyDescent="0.35">
      <c r="B40" t="s">
        <v>24</v>
      </c>
      <c r="C40">
        <v>342</v>
      </c>
      <c r="D40">
        <v>166</v>
      </c>
      <c r="E40">
        <f t="shared" si="1"/>
        <v>0.4853801169590643</v>
      </c>
    </row>
    <row r="41" spans="2:5" x14ac:dyDescent="0.35">
      <c r="B41" t="s">
        <v>19</v>
      </c>
      <c r="C41">
        <v>7</v>
      </c>
      <c r="D41">
        <v>3</v>
      </c>
      <c r="E41">
        <f t="shared" si="1"/>
        <v>0.42857142857142855</v>
      </c>
    </row>
    <row r="42" spans="2:5" x14ac:dyDescent="0.35">
      <c r="B42" t="s">
        <v>9</v>
      </c>
      <c r="C42">
        <v>14</v>
      </c>
      <c r="D42">
        <v>6</v>
      </c>
      <c r="E42">
        <f t="shared" si="1"/>
        <v>0.42857142857142855</v>
      </c>
    </row>
    <row r="43" spans="2:5" x14ac:dyDescent="0.35">
      <c r="B43" t="s">
        <v>23</v>
      </c>
      <c r="C43">
        <v>924</v>
      </c>
      <c r="D43">
        <v>337</v>
      </c>
      <c r="E43">
        <f t="shared" si="1"/>
        <v>0.36471861471861472</v>
      </c>
    </row>
    <row r="44" spans="2:5" x14ac:dyDescent="0.35">
      <c r="B44" t="s">
        <v>32</v>
      </c>
      <c r="C44">
        <v>163</v>
      </c>
      <c r="D44">
        <v>42</v>
      </c>
      <c r="E44">
        <f t="shared" si="1"/>
        <v>0.25766871165644173</v>
      </c>
    </row>
    <row r="45" spans="2:5" x14ac:dyDescent="0.35">
      <c r="B45" t="s">
        <v>33</v>
      </c>
      <c r="C45">
        <v>76</v>
      </c>
      <c r="D45">
        <v>16</v>
      </c>
      <c r="E45">
        <f t="shared" si="1"/>
        <v>0.21052631578947367</v>
      </c>
    </row>
    <row r="46" spans="2:5" x14ac:dyDescent="0.35">
      <c r="B46" t="s">
        <v>42</v>
      </c>
      <c r="C46">
        <v>5</v>
      </c>
      <c r="D46">
        <v>1</v>
      </c>
      <c r="E46">
        <f t="shared" si="1"/>
        <v>0.2</v>
      </c>
    </row>
    <row r="47" spans="2:5" x14ac:dyDescent="0.35">
      <c r="B47" t="s">
        <v>8</v>
      </c>
      <c r="C47">
        <v>614</v>
      </c>
      <c r="D47">
        <v>94</v>
      </c>
      <c r="E47">
        <f t="shared" si="1"/>
        <v>0.15309446254071662</v>
      </c>
    </row>
    <row r="48" spans="2:5" x14ac:dyDescent="0.35">
      <c r="B48" t="s">
        <v>15</v>
      </c>
      <c r="C48">
        <v>80</v>
      </c>
      <c r="D48">
        <v>9</v>
      </c>
      <c r="E48">
        <f t="shared" si="1"/>
        <v>0.1125</v>
      </c>
    </row>
    <row r="49" spans="2:5" x14ac:dyDescent="0.35">
      <c r="B49" t="s">
        <v>29</v>
      </c>
      <c r="C49">
        <v>76</v>
      </c>
      <c r="D49">
        <v>3</v>
      </c>
      <c r="E49">
        <f t="shared" si="1"/>
        <v>3.9473684210526314E-2</v>
      </c>
    </row>
    <row r="50" spans="2:5" x14ac:dyDescent="0.35">
      <c r="B50" t="s">
        <v>4</v>
      </c>
      <c r="C50">
        <v>77</v>
      </c>
      <c r="D50">
        <v>3</v>
      </c>
      <c r="E50">
        <f t="shared" si="1"/>
        <v>3.896103896103896E-2</v>
      </c>
    </row>
    <row r="51" spans="2:5" x14ac:dyDescent="0.35">
      <c r="B51" t="s">
        <v>39</v>
      </c>
      <c r="C51">
        <v>94</v>
      </c>
      <c r="D51">
        <v>2</v>
      </c>
      <c r="E51">
        <f t="shared" si="1"/>
        <v>2.1276595744680851E-2</v>
      </c>
    </row>
    <row r="52" spans="2:5" x14ac:dyDescent="0.35">
      <c r="B52" t="s">
        <v>36</v>
      </c>
      <c r="C52">
        <v>149</v>
      </c>
      <c r="D52">
        <v>1</v>
      </c>
      <c r="E52">
        <f t="shared" si="1"/>
        <v>6.7114093959731542E-3</v>
      </c>
    </row>
    <row r="53" spans="2:5" x14ac:dyDescent="0.35">
      <c r="B53" t="s">
        <v>0</v>
      </c>
      <c r="C53">
        <v>2</v>
      </c>
      <c r="D53">
        <v>0</v>
      </c>
      <c r="E53">
        <f t="shared" si="1"/>
        <v>0</v>
      </c>
    </row>
    <row r="54" spans="2:5" x14ac:dyDescent="0.35">
      <c r="B54" t="s">
        <v>16</v>
      </c>
      <c r="C54">
        <v>147</v>
      </c>
      <c r="D54">
        <v>0</v>
      </c>
      <c r="E54">
        <f t="shared" si="1"/>
        <v>0</v>
      </c>
    </row>
    <row r="55" spans="2:5" x14ac:dyDescent="0.35">
      <c r="B55" t="s">
        <v>38</v>
      </c>
      <c r="C55">
        <v>3</v>
      </c>
      <c r="D55">
        <v>0</v>
      </c>
      <c r="E55">
        <f t="shared" si="1"/>
        <v>0</v>
      </c>
    </row>
    <row r="56" spans="2:5" x14ac:dyDescent="0.35">
      <c r="B56" t="s">
        <v>35</v>
      </c>
      <c r="C56">
        <v>2</v>
      </c>
      <c r="D56">
        <v>0</v>
      </c>
      <c r="E56">
        <f t="shared" si="1"/>
        <v>0</v>
      </c>
    </row>
    <row r="57" spans="2:5" x14ac:dyDescent="0.35">
      <c r="B57" t="s">
        <v>45</v>
      </c>
      <c r="C57">
        <v>74</v>
      </c>
      <c r="D57">
        <v>0</v>
      </c>
      <c r="E57">
        <f t="shared" si="1"/>
        <v>0</v>
      </c>
    </row>
    <row r="58" spans="2:5" x14ac:dyDescent="0.35">
      <c r="B58" t="s">
        <v>44</v>
      </c>
      <c r="C58">
        <v>2</v>
      </c>
      <c r="D58">
        <v>0</v>
      </c>
      <c r="E58">
        <f t="shared" si="1"/>
        <v>0</v>
      </c>
    </row>
    <row r="59" spans="2:5" x14ac:dyDescent="0.35">
      <c r="B59" t="s">
        <v>49</v>
      </c>
      <c r="C59">
        <v>24</v>
      </c>
      <c r="D59">
        <v>0</v>
      </c>
      <c r="E59">
        <f t="shared" si="1"/>
        <v>0</v>
      </c>
    </row>
    <row r="60" spans="2:5" x14ac:dyDescent="0.35">
      <c r="B60" t="s">
        <v>34</v>
      </c>
      <c r="C60">
        <v>12</v>
      </c>
      <c r="D60">
        <v>-1</v>
      </c>
      <c r="E60">
        <f t="shared" si="1"/>
        <v>-8.3333333333333329E-2</v>
      </c>
    </row>
    <row r="61" spans="2:5" x14ac:dyDescent="0.35">
      <c r="B61" t="s">
        <v>30</v>
      </c>
      <c r="C61">
        <v>236</v>
      </c>
      <c r="D61">
        <v>-53</v>
      </c>
      <c r="E61">
        <f t="shared" si="1"/>
        <v>-0.22457627118644069</v>
      </c>
    </row>
    <row r="62" spans="2:5" x14ac:dyDescent="0.35">
      <c r="B62" t="s">
        <v>43</v>
      </c>
      <c r="C62">
        <v>4</v>
      </c>
      <c r="D62">
        <v>-2</v>
      </c>
      <c r="E62">
        <f t="shared" si="1"/>
        <v>-0.5</v>
      </c>
    </row>
    <row r="63" spans="2:5" x14ac:dyDescent="0.35">
      <c r="B63" t="s">
        <v>26</v>
      </c>
      <c r="C63">
        <v>3</v>
      </c>
      <c r="D63">
        <v>-3</v>
      </c>
      <c r="E63">
        <f t="shared" si="1"/>
        <v>-1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9"/>
  <sheetViews>
    <sheetView topLeftCell="D1" workbookViewId="0">
      <selection activeCell="Q32" sqref="Q32"/>
    </sheetView>
  </sheetViews>
  <sheetFormatPr defaultColWidth="10.6640625" defaultRowHeight="15.5" x14ac:dyDescent="0.35"/>
  <cols>
    <col min="12" max="12" width="12" bestFit="1" customWidth="1"/>
    <col min="13" max="13" width="16.6640625" customWidth="1"/>
    <col min="14" max="14" width="12" bestFit="1" customWidth="1"/>
    <col min="16" max="16" width="12" bestFit="1" customWidth="1"/>
    <col min="17" max="17" width="11.83203125" bestFit="1" customWidth="1"/>
  </cols>
  <sheetData>
    <row r="3" spans="2:14" x14ac:dyDescent="0.35">
      <c r="B3" t="s">
        <v>71</v>
      </c>
      <c r="C3" t="s">
        <v>72</v>
      </c>
      <c r="D3">
        <v>212</v>
      </c>
      <c r="E3" t="s">
        <v>71</v>
      </c>
      <c r="F3" t="s">
        <v>73</v>
      </c>
      <c r="G3">
        <v>673</v>
      </c>
    </row>
    <row r="4" spans="2:14" x14ac:dyDescent="0.35">
      <c r="B4" t="s">
        <v>74</v>
      </c>
      <c r="C4" t="s">
        <v>72</v>
      </c>
      <c r="D4">
        <v>202</v>
      </c>
      <c r="E4" t="s">
        <v>74</v>
      </c>
      <c r="F4" t="s">
        <v>73</v>
      </c>
      <c r="G4">
        <v>123</v>
      </c>
    </row>
    <row r="5" spans="2:14" x14ac:dyDescent="0.35">
      <c r="B5" t="s">
        <v>75</v>
      </c>
      <c r="C5" t="s">
        <v>72</v>
      </c>
      <c r="D5">
        <v>118</v>
      </c>
      <c r="E5" t="s">
        <v>75</v>
      </c>
      <c r="F5" t="s">
        <v>73</v>
      </c>
      <c r="G5">
        <v>167</v>
      </c>
    </row>
    <row r="6" spans="2:14" x14ac:dyDescent="0.35">
      <c r="B6" t="s">
        <v>76</v>
      </c>
      <c r="C6" t="s">
        <v>72</v>
      </c>
      <c r="D6">
        <v>178</v>
      </c>
      <c r="E6" t="s">
        <v>76</v>
      </c>
      <c r="F6" t="s">
        <v>73</v>
      </c>
      <c r="G6">
        <v>528</v>
      </c>
    </row>
    <row r="8" spans="2:14" x14ac:dyDescent="0.35">
      <c r="C8" t="s">
        <v>77</v>
      </c>
      <c r="J8" t="s">
        <v>78</v>
      </c>
    </row>
    <row r="9" spans="2:14" x14ac:dyDescent="0.35">
      <c r="C9" t="s">
        <v>72</v>
      </c>
      <c r="D9" t="s">
        <v>73</v>
      </c>
      <c r="J9" t="s">
        <v>72</v>
      </c>
      <c r="K9" t="s">
        <v>73</v>
      </c>
    </row>
    <row r="10" spans="2:14" x14ac:dyDescent="0.35">
      <c r="B10" t="s">
        <v>71</v>
      </c>
      <c r="C10">
        <v>212</v>
      </c>
      <c r="D10">
        <v>673</v>
      </c>
      <c r="E10">
        <f>C10+D10</f>
        <v>885</v>
      </c>
      <c r="I10" t="s">
        <v>71</v>
      </c>
      <c r="J10">
        <f>(E10*C14)/(E10+C14)</f>
        <v>393.94984326018806</v>
      </c>
      <c r="K10">
        <f>E10*D14/(E10+D14)</f>
        <v>555.3598484848485</v>
      </c>
    </row>
    <row r="11" spans="2:14" x14ac:dyDescent="0.35">
      <c r="B11" t="s">
        <v>74</v>
      </c>
      <c r="C11">
        <v>202</v>
      </c>
      <c r="D11">
        <v>123</v>
      </c>
      <c r="E11">
        <f t="shared" ref="E11:E13" si="0">C11+D11</f>
        <v>325</v>
      </c>
      <c r="I11" t="s">
        <v>74</v>
      </c>
      <c r="J11">
        <f>E11*C14/(E11+C14)</f>
        <v>222.94685990338164</v>
      </c>
      <c r="K11">
        <f>E11*D14/(E11+D14)</f>
        <v>266.83645374449338</v>
      </c>
    </row>
    <row r="12" spans="2:14" x14ac:dyDescent="0.35">
      <c r="B12" t="s">
        <v>75</v>
      </c>
      <c r="C12">
        <v>118</v>
      </c>
      <c r="D12">
        <v>167</v>
      </c>
      <c r="E12">
        <f t="shared" si="0"/>
        <v>285</v>
      </c>
      <c r="I12" t="s">
        <v>75</v>
      </c>
      <c r="J12">
        <f>E12*C14/(E12+C14)</f>
        <v>203.36683417085428</v>
      </c>
      <c r="K12">
        <f>E12*D14/(E12+D14)</f>
        <v>239.26520270270271</v>
      </c>
    </row>
    <row r="13" spans="2:14" x14ac:dyDescent="0.35">
      <c r="B13" t="s">
        <v>76</v>
      </c>
      <c r="C13">
        <v>178</v>
      </c>
      <c r="D13">
        <v>528</v>
      </c>
      <c r="E13">
        <f t="shared" si="0"/>
        <v>706</v>
      </c>
      <c r="I13" t="s">
        <v>76</v>
      </c>
      <c r="J13">
        <f>E13*C14/(E13+C14)</f>
        <v>353.99717514124296</v>
      </c>
      <c r="K13">
        <f>E13*D14/(E13+D14)</f>
        <v>479.12881201638601</v>
      </c>
    </row>
    <row r="14" spans="2:14" x14ac:dyDescent="0.35">
      <c r="C14">
        <f>SUM(C10:C13)</f>
        <v>710</v>
      </c>
      <c r="D14">
        <f>SUM(D10:D13)</f>
        <v>1491</v>
      </c>
      <c r="E14">
        <f>SUM(C14:D14)</f>
        <v>2201</v>
      </c>
    </row>
    <row r="16" spans="2:14" ht="23.5" x14ac:dyDescent="0.55000000000000004">
      <c r="N16" s="3" t="s">
        <v>113</v>
      </c>
    </row>
    <row r="17" spans="3:18" x14ac:dyDescent="0.35">
      <c r="M17" t="s">
        <v>79</v>
      </c>
      <c r="N17" t="s">
        <v>80</v>
      </c>
      <c r="O17" t="s">
        <v>89</v>
      </c>
    </row>
    <row r="18" spans="3:18" x14ac:dyDescent="0.35">
      <c r="M18" s="1"/>
      <c r="N18">
        <f>_xlfn.CHISQ.TEST(C10:D13,J10:K13)</f>
        <v>4.3788055174339357E-73</v>
      </c>
      <c r="O18">
        <f>-1*LOG10(N18)</f>
        <v>72.358644343362556</v>
      </c>
    </row>
    <row r="19" spans="3:18" ht="23.5" x14ac:dyDescent="0.55000000000000004">
      <c r="R19" s="3" t="s">
        <v>114</v>
      </c>
    </row>
    <row r="20" spans="3:18" x14ac:dyDescent="0.35">
      <c r="R20" t="s">
        <v>115</v>
      </c>
    </row>
    <row r="21" spans="3:18" x14ac:dyDescent="0.35">
      <c r="R21" t="s">
        <v>116</v>
      </c>
    </row>
    <row r="22" spans="3:18" ht="23.5" x14ac:dyDescent="0.55000000000000004">
      <c r="N22" s="3" t="s">
        <v>117</v>
      </c>
    </row>
    <row r="23" spans="3:18" x14ac:dyDescent="0.35">
      <c r="N23" t="s">
        <v>85</v>
      </c>
      <c r="P23">
        <f>C11/E11</f>
        <v>0.62153846153846148</v>
      </c>
    </row>
    <row r="24" spans="3:18" x14ac:dyDescent="0.35">
      <c r="N24" t="s">
        <v>86</v>
      </c>
      <c r="P24">
        <f>C14/E14</f>
        <v>0.32258064516129031</v>
      </c>
    </row>
    <row r="25" spans="3:18" ht="19" x14ac:dyDescent="0.4">
      <c r="C25" s="2" t="s">
        <v>81</v>
      </c>
    </row>
    <row r="26" spans="3:18" ht="19" x14ac:dyDescent="0.4">
      <c r="C26" s="2" t="s">
        <v>82</v>
      </c>
      <c r="N26" t="s">
        <v>87</v>
      </c>
      <c r="P26">
        <f>P23/P24</f>
        <v>1.9267692307692306</v>
      </c>
    </row>
    <row r="27" spans="3:18" ht="19" x14ac:dyDescent="0.4">
      <c r="C27" s="2" t="s">
        <v>83</v>
      </c>
      <c r="N27" t="s">
        <v>88</v>
      </c>
      <c r="P27">
        <f>C11/E14</f>
        <v>9.1776465243071328E-2</v>
      </c>
    </row>
    <row r="28" spans="3:18" ht="19" x14ac:dyDescent="0.4">
      <c r="C28" s="2" t="s">
        <v>84</v>
      </c>
    </row>
    <row r="30" spans="3:18" ht="23.5" x14ac:dyDescent="0.55000000000000004">
      <c r="J30" s="3" t="s">
        <v>112</v>
      </c>
    </row>
    <row r="32" spans="3:18" x14ac:dyDescent="0.35">
      <c r="J32" t="s">
        <v>90</v>
      </c>
      <c r="K32" t="s">
        <v>91</v>
      </c>
      <c r="L32" t="s">
        <v>80</v>
      </c>
      <c r="M32" t="s">
        <v>92</v>
      </c>
      <c r="N32" t="s">
        <v>89</v>
      </c>
    </row>
    <row r="33" spans="3:14" x14ac:dyDescent="0.35">
      <c r="F33" t="s">
        <v>71</v>
      </c>
      <c r="G33">
        <v>1</v>
      </c>
      <c r="I33" t="s">
        <v>104</v>
      </c>
      <c r="J33">
        <v>1</v>
      </c>
      <c r="K33" t="s">
        <v>93</v>
      </c>
      <c r="L33">
        <f>_xlfn.CHISQ.TEST(C57:D58,H57:I58)</f>
        <v>1.3912761484776996E-30</v>
      </c>
      <c r="M33">
        <f>L33*7</f>
        <v>9.7389330393438969E-30</v>
      </c>
      <c r="N33">
        <f>-LOG10(M33)</f>
        <v>29.011488620175516</v>
      </c>
    </row>
    <row r="34" spans="3:14" x14ac:dyDescent="0.35">
      <c r="F34" t="s">
        <v>74</v>
      </c>
      <c r="G34">
        <v>2</v>
      </c>
      <c r="I34" t="s">
        <v>105</v>
      </c>
      <c r="J34">
        <v>2</v>
      </c>
      <c r="K34" t="s">
        <v>94</v>
      </c>
      <c r="L34">
        <f>_xlfn.CHISQ.TEST(C63:D64,H63:I64)</f>
        <v>7.1242504166550916E-95</v>
      </c>
      <c r="M34">
        <f t="shared" ref="M34:M39" si="1">L34*7</f>
        <v>4.9869752916585644E-94</v>
      </c>
      <c r="N34">
        <f t="shared" ref="N34:N39" si="2">-LOG10(M34)</f>
        <v>93.302162783520743</v>
      </c>
    </row>
    <row r="35" spans="3:14" x14ac:dyDescent="0.35">
      <c r="F35" t="s">
        <v>75</v>
      </c>
      <c r="G35">
        <v>3</v>
      </c>
      <c r="I35" t="s">
        <v>106</v>
      </c>
      <c r="J35">
        <v>3</v>
      </c>
      <c r="K35" t="s">
        <v>95</v>
      </c>
      <c r="L35">
        <f>_xlfn.CHISQ.TEST(C67:D68,H67:I68)</f>
        <v>5.9104519893821923E-78</v>
      </c>
      <c r="M35">
        <f t="shared" si="1"/>
        <v>4.1373163925675344E-77</v>
      </c>
      <c r="N35">
        <f t="shared" si="2"/>
        <v>76.383281266077631</v>
      </c>
    </row>
    <row r="36" spans="3:14" x14ac:dyDescent="0.35">
      <c r="F36" t="s">
        <v>76</v>
      </c>
      <c r="G36">
        <v>4</v>
      </c>
      <c r="I36" t="s">
        <v>107</v>
      </c>
      <c r="J36">
        <v>4</v>
      </c>
      <c r="K36" t="s">
        <v>96</v>
      </c>
      <c r="L36">
        <f>_xlfn.CHISQ.TEST(C72:D73,H72:I73)</f>
        <v>8.3747357016097588E-37</v>
      </c>
      <c r="M36">
        <f t="shared" si="1"/>
        <v>5.8623149911268311E-36</v>
      </c>
      <c r="N36">
        <f t="shared" si="2"/>
        <v>35.231930849965657</v>
      </c>
    </row>
    <row r="37" spans="3:14" x14ac:dyDescent="0.35">
      <c r="I37" t="s">
        <v>108</v>
      </c>
      <c r="J37" t="s">
        <v>97</v>
      </c>
      <c r="K37" t="s">
        <v>98</v>
      </c>
      <c r="L37">
        <f>_xlfn.CHISQ.TEST(C77:D78,H77:I78)</f>
        <v>1.5432891617890399E-18</v>
      </c>
      <c r="M37">
        <f t="shared" si="1"/>
        <v>1.0803024132523279E-17</v>
      </c>
      <c r="N37">
        <f t="shared" si="2"/>
        <v>16.96645465375169</v>
      </c>
    </row>
    <row r="38" spans="3:14" x14ac:dyDescent="0.35">
      <c r="I38" t="s">
        <v>109</v>
      </c>
      <c r="J38" t="s">
        <v>99</v>
      </c>
      <c r="K38" t="s">
        <v>100</v>
      </c>
      <c r="L38">
        <f>_xlfn.CHISQ.TEST(C82:D83,H82:I83)</f>
        <v>2.4031912423118025E-69</v>
      </c>
      <c r="M38">
        <f t="shared" si="1"/>
        <v>1.6822338696182617E-68</v>
      </c>
      <c r="N38">
        <f t="shared" si="2"/>
        <v>67.774113627310882</v>
      </c>
    </row>
    <row r="39" spans="3:14" x14ac:dyDescent="0.35">
      <c r="I39" t="s">
        <v>110</v>
      </c>
      <c r="J39" t="s">
        <v>101</v>
      </c>
      <c r="K39" t="s">
        <v>102</v>
      </c>
      <c r="L39">
        <f>_xlfn.CHISQ.TEST(C87:D88,H87:I88)</f>
        <v>1.1305471209344149E-20</v>
      </c>
      <c r="M39">
        <f t="shared" si="1"/>
        <v>7.9138298465409042E-20</v>
      </c>
      <c r="N39">
        <f t="shared" si="2"/>
        <v>19.101613291636681</v>
      </c>
    </row>
    <row r="41" spans="3:14" x14ac:dyDescent="0.35">
      <c r="J41" t="s">
        <v>103</v>
      </c>
    </row>
    <row r="48" spans="3:14" x14ac:dyDescent="0.35">
      <c r="C48" t="s">
        <v>77</v>
      </c>
      <c r="H48" t="s">
        <v>78</v>
      </c>
    </row>
    <row r="49" spans="1:9" x14ac:dyDescent="0.35">
      <c r="C49" t="s">
        <v>72</v>
      </c>
      <c r="D49" t="s">
        <v>73</v>
      </c>
      <c r="H49" t="s">
        <v>72</v>
      </c>
      <c r="I49" t="s">
        <v>73</v>
      </c>
    </row>
    <row r="50" spans="1:9" x14ac:dyDescent="0.35">
      <c r="B50" t="s">
        <v>71</v>
      </c>
      <c r="C50">
        <v>212</v>
      </c>
      <c r="D50">
        <v>673</v>
      </c>
      <c r="E50">
        <f>C50+D50</f>
        <v>885</v>
      </c>
      <c r="G50" t="s">
        <v>71</v>
      </c>
      <c r="H50">
        <v>393.94984326018806</v>
      </c>
      <c r="I50">
        <v>555.3598484848485</v>
      </c>
    </row>
    <row r="51" spans="1:9" x14ac:dyDescent="0.35">
      <c r="B51" t="s">
        <v>74</v>
      </c>
      <c r="C51">
        <v>202</v>
      </c>
      <c r="D51">
        <v>123</v>
      </c>
      <c r="E51">
        <f t="shared" ref="E51:E53" si="3">C51+D51</f>
        <v>325</v>
      </c>
      <c r="G51" t="s">
        <v>74</v>
      </c>
      <c r="H51">
        <v>222.94685990338164</v>
      </c>
      <c r="I51">
        <v>266.83645374449338</v>
      </c>
    </row>
    <row r="52" spans="1:9" x14ac:dyDescent="0.35">
      <c r="B52" t="s">
        <v>75</v>
      </c>
      <c r="C52">
        <v>118</v>
      </c>
      <c r="D52">
        <v>167</v>
      </c>
      <c r="E52">
        <f t="shared" si="3"/>
        <v>285</v>
      </c>
      <c r="G52" t="s">
        <v>75</v>
      </c>
      <c r="H52">
        <v>203.36683417085428</v>
      </c>
      <c r="I52">
        <v>239.26520270270271</v>
      </c>
    </row>
    <row r="53" spans="1:9" x14ac:dyDescent="0.35">
      <c r="B53" t="s">
        <v>76</v>
      </c>
      <c r="C53">
        <v>178</v>
      </c>
      <c r="D53">
        <v>528</v>
      </c>
      <c r="E53">
        <f t="shared" si="3"/>
        <v>706</v>
      </c>
      <c r="G53" t="s">
        <v>76</v>
      </c>
      <c r="H53">
        <v>353.99717514124296</v>
      </c>
      <c r="I53">
        <v>479.12881201638601</v>
      </c>
    </row>
    <row r="54" spans="1:9" x14ac:dyDescent="0.35">
      <c r="C54">
        <f>SUM(C50:C53)</f>
        <v>710</v>
      </c>
      <c r="D54">
        <f>SUM(D50:D53)</f>
        <v>1491</v>
      </c>
      <c r="E54">
        <f>SUM(C54:D54)</f>
        <v>2201</v>
      </c>
    </row>
    <row r="55" spans="1:9" x14ac:dyDescent="0.35">
      <c r="C55" t="s">
        <v>77</v>
      </c>
      <c r="H55" t="s">
        <v>111</v>
      </c>
    </row>
    <row r="56" spans="1:9" x14ac:dyDescent="0.35">
      <c r="A56" t="s">
        <v>104</v>
      </c>
      <c r="C56" t="s">
        <v>72</v>
      </c>
      <c r="D56" t="s">
        <v>73</v>
      </c>
      <c r="H56" t="s">
        <v>72</v>
      </c>
      <c r="I56" t="s">
        <v>73</v>
      </c>
    </row>
    <row r="57" spans="1:9" x14ac:dyDescent="0.35">
      <c r="B57">
        <v>1</v>
      </c>
      <c r="C57">
        <f>C50</f>
        <v>212</v>
      </c>
      <c r="D57">
        <f>D50</f>
        <v>673</v>
      </c>
      <c r="E57">
        <f>SUM(C57:D57)</f>
        <v>885</v>
      </c>
      <c r="G57">
        <v>1</v>
      </c>
      <c r="H57">
        <f>E57*C59/(E57+C59)</f>
        <v>393.94984326018806</v>
      </c>
      <c r="I57">
        <f>E57*D59/(E57+D59)</f>
        <v>555.3598484848485</v>
      </c>
    </row>
    <row r="58" spans="1:9" x14ac:dyDescent="0.35">
      <c r="B58" t="s">
        <v>93</v>
      </c>
      <c r="C58">
        <f>SUM(C51:C53)</f>
        <v>498</v>
      </c>
      <c r="D58">
        <f>SUM(D51:D53)</f>
        <v>818</v>
      </c>
      <c r="E58">
        <f>SUM(C58:D58)</f>
        <v>1316</v>
      </c>
      <c r="G58" t="s">
        <v>93</v>
      </c>
      <c r="H58">
        <f>E58*C59/(C59+E58)</f>
        <v>461.18460019743338</v>
      </c>
      <c r="I58">
        <f>E58*D59/(E58+D59)</f>
        <v>699.0224438902743</v>
      </c>
    </row>
    <row r="59" spans="1:9" x14ac:dyDescent="0.35">
      <c r="C59">
        <f>SUM(C57:C58)</f>
        <v>710</v>
      </c>
      <c r="D59">
        <f>SUM(D57:D58)</f>
        <v>1491</v>
      </c>
    </row>
    <row r="61" spans="1:9" x14ac:dyDescent="0.35">
      <c r="A61" t="s">
        <v>105</v>
      </c>
      <c r="C61" t="s">
        <v>77</v>
      </c>
    </row>
    <row r="62" spans="1:9" x14ac:dyDescent="0.35">
      <c r="C62" t="s">
        <v>72</v>
      </c>
      <c r="D62" t="s">
        <v>73</v>
      </c>
      <c r="H62" t="s">
        <v>72</v>
      </c>
      <c r="I62" t="s">
        <v>73</v>
      </c>
    </row>
    <row r="63" spans="1:9" x14ac:dyDescent="0.35">
      <c r="B63">
        <v>2</v>
      </c>
      <c r="C63">
        <v>202</v>
      </c>
      <c r="D63">
        <v>123</v>
      </c>
      <c r="E63">
        <f>SUM(C63:D63)</f>
        <v>325</v>
      </c>
      <c r="G63">
        <v>1</v>
      </c>
      <c r="H63">
        <f>E63*C65/(E63+C65)</f>
        <v>222.94685990338164</v>
      </c>
      <c r="I63">
        <f>E63*D65/(E63+D65)</f>
        <v>266.83645374449338</v>
      </c>
    </row>
    <row r="64" spans="1:9" x14ac:dyDescent="0.35">
      <c r="B64" t="s">
        <v>94</v>
      </c>
      <c r="C64">
        <f>SUM(C50,C52,C53)</f>
        <v>508</v>
      </c>
      <c r="D64">
        <f>SUM(D50,D52,D53)</f>
        <v>1368</v>
      </c>
      <c r="E64">
        <f>SUM(C64:D64)</f>
        <v>1876</v>
      </c>
      <c r="G64" t="s">
        <v>93</v>
      </c>
      <c r="H64">
        <f>E64*C65/(C65+E64)</f>
        <v>515.06573859242076</v>
      </c>
      <c r="I64">
        <f>E64*D65/(E64+D65)</f>
        <v>830.74428274428271</v>
      </c>
    </row>
    <row r="65" spans="1:9" x14ac:dyDescent="0.35">
      <c r="C65">
        <f>SUM(C63:C64)</f>
        <v>710</v>
      </c>
      <c r="D65">
        <f>SUM(D63:D64)</f>
        <v>1491</v>
      </c>
    </row>
    <row r="66" spans="1:9" x14ac:dyDescent="0.35">
      <c r="C66" t="s">
        <v>72</v>
      </c>
      <c r="D66" t="s">
        <v>73</v>
      </c>
      <c r="H66" t="s">
        <v>72</v>
      </c>
      <c r="I66" t="s">
        <v>73</v>
      </c>
    </row>
    <row r="67" spans="1:9" x14ac:dyDescent="0.35">
      <c r="A67" t="s">
        <v>106</v>
      </c>
      <c r="B67">
        <v>3</v>
      </c>
      <c r="C67">
        <v>118</v>
      </c>
      <c r="D67">
        <v>167</v>
      </c>
      <c r="E67">
        <f>SUM(C67:D67)</f>
        <v>285</v>
      </c>
      <c r="G67">
        <v>1</v>
      </c>
      <c r="H67">
        <f>E67*C69/(E67+C69)</f>
        <v>203.36683417085428</v>
      </c>
      <c r="I67">
        <f>E67*D69/(E67+D69)</f>
        <v>239.26520270270271</v>
      </c>
    </row>
    <row r="68" spans="1:9" x14ac:dyDescent="0.35">
      <c r="B68" t="s">
        <v>95</v>
      </c>
      <c r="C68">
        <f>SUM(C50,C51,C53)</f>
        <v>592</v>
      </c>
      <c r="D68">
        <f>SUM(D50,D51,D53)</f>
        <v>1324</v>
      </c>
      <c r="E68">
        <f>SUM(C68:D68)</f>
        <v>1916</v>
      </c>
      <c r="G68" t="s">
        <v>93</v>
      </c>
      <c r="H68">
        <f>E68*C69/(C69+E68)</f>
        <v>518.03503427265798</v>
      </c>
      <c r="I68">
        <f>E68*D69/(E68+D69)</f>
        <v>838.49603756970942</v>
      </c>
    </row>
    <row r="69" spans="1:9" x14ac:dyDescent="0.35">
      <c r="C69">
        <f>SUM(C67:C68)</f>
        <v>710</v>
      </c>
      <c r="D69">
        <f>SUM(D67:D68)</f>
        <v>1491</v>
      </c>
    </row>
    <row r="71" spans="1:9" x14ac:dyDescent="0.35">
      <c r="C71" t="s">
        <v>72</v>
      </c>
      <c r="D71" t="s">
        <v>73</v>
      </c>
      <c r="H71" t="s">
        <v>72</v>
      </c>
      <c r="I71" t="s">
        <v>73</v>
      </c>
    </row>
    <row r="72" spans="1:9" x14ac:dyDescent="0.35">
      <c r="A72" t="s">
        <v>107</v>
      </c>
      <c r="B72">
        <v>4</v>
      </c>
      <c r="C72">
        <v>178</v>
      </c>
      <c r="D72">
        <v>528</v>
      </c>
      <c r="E72">
        <f>SUM(C72:D72)</f>
        <v>706</v>
      </c>
      <c r="G72">
        <v>1</v>
      </c>
      <c r="H72">
        <f>E72*C74/(E72+C74)</f>
        <v>353.99717514124296</v>
      </c>
      <c r="I72">
        <f>E72*D74/(E72+D74)</f>
        <v>479.12881201638601</v>
      </c>
    </row>
    <row r="73" spans="1:9" x14ac:dyDescent="0.35">
      <c r="B73" t="s">
        <v>96</v>
      </c>
      <c r="C73">
        <f>SUM(C50:C52)</f>
        <v>532</v>
      </c>
      <c r="D73">
        <f>SUM(D50:D52)</f>
        <v>963</v>
      </c>
      <c r="E73">
        <f>SUM(C73:D73)</f>
        <v>1495</v>
      </c>
      <c r="G73" t="s">
        <v>93</v>
      </c>
      <c r="H73">
        <f>E73*C74/(C74+E73)</f>
        <v>481.38321995464855</v>
      </c>
      <c r="I73">
        <f>E73*D74/(E73+D74)</f>
        <v>746.49866041527127</v>
      </c>
    </row>
    <row r="74" spans="1:9" x14ac:dyDescent="0.35">
      <c r="C74">
        <f>SUM(C72:C73)</f>
        <v>710</v>
      </c>
      <c r="D74">
        <f>SUM(D72:D73)</f>
        <v>1491</v>
      </c>
    </row>
    <row r="76" spans="1:9" x14ac:dyDescent="0.35">
      <c r="C76" t="s">
        <v>72</v>
      </c>
      <c r="D76" t="s">
        <v>73</v>
      </c>
      <c r="H76" t="s">
        <v>72</v>
      </c>
      <c r="I76" t="s">
        <v>73</v>
      </c>
    </row>
    <row r="77" spans="1:9" x14ac:dyDescent="0.35">
      <c r="A77" t="s">
        <v>108</v>
      </c>
      <c r="B77" t="s">
        <v>97</v>
      </c>
      <c r="C77">
        <f>SUM(C50:C51)</f>
        <v>414</v>
      </c>
      <c r="D77">
        <f>SUM(D50:D51)</f>
        <v>796</v>
      </c>
      <c r="E77">
        <f>SUM(C77:D77)</f>
        <v>1210</v>
      </c>
      <c r="G77">
        <v>1</v>
      </c>
      <c r="H77">
        <f>E77*C79/(E77+C79)</f>
        <v>447.44791666666669</v>
      </c>
      <c r="I77">
        <f>E77*D79/(E77+D79)</f>
        <v>667.94150314698265</v>
      </c>
    </row>
    <row r="78" spans="1:9" x14ac:dyDescent="0.35">
      <c r="B78" t="s">
        <v>98</v>
      </c>
      <c r="C78">
        <f>SUM(C52:C53)</f>
        <v>296</v>
      </c>
      <c r="D78">
        <f>SUM(D52:D53)</f>
        <v>695</v>
      </c>
      <c r="E78">
        <f>SUM(C78:D78)</f>
        <v>991</v>
      </c>
      <c r="G78" t="s">
        <v>93</v>
      </c>
      <c r="H78">
        <f>E78*C79/(C79+E78)</f>
        <v>413.64491475602586</v>
      </c>
      <c r="I78">
        <f>E78*D79/(E78+D79)</f>
        <v>595.31869460112807</v>
      </c>
    </row>
    <row r="79" spans="1:9" x14ac:dyDescent="0.35">
      <c r="C79">
        <f>SUM(C77:C78)</f>
        <v>710</v>
      </c>
      <c r="D79">
        <f>SUM(D77:D78)</f>
        <v>1491</v>
      </c>
    </row>
    <row r="81" spans="1:9" x14ac:dyDescent="0.35">
      <c r="C81" t="s">
        <v>72</v>
      </c>
      <c r="D81" t="s">
        <v>73</v>
      </c>
      <c r="H81" t="s">
        <v>72</v>
      </c>
      <c r="I81" t="s">
        <v>73</v>
      </c>
    </row>
    <row r="82" spans="1:9" x14ac:dyDescent="0.35">
      <c r="A82" t="s">
        <v>109</v>
      </c>
      <c r="B82" t="s">
        <v>99</v>
      </c>
      <c r="C82">
        <f>SUM(C51:C52)</f>
        <v>320</v>
      </c>
      <c r="D82">
        <f>SUM(D51:D52)</f>
        <v>290</v>
      </c>
      <c r="E82">
        <f>SUM(C82:D82)</f>
        <v>610</v>
      </c>
      <c r="G82">
        <v>1</v>
      </c>
      <c r="H82">
        <f>E82*C84/(E82+C84)</f>
        <v>328.10606060606062</v>
      </c>
      <c r="I82">
        <f>E82*D84/(E82+D84)</f>
        <v>432.89386006663494</v>
      </c>
    </row>
    <row r="83" spans="1:9" x14ac:dyDescent="0.35">
      <c r="B83" t="s">
        <v>100</v>
      </c>
      <c r="C83">
        <f>SUM(C50,C53)</f>
        <v>390</v>
      </c>
      <c r="D83">
        <f>SUM(D50,D53)</f>
        <v>1201</v>
      </c>
      <c r="E83">
        <f>SUM(C83:D83)</f>
        <v>1591</v>
      </c>
      <c r="G83" t="s">
        <v>93</v>
      </c>
      <c r="H83">
        <f>E83*C84/(C84+E83)</f>
        <v>490.92133854845719</v>
      </c>
      <c r="I83">
        <f>E83*D84/(E83+D84)</f>
        <v>769.68883841661261</v>
      </c>
    </row>
    <row r="84" spans="1:9" x14ac:dyDescent="0.35">
      <c r="C84">
        <f>SUM(C82:C83)</f>
        <v>710</v>
      </c>
      <c r="D84">
        <f>SUM(D82:D83)</f>
        <v>1491</v>
      </c>
    </row>
    <row r="86" spans="1:9" x14ac:dyDescent="0.35">
      <c r="C86" t="s">
        <v>72</v>
      </c>
      <c r="D86" t="s">
        <v>73</v>
      </c>
      <c r="H86" t="s">
        <v>72</v>
      </c>
      <c r="I86" t="s">
        <v>73</v>
      </c>
    </row>
    <row r="87" spans="1:9" x14ac:dyDescent="0.35">
      <c r="A87" t="s">
        <v>110</v>
      </c>
      <c r="B87" t="s">
        <v>101</v>
      </c>
      <c r="C87">
        <f>C50+C52</f>
        <v>330</v>
      </c>
      <c r="D87">
        <f>D50+D52</f>
        <v>840</v>
      </c>
      <c r="E87">
        <f>SUM(C87:D87)</f>
        <v>1170</v>
      </c>
      <c r="G87">
        <v>1</v>
      </c>
      <c r="H87">
        <f>E87*C89/(E87+C89)</f>
        <v>441.86170212765956</v>
      </c>
      <c r="I87">
        <f>E87*D89/(E87+D89)</f>
        <v>655.56933483652767</v>
      </c>
    </row>
    <row r="88" spans="1:9" x14ac:dyDescent="0.35">
      <c r="B88" t="s">
        <v>102</v>
      </c>
      <c r="C88">
        <f>C51+C53</f>
        <v>380</v>
      </c>
      <c r="D88">
        <f>D51+D53</f>
        <v>651</v>
      </c>
      <c r="E88">
        <f>SUM(C88:D88)</f>
        <v>1031</v>
      </c>
      <c r="G88" t="s">
        <v>93</v>
      </c>
      <c r="H88">
        <f>E88*C89/(C89+E88)</f>
        <v>420.45376220562895</v>
      </c>
      <c r="I88">
        <f>E88*D89/(E88+D89)</f>
        <v>609.5245836637589</v>
      </c>
    </row>
    <row r="89" spans="1:9" x14ac:dyDescent="0.35">
      <c r="C89">
        <f>SUM(C87:C88)</f>
        <v>710</v>
      </c>
      <c r="D89">
        <f>SUM(D87:D88)</f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NewHeat</vt:lpstr>
      <vt:lpstr>Sheet4</vt:lpstr>
      <vt:lpstr>Sheet2</vt:lpstr>
      <vt:lpstr>DM HW2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telayehi</cp:lastModifiedBy>
  <dcterms:created xsi:type="dcterms:W3CDTF">2015-10-05T22:50:07Z</dcterms:created>
  <dcterms:modified xsi:type="dcterms:W3CDTF">2015-10-15T00:21:38Z</dcterms:modified>
</cp:coreProperties>
</file>