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dr\Desktop\"/>
    </mc:Choice>
  </mc:AlternateContent>
  <xr:revisionPtr revIDLastSave="0" documentId="8_{FE05CD7A-0286-4328-B4B2-C90DA579CF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verages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4" l="1"/>
  <c r="D25" i="4"/>
  <c r="E25" i="4"/>
  <c r="F25" i="4"/>
  <c r="G25" i="4"/>
  <c r="H25" i="4"/>
  <c r="I25" i="4"/>
  <c r="J25" i="4"/>
  <c r="B25" i="4"/>
  <c r="C24" i="4"/>
  <c r="D24" i="4"/>
  <c r="E24" i="4"/>
  <c r="F24" i="4"/>
  <c r="G24" i="4"/>
  <c r="H24" i="4"/>
  <c r="I24" i="4"/>
  <c r="J24" i="4"/>
  <c r="B24" i="4"/>
  <c r="B22" i="4"/>
  <c r="B23" i="4"/>
  <c r="C23" i="4"/>
  <c r="D23" i="4"/>
  <c r="E23" i="4"/>
  <c r="F23" i="4"/>
  <c r="G23" i="4"/>
  <c r="H23" i="4"/>
  <c r="I23" i="4"/>
  <c r="J23" i="4"/>
  <c r="C22" i="4"/>
  <c r="D22" i="4"/>
  <c r="E22" i="4"/>
  <c r="F22" i="4"/>
  <c r="G22" i="4"/>
  <c r="H22" i="4"/>
  <c r="I22" i="4"/>
  <c r="J22" i="4"/>
  <c r="C21" i="4"/>
  <c r="D21" i="4"/>
  <c r="E21" i="4"/>
  <c r="F21" i="4"/>
  <c r="G21" i="4"/>
  <c r="H21" i="4"/>
  <c r="I21" i="4"/>
  <c r="J21" i="4"/>
  <c r="B21" i="4"/>
  <c r="J20" i="4"/>
  <c r="B20" i="4"/>
  <c r="J26" i="4"/>
  <c r="I26" i="4"/>
  <c r="H26" i="4"/>
  <c r="G26" i="4"/>
  <c r="F26" i="4"/>
  <c r="E26" i="4"/>
  <c r="D26" i="4"/>
  <c r="C26" i="4"/>
  <c r="B26" i="4"/>
  <c r="C20" i="4"/>
  <c r="D20" i="4"/>
  <c r="E20" i="4"/>
  <c r="F20" i="4"/>
  <c r="G20" i="4"/>
  <c r="H20" i="4"/>
  <c r="I20" i="4"/>
</calcChain>
</file>

<file path=xl/sharedStrings.xml><?xml version="1.0" encoding="utf-8"?>
<sst xmlns="http://schemas.openxmlformats.org/spreadsheetml/2006/main" count="46" uniqueCount="24">
  <si>
    <t>[Na+] (Mm)</t>
  </si>
  <si>
    <t>1mM</t>
  </si>
  <si>
    <t>5mM</t>
  </si>
  <si>
    <t>10mM</t>
  </si>
  <si>
    <t>50mM</t>
  </si>
  <si>
    <t>100mM</t>
  </si>
  <si>
    <t>150mM</t>
  </si>
  <si>
    <t>200mM</t>
  </si>
  <si>
    <t>250mM</t>
  </si>
  <si>
    <t>500mM</t>
  </si>
  <si>
    <t>1000mM</t>
  </si>
  <si>
    <t>number of peaks</t>
  </si>
  <si>
    <t>matched Red (mV)</t>
  </si>
  <si>
    <t>matched Green (mV)</t>
  </si>
  <si>
    <t>Ratio</t>
  </si>
  <si>
    <t>std ratio</t>
  </si>
  <si>
    <t>Trial 1-</t>
  </si>
  <si>
    <t>Trial 2-</t>
  </si>
  <si>
    <t>Trial 3-</t>
  </si>
  <si>
    <t>log([Na+])</t>
  </si>
  <si>
    <t>std</t>
  </si>
  <si>
    <t>AVERAGES</t>
  </si>
  <si>
    <t>Red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</si>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</sst>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4" borderId="0" xfId="0" applyFill="1"/>
    <xf numFmtId="14" fontId="0" fillId="2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F80D-BF24-4391-977D-C9693380AB9F}">
  <dimension ref="A1:W26"/>
  <sheetViews>
    <sheetView tabSelected="1" zoomScaleNormal="100" workbookViewId="0">
      <selection activeCell="M28" sqref="M28"/>
    </sheetView>
  </sheetViews>
  <sheetFormatPr defaultColWidth="8.85546875" defaultRowHeight="15" x14ac:dyDescent="0.25"/>
  <cols>
    <col min="1" max="1" width="19.7109375" bestFit="1" customWidth="1"/>
    <col min="13" max="13" width="19.7109375" bestFit="1" customWidth="1"/>
    <col min="26" max="26" width="11.28515625" bestFit="1" customWidth="1"/>
  </cols>
  <sheetData>
    <row r="1" spans="1:23" x14ac:dyDescent="0.25">
      <c r="A1" s="2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  <c r="M1" s="3" t="s">
        <v>17</v>
      </c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25">
      <c r="A2" t="s">
        <v>0</v>
      </c>
      <c r="B2">
        <v>1</v>
      </c>
      <c r="C2">
        <v>5</v>
      </c>
      <c r="D2">
        <v>10</v>
      </c>
      <c r="E2">
        <v>50</v>
      </c>
      <c r="F2">
        <v>100</v>
      </c>
      <c r="G2">
        <v>150</v>
      </c>
      <c r="H2">
        <v>200</v>
      </c>
      <c r="I2">
        <v>250</v>
      </c>
      <c r="J2">
        <v>500</v>
      </c>
      <c r="K2">
        <v>1000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</row>
    <row r="3" spans="1:23" x14ac:dyDescent="0.25">
      <c r="A3" t="s">
        <v>11</v>
      </c>
      <c r="B3">
        <v>31</v>
      </c>
      <c r="C3">
        <v>44</v>
      </c>
      <c r="D3">
        <v>45</v>
      </c>
      <c r="E3">
        <v>63</v>
      </c>
      <c r="F3">
        <v>64</v>
      </c>
      <c r="G3">
        <v>77</v>
      </c>
      <c r="H3">
        <v>45</v>
      </c>
      <c r="I3">
        <v>38</v>
      </c>
      <c r="J3">
        <v>48</v>
      </c>
      <c r="K3">
        <v>51</v>
      </c>
      <c r="M3" t="s">
        <v>11</v>
      </c>
      <c r="N3">
        <v>68</v>
      </c>
      <c r="O3">
        <v>61</v>
      </c>
      <c r="P3">
        <v>11</v>
      </c>
      <c r="Q3">
        <v>26</v>
      </c>
      <c r="R3">
        <v>19</v>
      </c>
      <c r="S3">
        <v>10</v>
      </c>
      <c r="T3">
        <v>15</v>
      </c>
      <c r="U3">
        <v>19</v>
      </c>
      <c r="V3">
        <v>6</v>
      </c>
      <c r="W3">
        <v>5</v>
      </c>
    </row>
    <row r="4" spans="1:23" x14ac:dyDescent="0.25">
      <c r="A4" t="s">
        <v>12</v>
      </c>
      <c r="B4">
        <v>121.5699</v>
      </c>
      <c r="C4">
        <v>124.76</v>
      </c>
      <c r="D4">
        <v>95.861999999999995</v>
      </c>
      <c r="E4">
        <v>89.822999999999993</v>
      </c>
      <c r="F4">
        <v>84.465999999999994</v>
      </c>
      <c r="G4">
        <v>78.404499999999999</v>
      </c>
      <c r="H4">
        <v>72.099199999999996</v>
      </c>
      <c r="I4">
        <v>66.204999999999998</v>
      </c>
      <c r="J4">
        <v>79.084999999999994</v>
      </c>
      <c r="K4">
        <v>72.465000000000003</v>
      </c>
      <c r="M4" t="s">
        <v>12</v>
      </c>
      <c r="N4">
        <v>170.41</v>
      </c>
      <c r="O4">
        <v>149.54</v>
      </c>
      <c r="P4">
        <v>106.78</v>
      </c>
      <c r="Q4">
        <v>76.13</v>
      </c>
      <c r="R4">
        <v>68.744</v>
      </c>
      <c r="S4">
        <v>55.914000000000001</v>
      </c>
      <c r="T4">
        <v>50.27</v>
      </c>
      <c r="U4">
        <v>54.06</v>
      </c>
      <c r="V4">
        <v>38.061999999999998</v>
      </c>
      <c r="W4">
        <v>45.069000000000003</v>
      </c>
    </row>
    <row r="5" spans="1:23" x14ac:dyDescent="0.25">
      <c r="A5" t="s">
        <v>13</v>
      </c>
      <c r="B5">
        <v>13.083</v>
      </c>
      <c r="C5">
        <v>14.928000000000001</v>
      </c>
      <c r="D5">
        <v>12.894</v>
      </c>
      <c r="E5">
        <v>14.535</v>
      </c>
      <c r="F5">
        <v>15.013999999999999</v>
      </c>
      <c r="G5">
        <v>14.603</v>
      </c>
      <c r="H5">
        <v>14.680999999999999</v>
      </c>
      <c r="I5">
        <v>13.507</v>
      </c>
      <c r="J5">
        <v>17.126000000000001</v>
      </c>
      <c r="K5">
        <v>16.125</v>
      </c>
      <c r="M5" t="s">
        <v>13</v>
      </c>
      <c r="N5">
        <v>18.956</v>
      </c>
      <c r="O5">
        <v>17.388000000000002</v>
      </c>
      <c r="P5">
        <v>10.303000000000001</v>
      </c>
      <c r="Q5">
        <v>11.295999999999999</v>
      </c>
      <c r="R5">
        <v>11.935</v>
      </c>
      <c r="S5">
        <v>11.949</v>
      </c>
      <c r="T5">
        <v>10.493</v>
      </c>
      <c r="U5">
        <v>11.273999999999999</v>
      </c>
      <c r="V5">
        <v>9.3858999999999995</v>
      </c>
      <c r="W5">
        <v>12.179</v>
      </c>
    </row>
    <row r="6" spans="1:23" x14ac:dyDescent="0.25">
      <c r="A6" t="s">
        <v>14</v>
      </c>
      <c r="B6">
        <v>9.1456</v>
      </c>
      <c r="C6">
        <v>8.2420000000000009</v>
      </c>
      <c r="D6">
        <v>7.423</v>
      </c>
      <c r="E6">
        <v>6.1289999999999996</v>
      </c>
      <c r="F6">
        <v>5.5907</v>
      </c>
      <c r="G6">
        <v>5.4013999999999998</v>
      </c>
      <c r="H6">
        <v>4.8619000000000003</v>
      </c>
      <c r="I6">
        <v>4.8550000000000004</v>
      </c>
      <c r="J6">
        <v>4.6379999999999999</v>
      </c>
      <c r="K6">
        <v>4.4729999999999999</v>
      </c>
      <c r="M6" t="s">
        <v>14</v>
      </c>
      <c r="N6">
        <v>8.9619999999999997</v>
      </c>
      <c r="O6">
        <v>8.69</v>
      </c>
      <c r="P6">
        <v>10.282</v>
      </c>
      <c r="Q6">
        <v>6.3819999999999997</v>
      </c>
      <c r="R6">
        <v>5.7149999999999999</v>
      </c>
      <c r="S6">
        <v>4.6150000000000002</v>
      </c>
      <c r="T6">
        <v>4.83</v>
      </c>
      <c r="U6">
        <v>4.6980000000000004</v>
      </c>
      <c r="V6">
        <v>3.9420000000000002</v>
      </c>
      <c r="W6">
        <v>3.661</v>
      </c>
    </row>
    <row r="7" spans="1:23" x14ac:dyDescent="0.25">
      <c r="A7" t="s">
        <v>15</v>
      </c>
      <c r="B7">
        <v>1.8307</v>
      </c>
      <c r="C7">
        <v>1.3242</v>
      </c>
      <c r="D7">
        <v>1.3282</v>
      </c>
      <c r="E7">
        <v>0.85470000000000002</v>
      </c>
      <c r="F7">
        <v>0.91679999999999995</v>
      </c>
      <c r="G7">
        <v>0.91659999999999997</v>
      </c>
      <c r="H7">
        <v>0.75190000000000001</v>
      </c>
      <c r="I7">
        <v>0.76910000000000001</v>
      </c>
      <c r="J7">
        <v>0.73240000000000005</v>
      </c>
      <c r="K7">
        <v>0.73350000000000004</v>
      </c>
      <c r="M7" t="s">
        <v>15</v>
      </c>
      <c r="N7">
        <v>1.3129</v>
      </c>
      <c r="O7">
        <v>2.2201</v>
      </c>
      <c r="P7">
        <v>2.1724999999999999</v>
      </c>
      <c r="Q7">
        <v>1.8201000000000001</v>
      </c>
      <c r="R7">
        <v>1.0008999999999999</v>
      </c>
      <c r="S7">
        <v>0.97740000000000005</v>
      </c>
      <c r="T7">
        <v>1.0258</v>
      </c>
      <c r="U7">
        <v>1.133</v>
      </c>
      <c r="V7">
        <v>1.5743</v>
      </c>
      <c r="W7">
        <v>0.76219999999999999</v>
      </c>
    </row>
    <row r="10" spans="1:23" x14ac:dyDescent="0.25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23" x14ac:dyDescent="0.25">
      <c r="A11" t="s">
        <v>0</v>
      </c>
      <c r="B11">
        <v>1</v>
      </c>
      <c r="C11">
        <v>5</v>
      </c>
      <c r="D11">
        <v>10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</row>
    <row r="12" spans="1:23" x14ac:dyDescent="0.25">
      <c r="A12" t="s">
        <v>11</v>
      </c>
      <c r="B12">
        <v>118</v>
      </c>
      <c r="C12">
        <v>122</v>
      </c>
      <c r="D12">
        <v>115</v>
      </c>
      <c r="E12">
        <v>126</v>
      </c>
      <c r="F12">
        <v>136</v>
      </c>
      <c r="G12">
        <v>147</v>
      </c>
      <c r="H12">
        <v>147</v>
      </c>
      <c r="I12">
        <v>159</v>
      </c>
      <c r="J12">
        <v>91</v>
      </c>
      <c r="K12">
        <v>151</v>
      </c>
    </row>
    <row r="13" spans="1:23" x14ac:dyDescent="0.25">
      <c r="A13" t="s">
        <v>12</v>
      </c>
      <c r="B13">
        <v>278.95</v>
      </c>
      <c r="C13">
        <v>211.64</v>
      </c>
      <c r="D13">
        <v>193.31</v>
      </c>
      <c r="E13">
        <v>173.56</v>
      </c>
      <c r="F13">
        <v>166.76</v>
      </c>
      <c r="G13">
        <v>159.03</v>
      </c>
      <c r="H13">
        <v>133.81</v>
      </c>
      <c r="I13">
        <v>136.15</v>
      </c>
      <c r="J13">
        <v>115.71</v>
      </c>
      <c r="K13">
        <v>77.676000000000002</v>
      </c>
    </row>
    <row r="14" spans="1:23" x14ac:dyDescent="0.25">
      <c r="A14" t="s">
        <v>13</v>
      </c>
      <c r="B14">
        <v>22.141999999999999</v>
      </c>
      <c r="C14">
        <v>20.558</v>
      </c>
      <c r="D14">
        <v>21.619</v>
      </c>
      <c r="E14">
        <v>27.773</v>
      </c>
      <c r="F14">
        <v>32.517000000000003</v>
      </c>
      <c r="G14">
        <v>34.671999999999997</v>
      </c>
      <c r="H14">
        <v>31.867000000000001</v>
      </c>
      <c r="I14">
        <v>34.345999999999997</v>
      </c>
      <c r="J14">
        <v>35.365000000000002</v>
      </c>
      <c r="K14">
        <v>27.792999999999999</v>
      </c>
    </row>
    <row r="15" spans="1:23" x14ac:dyDescent="0.25">
      <c r="A15" t="s">
        <v>14</v>
      </c>
      <c r="B15">
        <v>12.592000000000001</v>
      </c>
      <c r="C15">
        <v>10.284000000000001</v>
      </c>
      <c r="D15">
        <v>8.91</v>
      </c>
      <c r="E15">
        <v>6.2089999999999996</v>
      </c>
      <c r="F15">
        <v>5.133</v>
      </c>
      <c r="G15">
        <v>4.5789999999999997</v>
      </c>
      <c r="H15">
        <v>4.1920000000000002</v>
      </c>
      <c r="I15">
        <v>3.9630000000000001</v>
      </c>
      <c r="J15">
        <v>3.2789999999999999</v>
      </c>
      <c r="K15">
        <v>2.7949999999999999</v>
      </c>
    </row>
    <row r="16" spans="1:23" x14ac:dyDescent="0.25">
      <c r="A16" t="s">
        <v>15</v>
      </c>
      <c r="B16">
        <v>1.2621</v>
      </c>
      <c r="C16">
        <v>1.0543</v>
      </c>
      <c r="D16">
        <v>0.9466</v>
      </c>
      <c r="E16">
        <v>0.5696</v>
      </c>
      <c r="F16">
        <v>0.35670000000000002</v>
      </c>
      <c r="G16">
        <v>0.37359999999999999</v>
      </c>
      <c r="H16">
        <v>0.33829999999999999</v>
      </c>
      <c r="I16">
        <v>0.26569999999999999</v>
      </c>
      <c r="J16">
        <v>0.29260000000000003</v>
      </c>
      <c r="K16">
        <v>0.26819999999999999</v>
      </c>
    </row>
    <row r="19" spans="1:11" x14ac:dyDescent="0.25">
      <c r="B19" s="4" t="s">
        <v>21</v>
      </c>
      <c r="C19" s="4"/>
      <c r="D19" s="4"/>
      <c r="E19" s="4"/>
      <c r="F19" s="4"/>
      <c r="G19" s="4"/>
      <c r="H19" s="4"/>
      <c r="I19" s="4"/>
      <c r="J19" s="4"/>
    </row>
    <row r="20" spans="1:11" x14ac:dyDescent="0.25">
      <c r="A20" s="1" t="s">
        <v>14</v>
      </c>
      <c r="B20" s="1">
        <f t="shared" ref="B20:J20" si="0">(AVERAGE(B6,B15,N6))</f>
        <v>10.2332</v>
      </c>
      <c r="C20" s="1">
        <f t="shared" si="0"/>
        <v>9.072000000000001</v>
      </c>
      <c r="D20" s="1">
        <f t="shared" si="0"/>
        <v>8.8716666666666661</v>
      </c>
      <c r="E20" s="1">
        <f t="shared" si="0"/>
        <v>6.2399999999999993</v>
      </c>
      <c r="F20" s="1">
        <f t="shared" si="0"/>
        <v>5.4795666666666669</v>
      </c>
      <c r="G20" s="1">
        <f t="shared" si="0"/>
        <v>4.8651333333333335</v>
      </c>
      <c r="H20" s="1">
        <f t="shared" si="0"/>
        <v>4.6279666666666666</v>
      </c>
      <c r="I20" s="1">
        <f t="shared" si="0"/>
        <v>4.5053333333333336</v>
      </c>
      <c r="J20" s="1">
        <f>(AVERAGE(J6,J15,V6))</f>
        <v>3.9529999999999998</v>
      </c>
    </row>
    <row r="21" spans="1:11" x14ac:dyDescent="0.25">
      <c r="A21" t="s">
        <v>20</v>
      </c>
      <c r="B21">
        <f>(STDEVA(B15,B6,N6))</f>
        <v>2.0448423704530354</v>
      </c>
      <c r="C21">
        <f t="shared" ref="C21:J21" si="1">(STDEVA(C15,C6,O6))</f>
        <v>1.0732585895300351</v>
      </c>
      <c r="D21">
        <f t="shared" si="1"/>
        <v>1.4298854266455578</v>
      </c>
      <c r="E21">
        <f t="shared" si="1"/>
        <v>0.12931743888586728</v>
      </c>
      <c r="F21">
        <f t="shared" si="1"/>
        <v>0.30650279498453731</v>
      </c>
      <c r="G21">
        <f t="shared" si="1"/>
        <v>0.46476924740491732</v>
      </c>
      <c r="H21">
        <f t="shared" si="1"/>
        <v>0.37789496336063189</v>
      </c>
      <c r="I21">
        <f t="shared" si="1"/>
        <v>0.47618938809399514</v>
      </c>
      <c r="J21">
        <f t="shared" si="1"/>
        <v>0.67956677376104646</v>
      </c>
    </row>
    <row r="22" spans="1:11" x14ac:dyDescent="0.25">
      <c r="A22" t="s">
        <v>22</v>
      </c>
      <c r="B22">
        <f>(AVERAGE(B13,B4,N4))</f>
        <v>190.30996666666667</v>
      </c>
      <c r="C22">
        <f t="shared" ref="C22:J22" si="2">(AVERAGE(C13,C4,O4))</f>
        <v>161.97999999999999</v>
      </c>
      <c r="D22">
        <f t="shared" si="2"/>
        <v>131.98400000000001</v>
      </c>
      <c r="E22">
        <f t="shared" si="2"/>
        <v>113.17099999999999</v>
      </c>
      <c r="F22">
        <f t="shared" si="2"/>
        <v>106.65666666666668</v>
      </c>
      <c r="G22">
        <f t="shared" si="2"/>
        <v>97.782833333333329</v>
      </c>
      <c r="H22">
        <f t="shared" si="2"/>
        <v>85.393066666666655</v>
      </c>
      <c r="I22">
        <f t="shared" si="2"/>
        <v>85.471666666666678</v>
      </c>
      <c r="J22">
        <f t="shared" si="2"/>
        <v>77.618999999999986</v>
      </c>
    </row>
    <row r="23" spans="1:11" x14ac:dyDescent="0.25">
      <c r="A23" t="s">
        <v>20</v>
      </c>
      <c r="B23">
        <f>(STDEVA(B4,B13,N4))</f>
        <v>80.555139339481812</v>
      </c>
      <c r="C23">
        <f t="shared" ref="C23:J23" si="3">(STDEVA(C4,C13,O4))</f>
        <v>44.755991777638073</v>
      </c>
      <c r="D23">
        <f t="shared" si="3"/>
        <v>53.389693649617428</v>
      </c>
      <c r="E23">
        <f t="shared" si="3"/>
        <v>52.744649520117235</v>
      </c>
      <c r="F23">
        <f t="shared" si="3"/>
        <v>52.641270210105375</v>
      </c>
      <c r="G23">
        <f t="shared" si="3"/>
        <v>54.22054238094023</v>
      </c>
      <c r="H23">
        <f t="shared" si="3"/>
        <v>43.327567070092179</v>
      </c>
      <c r="I23">
        <f t="shared" si="3"/>
        <v>44.30683196001867</v>
      </c>
      <c r="J23">
        <f t="shared" si="3"/>
        <v>38.844753094851825</v>
      </c>
    </row>
    <row r="24" spans="1:11" x14ac:dyDescent="0.25">
      <c r="A24" t="s">
        <v>23</v>
      </c>
      <c r="B24">
        <f>(AVERAGE(B5,B14,N5))</f>
        <v>18.060333333333332</v>
      </c>
      <c r="C24">
        <f t="shared" ref="C24:J24" si="4">(AVERAGE(C5,C14,O5))</f>
        <v>17.62466666666667</v>
      </c>
      <c r="D24">
        <f t="shared" si="4"/>
        <v>14.938666666666668</v>
      </c>
      <c r="E24">
        <f t="shared" si="4"/>
        <v>17.867999999999999</v>
      </c>
      <c r="F24">
        <f t="shared" si="4"/>
        <v>19.822000000000003</v>
      </c>
      <c r="G24">
        <f t="shared" si="4"/>
        <v>20.407999999999998</v>
      </c>
      <c r="H24">
        <f t="shared" si="4"/>
        <v>19.013666666666669</v>
      </c>
      <c r="I24">
        <f t="shared" si="4"/>
        <v>19.709</v>
      </c>
      <c r="J24">
        <f t="shared" si="4"/>
        <v>20.625633333333333</v>
      </c>
    </row>
    <row r="25" spans="1:11" x14ac:dyDescent="0.25">
      <c r="A25" t="s">
        <v>20</v>
      </c>
      <c r="B25">
        <f>(STDEVA(B5,B14,N5))</f>
        <v>4.5954362506005193</v>
      </c>
      <c r="C25">
        <f t="shared" ref="C25:J25" si="5">(STDEVA(C5,C14,O5))</f>
        <v>2.8224516529664885</v>
      </c>
      <c r="D25">
        <f t="shared" si="5"/>
        <v>5.9286136940547305</v>
      </c>
      <c r="E25">
        <f t="shared" si="5"/>
        <v>8.7295216936553821</v>
      </c>
      <c r="F25">
        <f t="shared" si="5"/>
        <v>11.101456165746903</v>
      </c>
      <c r="G25">
        <f t="shared" si="5"/>
        <v>12.424057348547612</v>
      </c>
      <c r="H25">
        <f t="shared" si="5"/>
        <v>11.326560348726053</v>
      </c>
      <c r="I25">
        <f t="shared" si="5"/>
        <v>12.725089351356242</v>
      </c>
      <c r="J25">
        <f t="shared" si="5"/>
        <v>13.33844010007668</v>
      </c>
    </row>
    <row r="26" spans="1:11" x14ac:dyDescent="0.25">
      <c r="A26" t="s">
        <v>19</v>
      </c>
      <c r="B26">
        <f>(LOG10(1))</f>
        <v>0</v>
      </c>
      <c r="C26">
        <f>(LOG10(5))</f>
        <v>0.69897000433601886</v>
      </c>
      <c r="D26">
        <f>(LOG10(10))</f>
        <v>1</v>
      </c>
      <c r="E26">
        <f>(LOG(50))</f>
        <v>1.6989700043360187</v>
      </c>
      <c r="F26">
        <f>(LOG10(100))</f>
        <v>2</v>
      </c>
      <c r="G26">
        <f>(LOG(150))</f>
        <v>2.1760912590556813</v>
      </c>
      <c r="H26">
        <f>(LOG(200))</f>
        <v>2.3010299956639813</v>
      </c>
      <c r="I26">
        <f>(LOG(250))</f>
        <v>2.3979400086720375</v>
      </c>
      <c r="J26">
        <f>(LOG(500))</f>
        <v>2.6989700043360187</v>
      </c>
      <c r="K26">
        <v>3</v>
      </c>
    </row>
  </sheetData>
  <mergeCells count="4">
    <mergeCell ref="A1:K1"/>
    <mergeCell ref="M1:W1"/>
    <mergeCell ref="A10:K10"/>
    <mergeCell ref="B19:J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Niedre</dc:creator>
  <cp:keywords/>
  <dc:description/>
  <cp:lastModifiedBy>niedr</cp:lastModifiedBy>
  <cp:revision/>
  <dcterms:created xsi:type="dcterms:W3CDTF">2022-03-18T13:46:18Z</dcterms:created>
  <dcterms:modified xsi:type="dcterms:W3CDTF">2023-02-18T22:24:08Z</dcterms:modified>
  <cp:category/>
  <cp:contentStatus/>
</cp:coreProperties>
</file>