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50" documentId="11_E60897F41BE170836B02CE998F75CCDC64E183C8" xr6:coauthVersionLast="47" xr6:coauthVersionMax="47" xr10:uidLastSave="{1429C19D-F954-465E-A76F-D6FB552CBB8F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3" i="1"/>
  <c r="E5" i="1"/>
  <c r="E7" i="1"/>
  <c r="E3" i="1"/>
  <c r="K8" i="1"/>
  <c r="J8" i="1"/>
  <c r="I8" i="1"/>
  <c r="B8" i="1"/>
  <c r="C8" i="1"/>
  <c r="D8" i="1"/>
  <c r="M7" i="1"/>
  <c r="L7" i="1"/>
  <c r="K6" i="1"/>
  <c r="J6" i="1"/>
  <c r="I6" i="1"/>
  <c r="B6" i="1"/>
  <c r="C6" i="1"/>
  <c r="D6" i="1"/>
  <c r="M5" i="1"/>
  <c r="L5" i="1"/>
  <c r="K4" i="1"/>
  <c r="J4" i="1"/>
  <c r="I4" i="1"/>
  <c r="B4" i="1"/>
  <c r="C4" i="1"/>
  <c r="E4" i="1" s="1"/>
  <c r="D4" i="1"/>
  <c r="M3" i="1"/>
  <c r="L3" i="1"/>
  <c r="F8" i="1" l="1"/>
  <c r="F4" i="1"/>
  <c r="E6" i="1"/>
  <c r="E8" i="1"/>
  <c r="F6" i="1"/>
  <c r="M4" i="1"/>
  <c r="L4" i="1"/>
  <c r="M6" i="1"/>
  <c r="L6" i="1"/>
  <c r="M8" i="1"/>
  <c r="L8" i="1"/>
</calcChain>
</file>

<file path=xl/sharedStrings.xml><?xml version="1.0" encoding="utf-8"?>
<sst xmlns="http://schemas.openxmlformats.org/spreadsheetml/2006/main" count="24" uniqueCount="13">
  <si>
    <t>0.75mm deep</t>
  </si>
  <si>
    <t>1mm deep</t>
  </si>
  <si>
    <t>trial 1</t>
  </si>
  <si>
    <t>trial 2</t>
  </si>
  <si>
    <t>trial 3</t>
  </si>
  <si>
    <t>AVERAGE</t>
  </si>
  <si>
    <t>STD</t>
  </si>
  <si>
    <t>red MATCH</t>
  </si>
  <si>
    <t>red norm</t>
  </si>
  <si>
    <t>green MATCH</t>
  </si>
  <si>
    <t>green norm</t>
  </si>
  <si>
    <t>ratio</t>
  </si>
  <si>
    <t>ratio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</si>
</sst>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K18" sqref="K18"/>
    </sheetView>
  </sheetViews>
  <sheetFormatPr defaultRowHeight="15" x14ac:dyDescent="0.25"/>
  <cols>
    <col min="1" max="1" width="13.42578125" bestFit="1" customWidth="1"/>
    <col min="4" max="4" width="16" bestFit="1" customWidth="1"/>
    <col min="8" max="8" width="13.140625" bestFit="1" customWidth="1"/>
    <col min="15" max="15" width="24.5703125" bestFit="1" customWidth="1"/>
  </cols>
  <sheetData>
    <row r="1" spans="1:16" x14ac:dyDescent="0.25">
      <c r="D1" t="s">
        <v>0</v>
      </c>
      <c r="K1" t="s">
        <v>1</v>
      </c>
      <c r="O1" s="4"/>
      <c r="P1" s="4"/>
    </row>
    <row r="2" spans="1:16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I2" t="s">
        <v>2</v>
      </c>
      <c r="J2" s="1" t="s">
        <v>3</v>
      </c>
      <c r="K2" t="s">
        <v>4</v>
      </c>
      <c r="L2" t="s">
        <v>5</v>
      </c>
      <c r="M2" t="s">
        <v>6</v>
      </c>
      <c r="O2" s="2"/>
      <c r="P2" s="2"/>
    </row>
    <row r="3" spans="1:16" x14ac:dyDescent="0.25">
      <c r="A3" t="s">
        <v>7</v>
      </c>
      <c r="B3">
        <v>711.71</v>
      </c>
      <c r="C3">
        <v>399.45</v>
      </c>
      <c r="D3">
        <v>482.24</v>
      </c>
      <c r="E3">
        <f>(AVERAGE(B3:D3))</f>
        <v>531.13333333333333</v>
      </c>
      <c r="F3">
        <f>(STDEVA(B3:D3))</f>
        <v>161.76988419768782</v>
      </c>
      <c r="H3" t="s">
        <v>7</v>
      </c>
      <c r="I3">
        <v>83</v>
      </c>
      <c r="J3">
        <v>188.65</v>
      </c>
      <c r="K3">
        <v>71.947999999999993</v>
      </c>
      <c r="L3">
        <f>(AVERAGE(I3:K3))</f>
        <v>114.53266666666666</v>
      </c>
      <c r="M3">
        <f>(STDEVA(I3:K3))</f>
        <v>64.424925311042003</v>
      </c>
      <c r="O3" s="2"/>
      <c r="P3" s="2"/>
    </row>
    <row r="4" spans="1:16" x14ac:dyDescent="0.25">
      <c r="A4" t="s">
        <v>8</v>
      </c>
      <c r="B4">
        <f>(B3/531.1333)</f>
        <v>1.3399837667869818</v>
      </c>
      <c r="C4">
        <f t="shared" ref="C4" si="0">(C3/531.1333)</f>
        <v>0.75207109025173158</v>
      </c>
      <c r="D4">
        <f>(D3/531.1333)</f>
        <v>0.90794533123793975</v>
      </c>
      <c r="E4">
        <f t="shared" ref="E4:E8" si="1">(AVERAGE(B4:D4))</f>
        <v>1.0000000627588843</v>
      </c>
      <c r="F4">
        <f t="shared" ref="F4:F8" si="2">(STDEVA(B4:D4))</f>
        <v>0.30457492346589427</v>
      </c>
      <c r="H4" t="s">
        <v>8</v>
      </c>
      <c r="I4">
        <f>(I3/531.1333)</f>
        <v>0.15626962195742577</v>
      </c>
      <c r="J4">
        <f t="shared" ref="J4:K4" si="3">(J3/531.1333)</f>
        <v>0.35518390581046233</v>
      </c>
      <c r="K4">
        <f t="shared" si="3"/>
        <v>0.13546128627220322</v>
      </c>
      <c r="L4">
        <f t="shared" ref="L4:L8" si="4">(AVERAGE(I4:K4))</f>
        <v>0.21563827134669711</v>
      </c>
      <c r="M4">
        <f>(STDEVA(I4:K4))</f>
        <v>0.12129709304809543</v>
      </c>
    </row>
    <row r="5" spans="1:16" x14ac:dyDescent="0.25">
      <c r="A5" t="s">
        <v>9</v>
      </c>
      <c r="B5">
        <v>78.974000000000004</v>
      </c>
      <c r="C5">
        <v>84.77</v>
      </c>
      <c r="D5">
        <v>78.052999999999997</v>
      </c>
      <c r="E5">
        <f t="shared" si="1"/>
        <v>80.599000000000004</v>
      </c>
      <c r="F5">
        <f t="shared" si="2"/>
        <v>3.6414270554275814</v>
      </c>
      <c r="H5" t="s">
        <v>9</v>
      </c>
      <c r="I5">
        <v>8.9261999999999997</v>
      </c>
      <c r="J5">
        <v>14.96</v>
      </c>
      <c r="K5">
        <v>8.4495000000000005</v>
      </c>
      <c r="L5">
        <f t="shared" si="4"/>
        <v>10.778566666666668</v>
      </c>
      <c r="M5">
        <f t="shared" ref="M5:M8" si="5">(STDEVA(I5:K5))</f>
        <v>3.6290631385156868</v>
      </c>
    </row>
    <row r="6" spans="1:16" x14ac:dyDescent="0.25">
      <c r="A6" t="s">
        <v>10</v>
      </c>
      <c r="B6">
        <f>(B5/80.599)</f>
        <v>0.97983845953423743</v>
      </c>
      <c r="C6">
        <f t="shared" ref="C6" si="6">(C5/80.599)</f>
        <v>1.051750021712428</v>
      </c>
      <c r="D6">
        <f>(D5/80.599)</f>
        <v>0.96841151875333431</v>
      </c>
      <c r="E6">
        <f t="shared" si="1"/>
        <v>0.99999999999999989</v>
      </c>
      <c r="F6">
        <f t="shared" si="2"/>
        <v>4.5179556265308236E-2</v>
      </c>
      <c r="H6" t="s">
        <v>10</v>
      </c>
      <c r="I6">
        <f>(I5/80.599)</f>
        <v>0.11074827231107084</v>
      </c>
      <c r="J6">
        <f t="shared" ref="J6:K6" si="7">(J5/80.599)</f>
        <v>0.18561024330326678</v>
      </c>
      <c r="K6">
        <f t="shared" si="7"/>
        <v>0.104833806871053</v>
      </c>
      <c r="L6">
        <f t="shared" si="4"/>
        <v>0.13373077416179688</v>
      </c>
      <c r="M6">
        <f t="shared" si="5"/>
        <v>4.5026155889225546E-2</v>
      </c>
    </row>
    <row r="7" spans="1:16" x14ac:dyDescent="0.25">
      <c r="A7" t="s">
        <v>11</v>
      </c>
      <c r="B7">
        <v>9.4290000000000003</v>
      </c>
      <c r="C7">
        <v>5.4379999999999997</v>
      </c>
      <c r="D7">
        <v>6.048</v>
      </c>
      <c r="E7">
        <f t="shared" si="1"/>
        <v>6.9716666666666667</v>
      </c>
      <c r="F7">
        <f t="shared" si="2"/>
        <v>2.1498582123789824</v>
      </c>
      <c r="H7" t="s">
        <v>11</v>
      </c>
      <c r="I7">
        <v>9.58</v>
      </c>
      <c r="J7">
        <v>12.704000000000001</v>
      </c>
      <c r="K7">
        <v>8.6039999999999992</v>
      </c>
      <c r="L7">
        <f t="shared" si="4"/>
        <v>10.295999999999999</v>
      </c>
      <c r="M7">
        <f t="shared" si="5"/>
        <v>2.1417264064301111</v>
      </c>
    </row>
    <row r="8" spans="1:16" x14ac:dyDescent="0.25">
      <c r="A8" t="s">
        <v>12</v>
      </c>
      <c r="B8">
        <f>(B7/10.296)</f>
        <v>0.91579254079254091</v>
      </c>
      <c r="C8">
        <f t="shared" ref="C8" si="8">(C7/10.296)</f>
        <v>0.52816627816627815</v>
      </c>
      <c r="D8">
        <f>(D7/10.296)</f>
        <v>0.58741258741258751</v>
      </c>
      <c r="E8">
        <f t="shared" si="1"/>
        <v>0.6771238021238023</v>
      </c>
      <c r="F8">
        <f t="shared" si="2"/>
        <v>0.20880518768249534</v>
      </c>
      <c r="H8" t="s">
        <v>12</v>
      </c>
      <c r="I8">
        <f>(I7/10.296)</f>
        <v>0.93045843045843057</v>
      </c>
      <c r="J8">
        <f t="shared" ref="J8:K8" si="9">(J7/10.296)</f>
        <v>1.2338772338772339</v>
      </c>
      <c r="K8">
        <f t="shared" si="9"/>
        <v>0.83566433566433562</v>
      </c>
      <c r="L8">
        <f t="shared" si="4"/>
        <v>1</v>
      </c>
      <c r="M8">
        <f t="shared" si="5"/>
        <v>0.20801538523990931</v>
      </c>
    </row>
    <row r="10" spans="1:16" x14ac:dyDescent="0.25">
      <c r="D10" s="3"/>
    </row>
    <row r="11" spans="1:16" x14ac:dyDescent="0.25">
      <c r="D11" s="3"/>
    </row>
  </sheetData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2023-02-17T19:39:15Z</dcterms:created>
  <dcterms:modified xsi:type="dcterms:W3CDTF">2023-02-18T22:59:24Z</dcterms:modified>
  <cp:category/>
  <cp:contentStatus/>
</cp:coreProperties>
</file>