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Controller\excel\"/>
    </mc:Choice>
  </mc:AlternateContent>
  <xr:revisionPtr revIDLastSave="0" documentId="13_ncr:1_{7B090F17-F3A3-4D0D-AA4A-C5289CEC755D}" xr6:coauthVersionLast="47" xr6:coauthVersionMax="47" xr10:uidLastSave="{00000000-0000-0000-0000-000000000000}"/>
  <bookViews>
    <workbookView xWindow="-108" yWindow="-108" windowWidth="23256" windowHeight="12576" xr2:uid="{1CE458E8-ECD3-441B-AD2B-EEA4BAD03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1" l="1"/>
  <c r="V8" i="1" s="1"/>
  <c r="L4" i="1"/>
  <c r="L5" i="1"/>
  <c r="L3" i="1"/>
  <c r="S3" i="1" s="1"/>
  <c r="R10" i="1"/>
  <c r="S8" i="1" s="1"/>
  <c r="R9" i="1"/>
  <c r="C4" i="1"/>
  <c r="C5" i="1"/>
  <c r="C3" i="1"/>
  <c r="R8" i="1"/>
  <c r="A13" i="1" l="1"/>
  <c r="B13" i="1" s="1"/>
</calcChain>
</file>

<file path=xl/sharedStrings.xml><?xml version="1.0" encoding="utf-8"?>
<sst xmlns="http://schemas.openxmlformats.org/spreadsheetml/2006/main" count="34" uniqueCount="34">
  <si>
    <t>Frequency (kHz)</t>
  </si>
  <si>
    <t>Phases</t>
  </si>
  <si>
    <t>Yellow-Black</t>
  </si>
  <si>
    <t>Yellow-Blue</t>
  </si>
  <si>
    <t>Black-Blue</t>
  </si>
  <si>
    <t>C1 (mRMS)</t>
  </si>
  <si>
    <t>C2 (mRMS)</t>
  </si>
  <si>
    <t>C3 (mRMS)</t>
  </si>
  <si>
    <t>C4 (mRMS)</t>
  </si>
  <si>
    <t>C5 (mRMS)</t>
  </si>
  <si>
    <t>C6 (mRMS)</t>
  </si>
  <si>
    <t>C7 (mRMS)</t>
  </si>
  <si>
    <t>C8 (mRMS)</t>
  </si>
  <si>
    <t>C9 (mRMS)</t>
  </si>
  <si>
    <t>C10 (mRMS)</t>
  </si>
  <si>
    <t>C11 (mRMS)</t>
  </si>
  <si>
    <t>C12 (mRMS)</t>
  </si>
  <si>
    <t>C13 (mRMS)</t>
  </si>
  <si>
    <t>C14 (mRMS)</t>
  </si>
  <si>
    <t>Impedance Measurements</t>
  </si>
  <si>
    <t>Resistance Measurements</t>
  </si>
  <si>
    <t>Terminal Voltage (mV)</t>
  </si>
  <si>
    <t>Line-To-Line Terminal Resistance (mOhm)</t>
  </si>
  <si>
    <t>Average (mOhm)</t>
  </si>
  <si>
    <t>Phase Voltage (V)</t>
  </si>
  <si>
    <t>Average Line Current for phase (mRMS)</t>
  </si>
  <si>
    <t>Average Line current (mRMS)</t>
  </si>
  <si>
    <t>Impedance (Ohm)</t>
  </si>
  <si>
    <t>Induction Measurements</t>
  </si>
  <si>
    <t>Reactance (Ohm)</t>
  </si>
  <si>
    <t>Inductance (mH)</t>
  </si>
  <si>
    <t>Line Current (A)</t>
  </si>
  <si>
    <t>Wye Resistance (mOhm)</t>
  </si>
  <si>
    <t>Line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</si>
</sst>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1345-DD0A-456E-95E7-926C55DFDAB2}">
  <dimension ref="A1:V13"/>
  <sheetViews>
    <sheetView tabSelected="1" workbookViewId="0">
      <selection activeCell="V8" sqref="V8:V10"/>
    </sheetView>
  </sheetViews>
  <sheetFormatPr defaultRowHeight="14.4" x14ac:dyDescent="0.3"/>
  <cols>
    <col min="1" max="1" width="19.109375" customWidth="1"/>
    <col min="2" max="2" width="14.109375" customWidth="1"/>
    <col min="3" max="3" width="14.21875" customWidth="1"/>
    <col min="4" max="12" width="3.21875" customWidth="1"/>
    <col min="13" max="13" width="3.77734375" customWidth="1"/>
    <col min="14" max="17" width="3.21875" customWidth="1"/>
    <col min="18" max="18" width="32.44140625" customWidth="1"/>
    <col min="20" max="20" width="15.5546875" customWidth="1"/>
    <col min="21" max="21" width="15.21875" customWidth="1"/>
    <col min="22" max="22" width="17.109375" customWidth="1"/>
  </cols>
  <sheetData>
    <row r="1" spans="1:22" x14ac:dyDescent="0.3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2" x14ac:dyDescent="0.3">
      <c r="A2" t="s">
        <v>21</v>
      </c>
      <c r="B2" t="s">
        <v>31</v>
      </c>
      <c r="C2" s="3" t="s">
        <v>22</v>
      </c>
      <c r="D2" s="3"/>
      <c r="E2" s="3"/>
      <c r="F2" s="3"/>
      <c r="G2" s="3"/>
      <c r="H2" s="3"/>
      <c r="I2" s="3"/>
      <c r="J2" s="3"/>
      <c r="K2" s="3"/>
      <c r="L2" s="3" t="s">
        <v>32</v>
      </c>
      <c r="M2" s="3"/>
      <c r="N2" s="3"/>
      <c r="O2" s="3"/>
      <c r="P2" s="3"/>
      <c r="Q2" s="3"/>
      <c r="R2" s="3"/>
      <c r="S2" t="s">
        <v>23</v>
      </c>
    </row>
    <row r="3" spans="1:22" x14ac:dyDescent="0.3">
      <c r="A3">
        <v>25.7</v>
      </c>
      <c r="B3">
        <v>0.99</v>
      </c>
      <c r="C3" s="3">
        <f>A3/B3</f>
        <v>25.959595959595958</v>
      </c>
      <c r="D3" s="3"/>
      <c r="E3" s="3"/>
      <c r="F3" s="3"/>
      <c r="G3" s="3"/>
      <c r="H3" s="3"/>
      <c r="I3" s="3"/>
      <c r="J3" s="3"/>
      <c r="K3" s="3"/>
      <c r="L3" s="3">
        <f>C3/3</f>
        <v>8.6531986531986522</v>
      </c>
      <c r="M3" s="3"/>
      <c r="N3" s="3"/>
      <c r="O3" s="3"/>
      <c r="P3" s="3"/>
      <c r="Q3" s="3"/>
      <c r="R3" s="3"/>
      <c r="S3" s="3">
        <f>(L3+L4+L5)/3</f>
        <v>8.6749161823471805</v>
      </c>
      <c r="T3" s="3"/>
    </row>
    <row r="4" spans="1:22" x14ac:dyDescent="0.3">
      <c r="A4">
        <v>41</v>
      </c>
      <c r="B4">
        <v>1.57</v>
      </c>
      <c r="C4" s="3">
        <f t="shared" ref="C4:C5" si="0">A4/B4</f>
        <v>26.114649681528661</v>
      </c>
      <c r="D4" s="3"/>
      <c r="E4" s="3"/>
      <c r="F4" s="3"/>
      <c r="G4" s="3"/>
      <c r="H4" s="3"/>
      <c r="I4" s="3"/>
      <c r="J4" s="3"/>
      <c r="K4" s="3"/>
      <c r="L4" s="3">
        <f t="shared" ref="L4:L5" si="1">C4/3</f>
        <v>8.7048832271762198</v>
      </c>
      <c r="M4" s="3"/>
      <c r="N4" s="3"/>
      <c r="O4" s="3"/>
      <c r="P4" s="3"/>
      <c r="Q4" s="3"/>
      <c r="R4" s="3"/>
      <c r="S4" s="3"/>
      <c r="T4" s="3"/>
    </row>
    <row r="5" spans="1:22" x14ac:dyDescent="0.3">
      <c r="A5">
        <v>52</v>
      </c>
      <c r="B5">
        <v>2</v>
      </c>
      <c r="C5" s="3">
        <f t="shared" si="0"/>
        <v>26</v>
      </c>
      <c r="D5" s="3"/>
      <c r="E5" s="3"/>
      <c r="F5" s="3"/>
      <c r="G5" s="3"/>
      <c r="H5" s="3"/>
      <c r="I5" s="3"/>
      <c r="J5" s="3"/>
      <c r="K5" s="3"/>
      <c r="L5" s="3">
        <f t="shared" si="1"/>
        <v>8.6666666666666661</v>
      </c>
      <c r="M5" s="3"/>
      <c r="N5" s="3"/>
      <c r="O5" s="3"/>
      <c r="P5" s="3"/>
      <c r="Q5" s="3"/>
      <c r="R5" s="3"/>
      <c r="S5" s="3"/>
      <c r="T5" s="3"/>
    </row>
    <row r="6" spans="1:22" x14ac:dyDescent="0.3">
      <c r="A6" s="4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3">
      <c r="A7" t="s">
        <v>0</v>
      </c>
      <c r="B7" t="s">
        <v>1</v>
      </c>
      <c r="C7" t="s">
        <v>33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25</v>
      </c>
      <c r="S7" t="s">
        <v>26</v>
      </c>
      <c r="U7" t="s">
        <v>24</v>
      </c>
      <c r="V7" t="s">
        <v>27</v>
      </c>
    </row>
    <row r="8" spans="1:22" x14ac:dyDescent="0.3">
      <c r="A8">
        <v>30</v>
      </c>
      <c r="B8" t="s">
        <v>2</v>
      </c>
      <c r="C8">
        <v>1</v>
      </c>
      <c r="D8">
        <v>5.9130000000000003</v>
      </c>
      <c r="E8" s="1">
        <v>5.9050000000000002</v>
      </c>
      <c r="F8">
        <v>5.9240000000000004</v>
      </c>
      <c r="G8">
        <v>5.9109999999999996</v>
      </c>
      <c r="H8" s="1">
        <v>5.9109999999999996</v>
      </c>
      <c r="I8" s="1">
        <v>5.9139999999999997</v>
      </c>
      <c r="J8" s="1">
        <v>5.8929999999999998</v>
      </c>
      <c r="K8" s="1">
        <v>5.9</v>
      </c>
      <c r="L8" s="1">
        <v>5.9</v>
      </c>
      <c r="M8" s="1">
        <v>5.9269999999999996</v>
      </c>
      <c r="N8" s="1">
        <v>5.9160000000000004</v>
      </c>
      <c r="O8" s="1">
        <v>5.9219999999999997</v>
      </c>
      <c r="P8" s="1">
        <v>5.9020000000000001</v>
      </c>
      <c r="Q8" s="1">
        <v>5.9</v>
      </c>
      <c r="R8" s="2">
        <f>SUM(D8:Q8)/14</f>
        <v>5.9098571428571427</v>
      </c>
      <c r="S8" s="3">
        <f>SUM(R8:R10)/3</f>
        <v>5.8896666666666677</v>
      </c>
      <c r="T8" s="3"/>
      <c r="U8" s="3">
        <f>C8/3^0.5</f>
        <v>0.57735026918962584</v>
      </c>
      <c r="V8" s="3">
        <f>U8/(S8*10^-3)</f>
        <v>98.027664699127115</v>
      </c>
    </row>
    <row r="9" spans="1:22" x14ac:dyDescent="0.3">
      <c r="A9">
        <v>30</v>
      </c>
      <c r="B9" t="s">
        <v>3</v>
      </c>
      <c r="C9">
        <v>1</v>
      </c>
      <c r="D9">
        <v>5.86</v>
      </c>
      <c r="E9">
        <v>5.8570000000000002</v>
      </c>
      <c r="F9">
        <v>5.8550000000000004</v>
      </c>
      <c r="G9">
        <v>5.8570000000000002</v>
      </c>
      <c r="H9">
        <v>5.8579999999999997</v>
      </c>
      <c r="I9">
        <v>5.86</v>
      </c>
      <c r="J9">
        <v>5.8540000000000001</v>
      </c>
      <c r="K9">
        <v>5.8559999999999999</v>
      </c>
      <c r="L9">
        <v>5.8550000000000004</v>
      </c>
      <c r="M9">
        <v>5.8570000000000002</v>
      </c>
      <c r="N9">
        <v>5.8760000000000003</v>
      </c>
      <c r="O9">
        <v>5.8570000000000002</v>
      </c>
      <c r="P9">
        <v>5.8550000000000004</v>
      </c>
      <c r="Q9">
        <v>5.8550000000000004</v>
      </c>
      <c r="R9" s="2">
        <f>SUM(D9:Q9)/14</f>
        <v>5.8580000000000014</v>
      </c>
      <c r="S9" s="3"/>
      <c r="T9" s="3"/>
      <c r="U9" s="3"/>
      <c r="V9" s="3"/>
    </row>
    <row r="10" spans="1:22" x14ac:dyDescent="0.3">
      <c r="A10">
        <v>30</v>
      </c>
      <c r="B10" t="s">
        <v>4</v>
      </c>
      <c r="C10">
        <v>1</v>
      </c>
      <c r="D10">
        <v>5.9119999999999999</v>
      </c>
      <c r="E10">
        <v>5.9169999999999998</v>
      </c>
      <c r="F10">
        <v>5.8979999999999997</v>
      </c>
      <c r="G10">
        <v>5.9050000000000002</v>
      </c>
      <c r="H10">
        <v>5.8929999999999998</v>
      </c>
      <c r="I10">
        <v>5.899</v>
      </c>
      <c r="J10">
        <v>5.92</v>
      </c>
      <c r="K10">
        <v>5.9109999999999996</v>
      </c>
      <c r="L10">
        <v>5.907</v>
      </c>
      <c r="M10">
        <v>5.89</v>
      </c>
      <c r="N10">
        <v>5.867</v>
      </c>
      <c r="O10">
        <v>5.8849999999999998</v>
      </c>
      <c r="P10">
        <v>5.899</v>
      </c>
      <c r="Q10">
        <v>5.9130000000000003</v>
      </c>
      <c r="R10" s="2">
        <f>SUM(D10:Q10)/14</f>
        <v>5.9011428571428581</v>
      </c>
      <c r="S10" s="3"/>
      <c r="T10" s="3"/>
      <c r="U10" s="3"/>
      <c r="V10" s="3"/>
    </row>
    <row r="11" spans="1:22" x14ac:dyDescent="0.3">
      <c r="A11" s="6" t="s">
        <v>28</v>
      </c>
      <c r="B11" s="6"/>
    </row>
    <row r="12" spans="1:22" x14ac:dyDescent="0.3">
      <c r="A12" t="s">
        <v>29</v>
      </c>
      <c r="B12" t="s">
        <v>30</v>
      </c>
    </row>
    <row r="13" spans="1:22" x14ac:dyDescent="0.3">
      <c r="A13">
        <f>SQRT(V8^2-S3^2)</f>
        <v>97.643068753464235</v>
      </c>
      <c r="B13">
        <f>A13/(2*PI()*A8*10^3)*10^3</f>
        <v>0.51801256835918752</v>
      </c>
    </row>
  </sheetData>
  <mergeCells count="15">
    <mergeCell ref="A1:T1"/>
    <mergeCell ref="S8:T10"/>
    <mergeCell ref="U8:U10"/>
    <mergeCell ref="V8:V10"/>
    <mergeCell ref="A6:V6"/>
    <mergeCell ref="A11:B11"/>
    <mergeCell ref="C5:K5"/>
    <mergeCell ref="L2:R2"/>
    <mergeCell ref="L3:R3"/>
    <mergeCell ref="L4:R4"/>
    <mergeCell ref="L5:R5"/>
    <mergeCell ref="S3:T5"/>
    <mergeCell ref="C2:K2"/>
    <mergeCell ref="C3:K3"/>
    <mergeCell ref="C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 Name</dc:creator>
  <cp:lastModifiedBy>Pen Name</cp:lastModifiedBy>
  <dcterms:created xsi:type="dcterms:W3CDTF">2023-06-25T17:22:17Z</dcterms:created>
  <dcterms:modified xsi:type="dcterms:W3CDTF">2023-06-25T20:50:48Z</dcterms:modified>
</cp:coreProperties>
</file>