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9_BaH\Thermodynamics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6" i="1"/>
  <c r="G24" i="1"/>
  <c r="G23" i="1"/>
  <c r="I19" i="1"/>
  <c r="I20" i="1"/>
  <c r="I21" i="1"/>
  <c r="I22" i="1"/>
  <c r="I18" i="1"/>
  <c r="G25" i="1" l="1"/>
  <c r="H20" i="1" l="1"/>
  <c r="H19" i="1"/>
  <c r="H18" i="1"/>
  <c r="G21" i="1"/>
  <c r="G26" i="1" s="1"/>
  <c r="G22" i="1"/>
  <c r="G27" i="1" s="1"/>
  <c r="G19" i="1"/>
  <c r="G20" i="1"/>
  <c r="G18" i="1"/>
  <c r="C18" i="1"/>
  <c r="D23" i="1" l="1"/>
  <c r="E23" i="1"/>
  <c r="F23" i="1"/>
  <c r="D18" i="1"/>
  <c r="E18" i="1"/>
  <c r="F18" i="1"/>
  <c r="C19" i="1"/>
  <c r="D19" i="1"/>
  <c r="D24" i="1" s="1"/>
  <c r="E19" i="1"/>
  <c r="F19" i="1"/>
  <c r="F24" i="1" s="1"/>
  <c r="C20" i="1"/>
  <c r="D21" i="1"/>
  <c r="D26" i="1" s="1"/>
  <c r="C22" i="1"/>
  <c r="C27" i="1" s="1"/>
  <c r="C21" i="1"/>
  <c r="F21" i="1"/>
  <c r="F26" i="1" s="1"/>
  <c r="F22" i="1"/>
  <c r="F27" i="1" s="1"/>
  <c r="F20" i="1"/>
  <c r="E21" i="1"/>
  <c r="E22" i="1"/>
  <c r="E27" i="1" s="1"/>
  <c r="E20" i="1"/>
  <c r="E25" i="1" s="1"/>
  <c r="D22" i="1"/>
  <c r="D27" i="1" s="1"/>
  <c r="D20" i="1"/>
  <c r="D25" i="1" s="1"/>
  <c r="G8" i="1"/>
  <c r="H8" i="1"/>
  <c r="F8" i="1"/>
  <c r="F7" i="1"/>
  <c r="G7" i="1"/>
  <c r="H7" i="1"/>
  <c r="G6" i="1"/>
  <c r="H6" i="1"/>
  <c r="F5" i="1"/>
  <c r="F6" i="1"/>
  <c r="E24" i="1" l="1"/>
  <c r="F25" i="1"/>
  <c r="E26" i="1"/>
</calcChain>
</file>

<file path=xl/sharedStrings.xml><?xml version="1.0" encoding="utf-8"?>
<sst xmlns="http://schemas.openxmlformats.org/spreadsheetml/2006/main" count="14" uniqueCount="9">
  <si>
    <t>BaH12</t>
  </si>
  <si>
    <t>Ba8H96</t>
  </si>
  <si>
    <t>Cmc21</t>
  </si>
  <si>
    <t>P21</t>
  </si>
  <si>
    <t>Ba4H48</t>
  </si>
  <si>
    <t>P1</t>
  </si>
  <si>
    <t>Immm</t>
  </si>
  <si>
    <t>I4/mmm</t>
  </si>
  <si>
    <t>Fm3m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</si>
</sst>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8908043953088"/>
          <c:y val="2.8479414525739027E-2"/>
          <c:w val="0.83381347501749559"/>
          <c:h val="0.844383393681629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Лист1!$C$12</c:f>
              <c:strCache>
                <c:ptCount val="1"/>
                <c:pt idx="0">
                  <c:v>Cmc21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Лист1!$C$23:$C$27</c:f>
              <c:numCache>
                <c:formatCode>General</c:formatCode>
                <c:ptCount val="5"/>
                <c:pt idx="0">
                  <c:v>6.573269230769227E-2</c:v>
                </c:pt>
                <c:pt idx="3">
                  <c:v>3.7481638076922508E-2</c:v>
                </c:pt>
                <c:pt idx="4">
                  <c:v>3.644275115384632E-2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1-40FC-8FC1-7FEF8B6E039E}"/>
            </c:ext>
          </c:extLst>
        </c:ser>
        <c:ser>
          <c:idx val="1"/>
          <c:order val="1"/>
          <c:tx>
            <c:strRef>
              <c:f>Лист1!$D$12</c:f>
              <c:strCache>
                <c:ptCount val="1"/>
                <c:pt idx="0">
                  <c:v>P21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E1-40FC-8FC1-7FEF8B6E039E}"/>
            </c:ext>
          </c:extLst>
        </c:ser>
        <c:ser>
          <c:idx val="2"/>
          <c:order val="2"/>
          <c:tx>
            <c:strRef>
              <c:f>Лист1!$E$12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Лист1!$E$23:$E$27</c:f>
              <c:numCache>
                <c:formatCode>General</c:formatCode>
                <c:ptCount val="5"/>
                <c:pt idx="0">
                  <c:v>5.8201923076922624E-3</c:v>
                </c:pt>
                <c:pt idx="1">
                  <c:v>7.2024038461540041E-3</c:v>
                </c:pt>
                <c:pt idx="2">
                  <c:v>8.6717442307693293E-3</c:v>
                </c:pt>
                <c:pt idx="3">
                  <c:v>8.0140384615381421E-3</c:v>
                </c:pt>
                <c:pt idx="4">
                  <c:v>6.2107562500002267E-3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E1-40FC-8FC1-7FEF8B6E039E}"/>
            </c:ext>
          </c:extLst>
        </c:ser>
        <c:ser>
          <c:idx val="3"/>
          <c:order val="3"/>
          <c:tx>
            <c:strRef>
              <c:f>Лист1!$F$12</c:f>
              <c:strCache>
                <c:ptCount val="1"/>
                <c:pt idx="0">
                  <c:v>Immm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Лист1!$F$23:$F$27</c:f>
              <c:numCache>
                <c:formatCode>General</c:formatCode>
                <c:ptCount val="5"/>
                <c:pt idx="0">
                  <c:v>1.5115769230769183E-2</c:v>
                </c:pt>
                <c:pt idx="1">
                  <c:v>5.5715000000000625E-3</c:v>
                </c:pt>
                <c:pt idx="2">
                  <c:v>-1.2504688461538738E-3</c:v>
                </c:pt>
                <c:pt idx="3">
                  <c:v>-7.6645053846156053E-3</c:v>
                </c:pt>
                <c:pt idx="4">
                  <c:v>-1.3820408461538314E-2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E1-40FC-8FC1-7FEF8B6E039E}"/>
            </c:ext>
          </c:extLst>
        </c:ser>
        <c:ser>
          <c:idx val="4"/>
          <c:order val="4"/>
          <c:tx>
            <c:strRef>
              <c:f>Лист1!$G$12</c:f>
              <c:strCache>
                <c:ptCount val="1"/>
                <c:pt idx="0">
                  <c:v>I4/mmm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Лист1!$G$23:$G$27</c:f>
              <c:numCache>
                <c:formatCode>General</c:formatCode>
                <c:ptCount val="5"/>
                <c:pt idx="0">
                  <c:v>7.0293212307692282E-2</c:v>
                </c:pt>
                <c:pt idx="1">
                  <c:v>5.516644769230783E-2</c:v>
                </c:pt>
                <c:pt idx="2">
                  <c:v>4.8251968846153792E-2</c:v>
                </c:pt>
                <c:pt idx="3">
                  <c:v>4.4232993076922966E-2</c:v>
                </c:pt>
                <c:pt idx="4">
                  <c:v>4.2446648461538672E-2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C-4D84-8D21-6E3168AD52DB}"/>
            </c:ext>
          </c:extLst>
        </c:ser>
        <c:ser>
          <c:idx val="5"/>
          <c:order val="5"/>
          <c:tx>
            <c:strRef>
              <c:f>Лист1!$H$12</c:f>
              <c:strCache>
                <c:ptCount val="1"/>
                <c:pt idx="0">
                  <c:v>Fm3m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Лист1!$H$23:$H$27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C-4D84-8D21-6E3168AD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2472"/>
        <c:axId val="545682800"/>
      </c:scatterChart>
      <c:valAx>
        <c:axId val="545682472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(Основной текст)"/>
                  </a:rPr>
                  <a:t>Pressure, GPa</a:t>
                </a:r>
                <a:endParaRPr lang="ru-RU" sz="1400">
                  <a:solidFill>
                    <a:sysClr val="windowText" lastClr="000000"/>
                  </a:solidFill>
                  <a:latin typeface="arial(Основной текст)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(Основной текст)"/>
                <a:ea typeface="+mn-ea"/>
                <a:cs typeface="+mn-cs"/>
              </a:defRPr>
            </a:pPr>
            <a:endParaRPr lang="en-US"/>
          </a:p>
        </c:txPr>
        <c:crossAx val="545682800"/>
        <c:crossesAt val="-2.0000000000000004E-2"/>
        <c:crossBetween val="midCat"/>
      </c:valAx>
      <c:valAx>
        <c:axId val="54568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(Основной текст)"/>
                  </a:rPr>
                  <a:t>Enthalpy, eV/atom</a:t>
                </a:r>
                <a:endParaRPr lang="ru-RU" sz="1400">
                  <a:solidFill>
                    <a:sysClr val="windowText" lastClr="000000"/>
                  </a:solidFill>
                  <a:latin typeface="arial(Основной текст)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(Основной текст)"/>
                <a:ea typeface="+mn-ea"/>
                <a:cs typeface="+mn-cs"/>
              </a:defRPr>
            </a:pPr>
            <a:endParaRPr lang="en-US"/>
          </a:p>
        </c:txPr>
        <c:crossAx val="5456824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463219514158399"/>
          <c:y val="4.1334559457440086E-2"/>
          <c:w val="0.17969739423401029"/>
          <c:h val="0.21887312724041791"/>
        </c:manualLayout>
      </c:layout>
      <c:overlay val="0"/>
      <c:spPr>
        <a:noFill/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(Основной текст)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3</xdr:row>
      <xdr:rowOff>171450</xdr:rowOff>
    </xdr:from>
    <xdr:to>
      <xdr:col>26</xdr:col>
      <xdr:colOff>314325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workbookViewId="0">
      <selection activeCell="E13" sqref="E13"/>
    </sheetView>
  </sheetViews>
  <sheetFormatPr defaultRowHeight="15" x14ac:dyDescent="0.25"/>
  <cols>
    <col min="2" max="2" width="10.5703125" bestFit="1" customWidth="1"/>
  </cols>
  <sheetData>
    <row r="4" spans="1:8" x14ac:dyDescent="0.25">
      <c r="C4">
        <v>200</v>
      </c>
      <c r="D4">
        <v>250</v>
      </c>
      <c r="E4">
        <v>300</v>
      </c>
    </row>
    <row r="5" spans="1:8" x14ac:dyDescent="0.25">
      <c r="A5" t="s">
        <v>2</v>
      </c>
      <c r="B5" t="s">
        <v>0</v>
      </c>
      <c r="C5">
        <v>21.58738498</v>
      </c>
      <c r="F5">
        <f>C5/13</f>
        <v>1.6605680753846153</v>
      </c>
    </row>
    <row r="6" spans="1:8" x14ac:dyDescent="0.25">
      <c r="A6" t="s">
        <v>3</v>
      </c>
      <c r="B6" t="s">
        <v>4</v>
      </c>
      <c r="C6">
        <v>86.414564299999995</v>
      </c>
      <c r="E6">
        <v>171.33169559999999</v>
      </c>
      <c r="F6">
        <f>C6/52</f>
        <v>1.6618185442307691</v>
      </c>
      <c r="G6">
        <f t="shared" ref="G6:H6" si="0">D6/52</f>
        <v>0</v>
      </c>
      <c r="H6">
        <f t="shared" si="0"/>
        <v>3.2948402999999997</v>
      </c>
    </row>
    <row r="7" spans="1:8" x14ac:dyDescent="0.25">
      <c r="A7" t="s">
        <v>5</v>
      </c>
      <c r="B7" t="s">
        <v>1</v>
      </c>
      <c r="C7">
        <v>173.73098999999999</v>
      </c>
      <c r="D7">
        <v>261.50526000000002</v>
      </c>
      <c r="E7">
        <v>343.30930984999998</v>
      </c>
      <c r="F7">
        <f t="shared" ref="F7:G7" si="1">C7/104</f>
        <v>1.6704902884615385</v>
      </c>
      <c r="G7">
        <f t="shared" si="1"/>
        <v>2.5144736538461538</v>
      </c>
      <c r="H7">
        <f>E7/104</f>
        <v>3.3010510562499999</v>
      </c>
    </row>
    <row r="8" spans="1:8" x14ac:dyDescent="0.25">
      <c r="A8" t="s">
        <v>6</v>
      </c>
      <c r="B8" t="s">
        <v>0</v>
      </c>
      <c r="C8">
        <v>21.58738498</v>
      </c>
      <c r="D8">
        <v>32.484336429999999</v>
      </c>
      <c r="E8">
        <v>42.65325859</v>
      </c>
      <c r="F8">
        <f>C8/13</f>
        <v>1.6605680753846153</v>
      </c>
      <c r="G8">
        <f t="shared" ref="G8:H8" si="2">D8/13</f>
        <v>2.4987951100000001</v>
      </c>
      <c r="H8">
        <f t="shared" si="2"/>
        <v>3.2810198915384614</v>
      </c>
    </row>
    <row r="12" spans="1:8" x14ac:dyDescent="0.25">
      <c r="C12" t="s">
        <v>2</v>
      </c>
      <c r="D12" t="s">
        <v>3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25">
      <c r="B13">
        <v>100</v>
      </c>
      <c r="C13">
        <v>-11.4236</v>
      </c>
      <c r="D13">
        <v>-14.841699999999999</v>
      </c>
      <c r="E13">
        <v>-29.078099999999999</v>
      </c>
      <c r="F13">
        <v>-3.5139200000000002</v>
      </c>
      <c r="G13">
        <v>-2.7966132400000001</v>
      </c>
      <c r="H13">
        <v>2.4031323800000002</v>
      </c>
    </row>
    <row r="14" spans="1:8" x14ac:dyDescent="0.25">
      <c r="B14">
        <v>150</v>
      </c>
      <c r="C14">
        <v>42.329369999999997</v>
      </c>
      <c r="D14">
        <v>38.616349999999997</v>
      </c>
      <c r="E14">
        <v>77.981750000000005</v>
      </c>
      <c r="F14">
        <v>9.7265169999999994</v>
      </c>
      <c r="G14">
        <v>10.371251320000001</v>
      </c>
      <c r="H14">
        <v>15.690878959999999</v>
      </c>
    </row>
    <row r="15" spans="1:8" x14ac:dyDescent="0.25">
      <c r="B15">
        <v>200</v>
      </c>
      <c r="C15">
        <v>96.082430000000002</v>
      </c>
      <c r="D15">
        <v>86.414564299999995</v>
      </c>
      <c r="E15">
        <v>173.73098999999999</v>
      </c>
      <c r="F15">
        <v>21.58738498</v>
      </c>
      <c r="G15">
        <v>22.230916669999999</v>
      </c>
      <c r="H15">
        <v>27.69612841</v>
      </c>
    </row>
    <row r="16" spans="1:8" x14ac:dyDescent="0.25">
      <c r="B16">
        <v>250</v>
      </c>
      <c r="C16">
        <v>132.28494517999999</v>
      </c>
      <c r="D16">
        <v>130.33590000000001</v>
      </c>
      <c r="E16">
        <v>261.50526000000002</v>
      </c>
      <c r="F16">
        <v>32.484336429999999</v>
      </c>
      <c r="G16">
        <v>33.159003910000003</v>
      </c>
    </row>
    <row r="17" spans="2:9" x14ac:dyDescent="0.25">
      <c r="B17">
        <v>300</v>
      </c>
      <c r="C17">
        <v>173.22671865999999</v>
      </c>
      <c r="D17">
        <v>171.33169559999999</v>
      </c>
      <c r="E17">
        <v>343.30930984999998</v>
      </c>
      <c r="F17">
        <v>42.65325859</v>
      </c>
      <c r="G17">
        <v>43.384730329999996</v>
      </c>
    </row>
    <row r="18" spans="2:9" x14ac:dyDescent="0.25">
      <c r="B18">
        <v>100</v>
      </c>
      <c r="C18">
        <f>C13/52</f>
        <v>-0.21968461538461539</v>
      </c>
      <c r="D18">
        <f t="shared" ref="C18:D22" si="3">D13/52</f>
        <v>-0.28541730769230766</v>
      </c>
      <c r="E18">
        <f>E13/104</f>
        <v>-0.2795971153846154</v>
      </c>
      <c r="F18">
        <f>F13/13</f>
        <v>-0.27030153846153848</v>
      </c>
      <c r="G18">
        <f>G13/13</f>
        <v>-0.21512409538461538</v>
      </c>
      <c r="H18">
        <f>H13/13</f>
        <v>0.18485633692307693</v>
      </c>
      <c r="I18">
        <f>G18-C18</f>
        <v>4.5605200000000123E-3</v>
      </c>
    </row>
    <row r="19" spans="2:9" x14ac:dyDescent="0.25">
      <c r="B19">
        <v>150</v>
      </c>
      <c r="C19">
        <f t="shared" si="3"/>
        <v>0.81402634615384606</v>
      </c>
      <c r="D19">
        <f t="shared" si="3"/>
        <v>0.74262211538461531</v>
      </c>
      <c r="E19">
        <f>E14/104</f>
        <v>0.74982451923076932</v>
      </c>
      <c r="F19">
        <f>F14/13</f>
        <v>0.74819361538461537</v>
      </c>
      <c r="G19">
        <f t="shared" ref="G19:G22" si="4">G14/13</f>
        <v>0.79778856307692314</v>
      </c>
      <c r="H19">
        <f>H14/13</f>
        <v>1.2069906892307691</v>
      </c>
      <c r="I19">
        <f t="shared" ref="I19:I22" si="5">G19-C19</f>
        <v>-1.6237783076922918E-2</v>
      </c>
    </row>
    <row r="20" spans="2:9" x14ac:dyDescent="0.25">
      <c r="B20">
        <v>200</v>
      </c>
      <c r="C20">
        <f t="shared" si="3"/>
        <v>1.8477390384615384</v>
      </c>
      <c r="D20">
        <f t="shared" si="3"/>
        <v>1.6618185442307691</v>
      </c>
      <c r="E20">
        <f>E15/104</f>
        <v>1.6704902884615385</v>
      </c>
      <c r="F20">
        <f>F15/13</f>
        <v>1.6605680753846153</v>
      </c>
      <c r="G20">
        <f t="shared" si="4"/>
        <v>1.7100705130769229</v>
      </c>
      <c r="H20">
        <f>H15/13</f>
        <v>2.1304714161538461</v>
      </c>
      <c r="I20">
        <f t="shared" si="5"/>
        <v>-0.13766852538461549</v>
      </c>
    </row>
    <row r="21" spans="2:9" x14ac:dyDescent="0.25">
      <c r="B21">
        <v>250</v>
      </c>
      <c r="C21">
        <f t="shared" si="3"/>
        <v>2.5439412534615382</v>
      </c>
      <c r="D21">
        <f t="shared" si="3"/>
        <v>2.5064596153846157</v>
      </c>
      <c r="E21">
        <f>E16/104</f>
        <v>2.5144736538461538</v>
      </c>
      <c r="F21">
        <f>F16/13</f>
        <v>2.4987951100000001</v>
      </c>
      <c r="G21">
        <f t="shared" si="4"/>
        <v>2.5506926084615387</v>
      </c>
      <c r="I21">
        <f t="shared" si="5"/>
        <v>6.7513550000004585E-3</v>
      </c>
    </row>
    <row r="22" spans="2:9" x14ac:dyDescent="0.25">
      <c r="B22">
        <v>300</v>
      </c>
      <c r="C22">
        <f t="shared" si="3"/>
        <v>3.331283051153846</v>
      </c>
      <c r="D22">
        <f t="shared" si="3"/>
        <v>3.2948402999999997</v>
      </c>
      <c r="E22">
        <f>E17/104</f>
        <v>3.3010510562499999</v>
      </c>
      <c r="F22">
        <f>F17/13</f>
        <v>3.2810198915384614</v>
      </c>
      <c r="G22">
        <f t="shared" si="4"/>
        <v>3.3372869484615384</v>
      </c>
      <c r="I22">
        <f t="shared" si="5"/>
        <v>6.0038973076923519E-3</v>
      </c>
    </row>
    <row r="23" spans="2:9" x14ac:dyDescent="0.25">
      <c r="B23">
        <v>100</v>
      </c>
      <c r="C23">
        <f>C18-$D18</f>
        <v>6.573269230769227E-2</v>
      </c>
      <c r="D23">
        <f>D18-$D18</f>
        <v>0</v>
      </c>
      <c r="E23">
        <f>E18-$D18</f>
        <v>5.8201923076922624E-3</v>
      </c>
      <c r="F23">
        <f>F18-$D18</f>
        <v>1.5115769230769183E-2</v>
      </c>
      <c r="G23">
        <f>G18-$D18</f>
        <v>7.0293212307692282E-2</v>
      </c>
    </row>
    <row r="24" spans="2:9" x14ac:dyDescent="0.25">
      <c r="B24">
        <v>150</v>
      </c>
      <c r="D24">
        <f t="shared" ref="D24:G27" si="6">D19-$D19</f>
        <v>0</v>
      </c>
      <c r="E24">
        <f t="shared" si="6"/>
        <v>7.2024038461540041E-3</v>
      </c>
      <c r="F24">
        <f t="shared" si="6"/>
        <v>5.5715000000000625E-3</v>
      </c>
      <c r="G24">
        <f>G19-$D19</f>
        <v>5.516644769230783E-2</v>
      </c>
    </row>
    <row r="25" spans="2:9" x14ac:dyDescent="0.25">
      <c r="B25">
        <v>200</v>
      </c>
      <c r="D25">
        <f t="shared" si="6"/>
        <v>0</v>
      </c>
      <c r="E25">
        <f t="shared" si="6"/>
        <v>8.6717442307693293E-3</v>
      </c>
      <c r="F25">
        <f t="shared" si="6"/>
        <v>-1.2504688461538738E-3</v>
      </c>
      <c r="G25">
        <f>G20-$D20</f>
        <v>4.8251968846153792E-2</v>
      </c>
    </row>
    <row r="26" spans="2:9" x14ac:dyDescent="0.25">
      <c r="B26">
        <v>250</v>
      </c>
      <c r="C26">
        <f>C21-$D21</f>
        <v>3.7481638076922508E-2</v>
      </c>
      <c r="D26">
        <f t="shared" si="6"/>
        <v>0</v>
      </c>
      <c r="E26">
        <f t="shared" si="6"/>
        <v>8.0140384615381421E-3</v>
      </c>
      <c r="F26">
        <f t="shared" si="6"/>
        <v>-7.6645053846156053E-3</v>
      </c>
      <c r="G26">
        <f t="shared" si="6"/>
        <v>4.4232993076922966E-2</v>
      </c>
    </row>
    <row r="27" spans="2:9" x14ac:dyDescent="0.25">
      <c r="B27">
        <v>300</v>
      </c>
      <c r="C27">
        <f>C22-$D22</f>
        <v>3.644275115384632E-2</v>
      </c>
      <c r="D27">
        <f t="shared" si="6"/>
        <v>0</v>
      </c>
      <c r="E27">
        <f t="shared" si="6"/>
        <v>6.2107562500002267E-3</v>
      </c>
      <c r="F27">
        <f t="shared" si="6"/>
        <v>-1.3820408461538314E-2</v>
      </c>
      <c r="G27">
        <f t="shared" si="6"/>
        <v>4.2446648461538672E-2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Kvashnin</cp:lastModifiedBy>
  <dcterms:created xsi:type="dcterms:W3CDTF">2020-08-02T11:25:30Z</dcterms:created>
  <dcterms:modified xsi:type="dcterms:W3CDTF">2020-09-21T13:27:00Z</dcterms:modified>
</cp:coreProperties>
</file>