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payslip" sheetId="1" state="hidden" r:id="rId4"/>
    <sheet name="apr.14" sheetId="2" state="hidden" r:id="rId5"/>
    <sheet name="Aug 27, 2014(10-26)" sheetId="3" r:id="rId6"/>
    <sheet name="Timekeeping Summary" sheetId="4" r:id="rId7"/>
    <sheet name="Details" sheetId="5" r:id="rId8"/>
    <sheet name="Night Differential" sheetId="6" r:id="rId9"/>
    <sheet name="Referral Fee" sheetId="7" r:id="rId10"/>
    <sheet name="payslip 1 (2)" sheetId="8" state="hidden" r:id="rId11"/>
    <sheet name="Sheet1" sheetId="9" state="hidden" r:id="rId12"/>
    <sheet name="SSSTable" sheetId="10" r:id="rId13"/>
    <sheet name="Philhealth Table" sheetId="11" r:id="rId14"/>
    <sheet name="Tax Table" sheetId="12" r:id="rId15"/>
  </sheets>
  <definedNames>
    <definedName name="_xlnm.Print_Area" localSheetId="8">'Sheet1'!$A$4:$E$44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<sst xmlns="http://schemas.openxmlformats.org/spreadsheetml/2006/main" uniqueCount="552">
  <si>
    <t>GUMI ASIA PTE LTD (PHILIPPINES)</t>
  </si>
  <si>
    <t>Salaries And Wages</t>
  </si>
  <si>
    <t>Cut Off - March 16 - 31 (Lates, Absences and OT)</t>
  </si>
  <si>
    <t>Assumed Paid: April 1 - 9, 2014</t>
  </si>
  <si>
    <t>Name of Employee :</t>
  </si>
  <si>
    <t>MATEO, Paolo</t>
  </si>
  <si>
    <t>Particulars</t>
  </si>
  <si>
    <t>No of Days/Hrs./Mins.</t>
  </si>
  <si>
    <t>Amount</t>
  </si>
  <si>
    <t>Basic Salary</t>
  </si>
  <si>
    <t>Regular Overtime (125%)</t>
  </si>
  <si>
    <t>Legal Holiday (100%)</t>
  </si>
  <si>
    <t>Night Differential  (15%)</t>
  </si>
  <si>
    <t>Sunday/Rest day (30%)</t>
  </si>
  <si>
    <t>Night Diff.  Sunday/Rest day (45%)</t>
  </si>
  <si>
    <t>Adjustments:</t>
  </si>
  <si>
    <t>Gross Monthly Salary</t>
  </si>
  <si>
    <t xml:space="preserve">Less : Absences </t>
  </si>
  <si>
    <t>Deductions - Gov't Premiums</t>
  </si>
  <si>
    <t xml:space="preserve">     SSS</t>
  </si>
  <si>
    <t xml:space="preserve">     PhilHealth</t>
  </si>
  <si>
    <t xml:space="preserve">     Pag-Ibig</t>
  </si>
  <si>
    <t xml:space="preserve"> Net Pay Before Tax</t>
  </si>
  <si>
    <t xml:space="preserve">Less: Witholding Tax  </t>
  </si>
  <si>
    <t>Add: Rice Subsidy (Non taxable)</t>
  </si>
  <si>
    <t>NET PAY</t>
  </si>
  <si>
    <t xml:space="preserve">I hereby acknowledge receipt of the above amount.                                                                </t>
  </si>
  <si>
    <t>Printed Name/Signature</t>
  </si>
  <si>
    <t>GUMI ASIA INC.PHILS</t>
  </si>
  <si>
    <t>PAYROLL_APRIL 14</t>
  </si>
  <si>
    <t>March 16 - 31 CUT OFF</t>
  </si>
  <si>
    <t>Total</t>
  </si>
  <si>
    <t>RATES</t>
  </si>
  <si>
    <t>ABSENCE</t>
  </si>
  <si>
    <t>Lates/UT</t>
  </si>
  <si>
    <t>OVERTIME PER HOURS</t>
  </si>
  <si>
    <t>ND</t>
  </si>
  <si>
    <t xml:space="preserve">OVERTIME RATES( + on 100%) </t>
  </si>
  <si>
    <t>TOTAL Overtime</t>
  </si>
  <si>
    <t>Gross</t>
  </si>
  <si>
    <t xml:space="preserve">Rice </t>
  </si>
  <si>
    <t>Adjustments</t>
  </si>
  <si>
    <t xml:space="preserve">TOTAL  Before lates/absences/UT </t>
  </si>
  <si>
    <t>Salaries Net of  Absences/lates/UT</t>
  </si>
  <si>
    <t>Mandatory Deductions</t>
  </si>
  <si>
    <t>Taxable Income</t>
  </si>
  <si>
    <t>Tax due'April'14</t>
  </si>
  <si>
    <t>Salary net of Tax</t>
  </si>
  <si>
    <t>Cash Advances for W/tax Jan'14</t>
  </si>
  <si>
    <t>CA for Mandatory Deductions</t>
  </si>
  <si>
    <t>TAX</t>
  </si>
  <si>
    <t>NO.</t>
  </si>
  <si>
    <t>Last Name</t>
  </si>
  <si>
    <t>First Name</t>
  </si>
  <si>
    <t>Date</t>
  </si>
  <si>
    <t xml:space="preserve">Days </t>
  </si>
  <si>
    <t>Basic</t>
  </si>
  <si>
    <t>Daily</t>
  </si>
  <si>
    <t>Hourly</t>
  </si>
  <si>
    <t>W/ouPAY</t>
  </si>
  <si>
    <t>W PAY</t>
  </si>
  <si>
    <t>HOURS</t>
  </si>
  <si>
    <t>REG</t>
  </si>
  <si>
    <t>ND sun</t>
  </si>
  <si>
    <t>SP HOL/SUN</t>
  </si>
  <si>
    <t>Legal/ holiday</t>
  </si>
  <si>
    <t>SP HOL/ Sun</t>
  </si>
  <si>
    <t>ND Sun</t>
  </si>
  <si>
    <t>Basic +OT</t>
  </si>
  <si>
    <t>Allowance</t>
  </si>
  <si>
    <t>(Late/Absent/UT)+ 0T+ND</t>
  </si>
  <si>
    <t>Absences/UT</t>
  </si>
  <si>
    <t>Phone Allow.</t>
  </si>
  <si>
    <t>STATUS</t>
  </si>
  <si>
    <t>Absent</t>
  </si>
  <si>
    <t>Late</t>
  </si>
  <si>
    <t>SSS</t>
  </si>
  <si>
    <t>PHILHEALTH</t>
  </si>
  <si>
    <t>PAG-IBIG</t>
  </si>
  <si>
    <t>Hire</t>
  </si>
  <si>
    <t>Worked</t>
  </si>
  <si>
    <t>Salary</t>
  </si>
  <si>
    <t>div by 22 days</t>
  </si>
  <si>
    <t>div by 8 hrs</t>
  </si>
  <si>
    <t>No. of Hours</t>
  </si>
  <si>
    <t>Ref #</t>
  </si>
  <si>
    <t>FEB. 18-28,2014</t>
  </si>
  <si>
    <t xml:space="preserve">   Lates (Mar.16-31 )</t>
  </si>
  <si>
    <t>Philhealth</t>
  </si>
  <si>
    <t>Pag-ibig</t>
  </si>
  <si>
    <t>Net Pay</t>
  </si>
  <si>
    <t>MATEO</t>
  </si>
  <si>
    <t>Paolo</t>
  </si>
  <si>
    <t>SY</t>
  </si>
  <si>
    <t>Allen</t>
  </si>
  <si>
    <t>ROBEL</t>
  </si>
  <si>
    <t>George</t>
  </si>
  <si>
    <t>OPLE</t>
  </si>
  <si>
    <t>Marc</t>
  </si>
  <si>
    <t>GUIDO</t>
  </si>
  <si>
    <t>Ramu</t>
  </si>
  <si>
    <t>PANTAS</t>
  </si>
  <si>
    <t>Lannie</t>
  </si>
  <si>
    <t>SERRANO</t>
  </si>
  <si>
    <t>Katherene</t>
  </si>
  <si>
    <t>CACNIO</t>
  </si>
  <si>
    <t>Maricar</t>
  </si>
  <si>
    <t>ZABALA</t>
  </si>
  <si>
    <t>Tine</t>
  </si>
  <si>
    <t>TURINGAN</t>
  </si>
  <si>
    <t>Rojinald</t>
  </si>
  <si>
    <t>MORADA</t>
  </si>
  <si>
    <t>Fortunato</t>
  </si>
  <si>
    <t>LOZENDO</t>
  </si>
  <si>
    <t>Jan</t>
  </si>
  <si>
    <t>DUMANA</t>
  </si>
  <si>
    <t>Lausanne Gail</t>
  </si>
  <si>
    <t>ROBENIOL</t>
  </si>
  <si>
    <t>Mykhael Stefan Philippe</t>
  </si>
  <si>
    <t>SALAZAR</t>
  </si>
  <si>
    <t>Arthur</t>
  </si>
  <si>
    <t>BONCALES</t>
  </si>
  <si>
    <t>Camille Anne</t>
  </si>
  <si>
    <t>LAXAMANA</t>
  </si>
  <si>
    <t>ArJey</t>
  </si>
  <si>
    <t>M2</t>
  </si>
  <si>
    <t>ODAL</t>
  </si>
  <si>
    <t>Joonee</t>
  </si>
  <si>
    <t>SAN GABRIEL</t>
  </si>
  <si>
    <t>Joshua Rey</t>
  </si>
  <si>
    <t>TINGZON</t>
  </si>
  <si>
    <t>Marielle</t>
  </si>
  <si>
    <t>AGUILAR</t>
  </si>
  <si>
    <t xml:space="preserve">Jenielyn           </t>
  </si>
  <si>
    <t>M1</t>
  </si>
  <si>
    <t>YANG</t>
  </si>
  <si>
    <t>John</t>
  </si>
  <si>
    <t xml:space="preserve">AQUINO </t>
  </si>
  <si>
    <t xml:space="preserve">Kelvin  Jim       </t>
  </si>
  <si>
    <t>MAPANAO</t>
  </si>
  <si>
    <t>Aileen</t>
  </si>
  <si>
    <t>ATIENZA</t>
  </si>
  <si>
    <t xml:space="preserve">Jackilyn Kristel </t>
  </si>
  <si>
    <t>MORTELA</t>
  </si>
  <si>
    <t>Sidney</t>
  </si>
  <si>
    <t>DIWA</t>
  </si>
  <si>
    <t>Crisanto</t>
  </si>
  <si>
    <t>SANTOS</t>
  </si>
  <si>
    <t>Ariane</t>
  </si>
  <si>
    <t>HERNAEZ</t>
  </si>
  <si>
    <t>Jona James</t>
  </si>
  <si>
    <t>QUE</t>
  </si>
  <si>
    <t>Kristine Anne</t>
  </si>
  <si>
    <t>ALFARO</t>
  </si>
  <si>
    <t>Louie</t>
  </si>
  <si>
    <t>MARASIGAN</t>
  </si>
  <si>
    <t>Daniel Robin</t>
  </si>
  <si>
    <t>CARAS</t>
  </si>
  <si>
    <t>Albert</t>
  </si>
  <si>
    <t>DESCALLAR</t>
  </si>
  <si>
    <t>Jeremiah</t>
  </si>
  <si>
    <t>ROSALES</t>
  </si>
  <si>
    <t>Jesse</t>
  </si>
  <si>
    <t>ARNAIZ</t>
  </si>
  <si>
    <t>Mary Michelle</t>
  </si>
  <si>
    <t>DE GUZMAN</t>
  </si>
  <si>
    <t>Paul Borris</t>
  </si>
  <si>
    <t>ELEJORDE</t>
  </si>
  <si>
    <t>Aldwin</t>
  </si>
  <si>
    <t>SINGUAY</t>
  </si>
  <si>
    <t>Christian Roy</t>
  </si>
  <si>
    <t>FORMOSO</t>
  </si>
  <si>
    <t>Jomar Ryan</t>
  </si>
  <si>
    <t>ABADA</t>
  </si>
  <si>
    <t>Roger Michael</t>
  </si>
  <si>
    <t>GARCIA</t>
  </si>
  <si>
    <t>Nino Gebrail S. Garcia</t>
  </si>
  <si>
    <t xml:space="preserve">MANDAP </t>
  </si>
  <si>
    <t>Ma. Frances</t>
  </si>
  <si>
    <t>Angelo</t>
  </si>
  <si>
    <t>BARRENECHEA</t>
  </si>
  <si>
    <t xml:space="preserve">Cristina Fermin </t>
  </si>
  <si>
    <t>ESPINEL</t>
  </si>
  <si>
    <t>Mart Jun</t>
  </si>
  <si>
    <t>CORPUZ</t>
  </si>
  <si>
    <t>Dick John</t>
  </si>
  <si>
    <t>DIMOL</t>
  </si>
  <si>
    <t>Marie Jenilyn C.</t>
  </si>
  <si>
    <t>JAMON</t>
  </si>
  <si>
    <t>Rean</t>
  </si>
  <si>
    <t>MACARAEG</t>
  </si>
  <si>
    <t>Garreth GilChrist</t>
  </si>
  <si>
    <t>PECHO</t>
  </si>
  <si>
    <t>Rafael</t>
  </si>
  <si>
    <t>-</t>
  </si>
  <si>
    <t>TESORIO</t>
  </si>
  <si>
    <t>Ristella Marie</t>
  </si>
  <si>
    <t>TOTAL</t>
  </si>
  <si>
    <t>PAYROLL_August 27, 2014</t>
  </si>
  <si>
    <t>DTR FROM ( Sep 10 - Sep 26, 2014 FOR LATES, ABSENCES, ND (+15%), HOLIDAY PAY)</t>
  </si>
  <si>
    <t>Add : Phone Allowance</t>
  </si>
  <si>
    <t>Add : Core Value Award</t>
  </si>
  <si>
    <t>Add : Referral Fee</t>
  </si>
  <si>
    <t>Rice Allowance</t>
  </si>
  <si>
    <t>De Minimis Benefit</t>
  </si>
  <si>
    <t>Net Taxable Income</t>
  </si>
  <si>
    <t>Tax due 2QAug 2014</t>
  </si>
  <si>
    <t>Tax Adjustment</t>
  </si>
  <si>
    <t>LESS: SSS LOAN</t>
  </si>
  <si>
    <t>LESS: HDMF LOAN</t>
  </si>
  <si>
    <t xml:space="preserve">TAXABLE </t>
  </si>
  <si>
    <t>Additional</t>
  </si>
  <si>
    <t>TOTAL TAX</t>
  </si>
  <si>
    <t>Work</t>
  </si>
  <si>
    <t>Legal Holiday</t>
  </si>
  <si>
    <t>INCOME</t>
  </si>
  <si>
    <t>TAXABLE</t>
  </si>
  <si>
    <t>Exemption</t>
  </si>
  <si>
    <t>Tax</t>
  </si>
  <si>
    <t>Percentage</t>
  </si>
  <si>
    <t>September</t>
  </si>
  <si>
    <t>Days</t>
  </si>
  <si>
    <t>No of days</t>
  </si>
  <si>
    <t>Lates (Sep 10 - Sep 26)</t>
  </si>
  <si>
    <t>Adjustment</t>
  </si>
  <si>
    <t>DIMINIMIS</t>
  </si>
  <si>
    <t>INCOME SEP</t>
  </si>
  <si>
    <t>GUMI ASIA  PTE LTD (PHILIPPINES BRANCH)</t>
  </si>
  <si>
    <t>Period Covered :</t>
  </si>
  <si>
    <t>Jan 01, 1970 - Jan 01, 1970</t>
  </si>
  <si>
    <t>TIMEKEEPING SUMMARY</t>
  </si>
  <si>
    <t>LNAME</t>
  </si>
  <si>
    <t>FNAME</t>
  </si>
  <si>
    <t>SCHED</t>
  </si>
  <si>
    <t>TIME</t>
  </si>
  <si>
    <t>ATTENDANCE</t>
  </si>
  <si>
    <t>HIRE DATE</t>
  </si>
  <si>
    <t>SURNAME</t>
  </si>
  <si>
    <t>FIRST NAME</t>
  </si>
  <si>
    <t>DAYS</t>
  </si>
  <si>
    <t>BARCENA</t>
  </si>
  <si>
    <t>ELSIE</t>
  </si>
  <si>
    <t>ART</t>
  </si>
  <si>
    <t>Mon-Fri</t>
  </si>
  <si>
    <t>16:00-1:00</t>
  </si>
  <si>
    <t>will be paid next pay-out</t>
  </si>
  <si>
    <t>CRISTINA FERMIN</t>
  </si>
  <si>
    <t>CM</t>
  </si>
  <si>
    <t>Tue-Sat</t>
  </si>
  <si>
    <t>14:00-23:00</t>
  </si>
  <si>
    <t>BARROQUILLO</t>
  </si>
  <si>
    <t>CARLO</t>
  </si>
  <si>
    <t>GS</t>
  </si>
  <si>
    <t>22:00-7:00</t>
  </si>
  <si>
    <t>DICK JOHN</t>
  </si>
  <si>
    <t>22:00-7:01</t>
  </si>
  <si>
    <t>CRUDA</t>
  </si>
  <si>
    <t>ANTONIO JR.</t>
  </si>
  <si>
    <t>DEV</t>
  </si>
  <si>
    <t>14:00-23:01</t>
  </si>
  <si>
    <t>DE LEON</t>
  </si>
  <si>
    <t>PAULO ANTONIO</t>
  </si>
  <si>
    <t>JEREMIAS</t>
  </si>
  <si>
    <t>U</t>
  </si>
  <si>
    <t>Mon-Sat</t>
  </si>
  <si>
    <t>20:00-5:00</t>
  </si>
  <si>
    <t>CRISANTO</t>
  </si>
  <si>
    <t>Sun-Thu</t>
  </si>
  <si>
    <t>LIT</t>
  </si>
  <si>
    <t>ALDWIN</t>
  </si>
  <si>
    <t>ESPIRITU</t>
  </si>
  <si>
    <t>ANGELO</t>
  </si>
  <si>
    <t>Wed-Sat</t>
  </si>
  <si>
    <t>9:00-20:00</t>
  </si>
  <si>
    <t>JOMAR RYAN</t>
  </si>
  <si>
    <t>NIÑO GEBRAIL</t>
  </si>
  <si>
    <t>HUELAR</t>
  </si>
  <si>
    <t>JOHN CARLO</t>
  </si>
  <si>
    <t>Fri - Tue</t>
  </si>
  <si>
    <t>JAGOLINO</t>
  </si>
  <si>
    <t>PRINCETON</t>
  </si>
  <si>
    <t>REAN</t>
  </si>
  <si>
    <t>JULIAN</t>
  </si>
  <si>
    <t>JAYSON KENN</t>
  </si>
  <si>
    <t>JAN MICHAEL</t>
  </si>
  <si>
    <t>13:00-22:00</t>
  </si>
  <si>
    <t>13:00-22:01</t>
  </si>
  <si>
    <t>SIDNEY</t>
  </si>
  <si>
    <t>OBMERGA</t>
  </si>
  <si>
    <t>PAUL VINCENT</t>
  </si>
  <si>
    <t>MARC</t>
  </si>
  <si>
    <t>PABLICO</t>
  </si>
  <si>
    <t>BUEN LEONARD</t>
  </si>
  <si>
    <t>LANNIE</t>
  </si>
  <si>
    <t>RAFAEL</t>
  </si>
  <si>
    <t>Sun-Fri</t>
  </si>
  <si>
    <t>UTIL</t>
  </si>
  <si>
    <t>18:00-3:00</t>
  </si>
  <si>
    <t>18:00-3:01</t>
  </si>
  <si>
    <t>REALISTA</t>
  </si>
  <si>
    <t>RUICHI</t>
  </si>
  <si>
    <t>21:00-6:00</t>
  </si>
  <si>
    <t>21:00-6:01</t>
  </si>
  <si>
    <t>REYES</t>
  </si>
  <si>
    <t>AUGUSTUS</t>
  </si>
  <si>
    <t>MYKHAEL STEFAN</t>
  </si>
  <si>
    <t>ZALDY JR.</t>
  </si>
  <si>
    <t>Mon-Thu</t>
  </si>
  <si>
    <t>KATHERENE</t>
  </si>
  <si>
    <t>CHRISTIAN ROY</t>
  </si>
  <si>
    <t>SOBIDA</t>
  </si>
  <si>
    <t>MARIANO JR.</t>
  </si>
  <si>
    <t>Sun-Wed</t>
  </si>
  <si>
    <t>RISTELLA MARIE</t>
  </si>
  <si>
    <t>TRIBIANA</t>
  </si>
  <si>
    <t>MARK ANDREI</t>
  </si>
  <si>
    <t>VERA CRUZ</t>
  </si>
  <si>
    <t>WILWARD BILL</t>
  </si>
  <si>
    <t>VIESCA</t>
  </si>
  <si>
    <t>RAMUEL</t>
  </si>
  <si>
    <t>ZEPEDA</t>
  </si>
  <si>
    <t>ABEL CYD</t>
  </si>
  <si>
    <t>REFERRAL PROGRAM</t>
  </si>
  <si>
    <t>FOR SEPTEMBER PAY-OUT</t>
  </si>
  <si>
    <t>1st Installment</t>
  </si>
  <si>
    <t>2nd Installment</t>
  </si>
  <si>
    <t>Adjustment due to change position</t>
  </si>
  <si>
    <t>3rd Installment</t>
  </si>
  <si>
    <t>Referrals</t>
  </si>
  <si>
    <t>Position</t>
  </si>
  <si>
    <t>Start Date</t>
  </si>
  <si>
    <t>1st Month</t>
  </si>
  <si>
    <t>2nd Month</t>
  </si>
  <si>
    <t>6th Month</t>
  </si>
  <si>
    <t>As of May 8</t>
  </si>
  <si>
    <t>REMARKS</t>
  </si>
  <si>
    <t>DUE DATE</t>
  </si>
  <si>
    <t>REFERRED BY: PAULO MATEO</t>
  </si>
  <si>
    <t>Marc Ople</t>
  </si>
  <si>
    <t>Ops Head</t>
  </si>
  <si>
    <t>Allen Sy</t>
  </si>
  <si>
    <t>QA Mngr</t>
  </si>
  <si>
    <t>Maricar Cacnio</t>
  </si>
  <si>
    <t>CM Lead</t>
  </si>
  <si>
    <t>Arthur Salazar</t>
  </si>
  <si>
    <t>CS - SL</t>
  </si>
  <si>
    <t>already received 2500. 500php bal for the 3rd installment</t>
  </si>
  <si>
    <t>Joshua San Gabriel</t>
  </si>
  <si>
    <t>CS/CM</t>
  </si>
  <si>
    <t>John Yang</t>
  </si>
  <si>
    <t>Jenielyn Aguilar</t>
  </si>
  <si>
    <t xml:space="preserve">Kelvin Jim Aquino </t>
  </si>
  <si>
    <t>QA</t>
  </si>
  <si>
    <t>Jackie Atienza</t>
  </si>
  <si>
    <t>CS</t>
  </si>
  <si>
    <t>Sidney Mortela</t>
  </si>
  <si>
    <t>Crisanto Diwa</t>
  </si>
  <si>
    <t xml:space="preserve">Louie Alfaro </t>
  </si>
  <si>
    <t xml:space="preserve">Anne Kristine Que  </t>
  </si>
  <si>
    <t>Christian Singuay</t>
  </si>
  <si>
    <t>already deducted from previous cutoff</t>
  </si>
  <si>
    <t>Ariane Santos</t>
  </si>
  <si>
    <t>Jomar Formoso</t>
  </si>
  <si>
    <t>Rean Jamon</t>
  </si>
  <si>
    <t>31-Apr</t>
  </si>
  <si>
    <t>Total payable for PAULO MATEO as of August 2014</t>
  </si>
  <si>
    <t>REFERRED BY: CAMILLE BONCALES</t>
  </si>
  <si>
    <t>_</t>
  </si>
  <si>
    <t>Jona James Hernaez</t>
  </si>
  <si>
    <t xml:space="preserve">CS </t>
  </si>
  <si>
    <t>Paul Boris Eli De Guzman</t>
  </si>
  <si>
    <t>Julius Ben-Hur Gregorio</t>
  </si>
  <si>
    <t>Digital Artist</t>
  </si>
  <si>
    <t>Total payable for CAMILLE BONCALES as of August 2014</t>
  </si>
  <si>
    <t>REFERRED BY: JENIELYN AGUILAR</t>
  </si>
  <si>
    <t>Aileen Mapanao</t>
  </si>
  <si>
    <t>CS /CM</t>
  </si>
  <si>
    <t>Total payable for J. Aguilar as of August 2014</t>
  </si>
  <si>
    <t>REFERRED BY: ARTHUR SALAZAR</t>
  </si>
  <si>
    <t>Joonee Marlowe Odal</t>
  </si>
  <si>
    <t>Wilward Bill Dela Cruz</t>
  </si>
  <si>
    <t>Total payable for A. Salazar  as of August 2014</t>
  </si>
  <si>
    <t>REFERRED BY: AILEEN MAPANAO</t>
  </si>
  <si>
    <t>Dick John Corpuz</t>
  </si>
  <si>
    <t>Augustus Caesar Reyes</t>
  </si>
  <si>
    <t>Ruichi Realista</t>
  </si>
  <si>
    <t>Total payable for A. Mapanao as of August 2014</t>
  </si>
  <si>
    <t>REFERRED BY: JOHN YANG</t>
  </si>
  <si>
    <t>Angelo Yang</t>
  </si>
  <si>
    <t>not yet regular</t>
  </si>
  <si>
    <t>Total payable for J. Yang as of August 2014</t>
  </si>
  <si>
    <t>REFERRED BY: JAN MICHAEL LOZENDO</t>
  </si>
  <si>
    <t>Ristella Marie Tesorio</t>
  </si>
  <si>
    <t>Total payable for J. Lozendo as of August 2014</t>
  </si>
  <si>
    <t>REFERRED BY: GEORGE PATRICK ROBEL</t>
  </si>
  <si>
    <t>Paul Vincent Obmerga</t>
  </si>
  <si>
    <t>Total payable for G. Robel as of August 2014</t>
  </si>
  <si>
    <t>REFERRED BY: CRISANTO DIWA</t>
  </si>
  <si>
    <t>Albert Caras</t>
  </si>
  <si>
    <t>CS (CP)</t>
  </si>
  <si>
    <t>Total payable for C. Diwa as of August 2014</t>
  </si>
  <si>
    <t>REFERRED BY: BUTCH CARPIO</t>
  </si>
  <si>
    <t>Zaldy Santos Jr.</t>
  </si>
  <si>
    <t>Server Dev</t>
  </si>
  <si>
    <t>Total payable for B. Carpio as of July 2014</t>
  </si>
  <si>
    <t>REFERRED BY: ZALDY SANTOS</t>
  </si>
  <si>
    <t>Angelo Cubos</t>
  </si>
  <si>
    <t>Total payable for Z. Santos as of August 2014</t>
  </si>
  <si>
    <t>REFERRED BY: CRISTINA FERMIN BARRENECHEA</t>
  </si>
  <si>
    <t>Abel Cyd Zepeda</t>
  </si>
  <si>
    <t>Total payable for C. Barrenechea as of August 2014</t>
  </si>
  <si>
    <t>REFERRED BY: ANGELO ESPIRITU</t>
  </si>
  <si>
    <t>Mark Jefferson Dino</t>
  </si>
  <si>
    <t>Total payable for A. Espiritu as of August 2014</t>
  </si>
  <si>
    <t>GUMI ASIA PTE LTD.</t>
  </si>
  <si>
    <t>(PAY PERIOD: APRIL 1- 10, 2014)</t>
  </si>
  <si>
    <t xml:space="preserve">EMPLOYEE NAME    : </t>
  </si>
  <si>
    <t>GARCIA, Nino Gebrail</t>
  </si>
  <si>
    <t>BASIC RATE :</t>
  </si>
  <si>
    <t>DATE HIRED:</t>
  </si>
  <si>
    <t>TAX EXEMPT CODE</t>
  </si>
  <si>
    <t>S</t>
  </si>
  <si>
    <t>EARNINGS &amp; DEDUCTIONS</t>
  </si>
  <si>
    <t>OTHER  ADJUSTMENTS</t>
  </si>
  <si>
    <t>Description</t>
  </si>
  <si>
    <t>GROSS SALARY</t>
  </si>
  <si>
    <t>SSS LOAN</t>
  </si>
  <si>
    <t>Less: Statutory reqirements</t>
  </si>
  <si>
    <t>PAG-IBIG LOAN</t>
  </si>
  <si>
    <t>SSS PREMIUM</t>
  </si>
  <si>
    <t>OTHER LOANS</t>
  </si>
  <si>
    <t>PHIL-HEALTH</t>
  </si>
  <si>
    <t>Add/Less: Other Adjustments</t>
  </si>
  <si>
    <t>NON TAXABLE INCOME</t>
  </si>
  <si>
    <t>Tax Due</t>
  </si>
  <si>
    <t>NET PAY BEFORE RICE INCENTIVES</t>
  </si>
  <si>
    <t>Add: Rice Allowance</t>
  </si>
  <si>
    <t>TINGZON, Marielle</t>
  </si>
  <si>
    <t>AGUILAR, Jenielyn</t>
  </si>
  <si>
    <t>YANG, John</t>
  </si>
  <si>
    <t>AQUINO , Kelvin Jim</t>
  </si>
  <si>
    <t>MAPANAO, Aileen</t>
  </si>
  <si>
    <t>ATIENZA, Jackilyn Kristel</t>
  </si>
  <si>
    <t>MORTELA, Sidney</t>
  </si>
  <si>
    <t>DIWA, Crisanto</t>
  </si>
  <si>
    <t>SANTOS, Ariane</t>
  </si>
  <si>
    <t>HERNAEZ, Jona James</t>
  </si>
  <si>
    <t>QUE, Kristine Anne</t>
  </si>
  <si>
    <t>ALFARO, Louie</t>
  </si>
  <si>
    <t>MARASIGAN, Daniel Robin</t>
  </si>
  <si>
    <t>CARAS, Albert</t>
  </si>
  <si>
    <t>DESCALLAR, Jeremiah</t>
  </si>
  <si>
    <t>466.00/daily</t>
  </si>
  <si>
    <t>ROSALES, Jesse</t>
  </si>
  <si>
    <t>ARNAIZ, Mary Michelle</t>
  </si>
  <si>
    <t>DE GUZMAN, Paul Borris</t>
  </si>
  <si>
    <t>ELEJORDE, Aldwin</t>
  </si>
  <si>
    <t>SINGUAY, Christian Roy</t>
  </si>
  <si>
    <t>FORMOSO, Jomar Ryan</t>
  </si>
  <si>
    <t>`</t>
  </si>
  <si>
    <t>ABADA, Roger Michael</t>
  </si>
  <si>
    <t>SY, Allen</t>
  </si>
  <si>
    <t>ROBEL, George</t>
  </si>
  <si>
    <t>OPLE, Marc</t>
  </si>
  <si>
    <t>GUIDO, Ramu</t>
  </si>
  <si>
    <t>PANTAS, Lannie</t>
  </si>
  <si>
    <t>SERRANO, Katherene</t>
  </si>
  <si>
    <t>CACNIO, Maricar</t>
  </si>
  <si>
    <t>ZABALA, Tine</t>
  </si>
  <si>
    <t>TURINGAN, Rojinald</t>
  </si>
  <si>
    <t>MORADA, Fortunato</t>
  </si>
  <si>
    <t>LOZENDO, Jan</t>
  </si>
  <si>
    <t>DUMANA, Laussane Gail</t>
  </si>
  <si>
    <t>ROBENIOL, Mykhael Stefan</t>
  </si>
  <si>
    <t>SALAZAR, Arthur</t>
  </si>
  <si>
    <t>BONCALES, Camille Anne</t>
  </si>
  <si>
    <t>LAXAMANA, Arjey</t>
  </si>
  <si>
    <t>ODAL, Joonie</t>
  </si>
  <si>
    <t>SAN GABRIEL, Joshua Rey</t>
  </si>
  <si>
    <t>Mandap, Ma. Frances</t>
  </si>
  <si>
    <t>Yang, Angelo</t>
  </si>
  <si>
    <t>Barrenechea, Cristina Fermin</t>
  </si>
  <si>
    <t>Espinel, Mart Jun</t>
  </si>
  <si>
    <t>Corpuz, Dick John</t>
  </si>
  <si>
    <t>Dimol, Marie Jenilyn C.</t>
  </si>
  <si>
    <t>Jamon, Rean</t>
  </si>
  <si>
    <t>Macaraeg, Garreth GilChrist</t>
  </si>
  <si>
    <t>Pecho, Rafael</t>
  </si>
  <si>
    <t>PhP 466/daily</t>
  </si>
  <si>
    <t>Tesorio, Ristella Marie</t>
  </si>
  <si>
    <t>Salaries and wages</t>
  </si>
  <si>
    <t>No of Days/Hrs./Minutes</t>
  </si>
  <si>
    <t>Regular overtime 125%</t>
  </si>
  <si>
    <t>Legal Holiday 100%</t>
  </si>
  <si>
    <t>Night diff  15%</t>
  </si>
  <si>
    <t>Sunday/Rest day 30%</t>
  </si>
  <si>
    <t>Night diff  Sunday/Rest day 45%</t>
  </si>
  <si>
    <t>Adjustments (add/deduct)</t>
  </si>
  <si>
    <t>Less : Absences (March 1 -3)</t>
  </si>
  <si>
    <t>3 days</t>
  </si>
  <si>
    <t xml:space="preserve">     SSSS</t>
  </si>
  <si>
    <t xml:space="preserve">     Phil - Health</t>
  </si>
  <si>
    <t xml:space="preserve"> Net pay before Tax</t>
  </si>
  <si>
    <t>Less: Witholding Tax  (M1/M2/S)</t>
  </si>
  <si>
    <t>SSS Contribution Schedule</t>
  </si>
  <si>
    <t>Range of Compensation</t>
  </si>
  <si>
    <t>Monthly Salary Credit</t>
  </si>
  <si>
    <t>Employer - Employee</t>
  </si>
  <si>
    <t>SE / VM / OFW</t>
  </si>
  <si>
    <t>SOCIAL SECURITY</t>
  </si>
  <si>
    <t>EC</t>
  </si>
  <si>
    <t>Total Contribution</t>
  </si>
  <si>
    <t>ER</t>
  </si>
  <si>
    <t>EE</t>
  </si>
  <si>
    <t>over</t>
  </si>
  <si>
    <t>SSS Contribution Table is brought to you by SSSContributionTable.Com</t>
  </si>
  <si>
    <t>This new and updated SSS Contribution Table will be effective on January 2014.For now, the old SSS Contribution is still applicable.</t>
  </si>
  <si>
    <t>Premium Contribution Table</t>
  </si>
  <si>
    <t>Salary 
Bracket</t>
  </si>
  <si>
    <t>Salary 
Range</t>
  </si>
  <si>
    <t>Salary 
Base</t>
  </si>
  <si>
    <t>Total 
Monthly
 Premium</t>
  </si>
  <si>
    <t>Employee 
Share</t>
  </si>
  <si>
    <t>Employer 
Share</t>
  </si>
  <si>
    <t>8,000.00</t>
  </si>
  <si>
    <t>9,000.00</t>
  </si>
  <si>
    <t>10,000.00</t>
  </si>
  <si>
    <t>11,000.00</t>
  </si>
  <si>
    <t>12,000.00</t>
  </si>
  <si>
    <t>13,000.00</t>
  </si>
  <si>
    <t>14,000.00</t>
  </si>
  <si>
    <t>15,000.00</t>
  </si>
  <si>
    <t>16,000.00</t>
  </si>
  <si>
    <t>17,000.00</t>
  </si>
  <si>
    <t>18,000.00</t>
  </si>
  <si>
    <t>19,000.00</t>
  </si>
  <si>
    <t>20,000.00</t>
  </si>
  <si>
    <t>21,000.00</t>
  </si>
  <si>
    <t>22,000.00</t>
  </si>
  <si>
    <t>23,000.00</t>
  </si>
  <si>
    <t>24,000.00</t>
  </si>
  <si>
    <t>25,000.00</t>
  </si>
  <si>
    <t>26,000.00</t>
  </si>
  <si>
    <t>27,000.00</t>
  </si>
  <si>
    <t>28,000.00</t>
  </si>
  <si>
    <t>29,000.00</t>
  </si>
  <si>
    <t>30,000.00</t>
  </si>
  <si>
    <t>31,000.00</t>
  </si>
  <si>
    <t>32,000.00</t>
  </si>
  <si>
    <t>33,000.00</t>
  </si>
  <si>
    <t>34,000.00</t>
  </si>
  <si>
    <t>35,000.00</t>
  </si>
</sst>
</file>

<file path=xl/styles.xml><?xml version="1.0" encoding="utf-8"?>
<styleSheet xmlns="http://schemas.openxmlformats.org/spreadsheetml/2006/main" xml:space="preserve">
  <numFmts count="10">
    <numFmt numFmtId="164" formatCode="GENERAL"/>
    <numFmt numFmtId="165" formatCode="_(* #,##0.00_);_(* \(#,##0.00\);_(* \-??_);_(@_)"/>
    <numFmt numFmtId="166" formatCode="MM/DD/YYYY;@"/>
    <numFmt numFmtId="167" formatCode="_(* #,##0_);_(* \(#,##0\);_(* \-??_);_(@_)"/>
    <numFmt numFmtId="168" formatCode="DD/MMM/YY;@"/>
    <numFmt numFmtId="169" formatCode="_(* #,##0.0_);_(* \(#,##0.0\);_(* \-??_);_(@_)"/>
    <numFmt numFmtId="170" formatCode="MMM\ DD"/>
    <numFmt numFmtId="171" formatCode="HH:MM:SS"/>
    <numFmt numFmtId="172" formatCode="H:MM:SS;@"/>
    <numFmt numFmtId="173" formatCode="HH:MM"/>
  </numFmts>
  <fonts count="5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0"/>
      <i val="1"/>
      <strike val="0"/>
      <u val="none"/>
      <sz val="10"/>
      <color rgb="FF000000"/>
      <name val="Tahoma"/>
    </font>
    <font>
      <b val="0"/>
      <i val="1"/>
      <strike val="0"/>
      <u val="none"/>
      <sz val="14"/>
      <color rgb="FF000000"/>
      <name val="Tahoma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single"/>
      <sz val="9"/>
      <color rgb="FF000000"/>
      <name val="Calibri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1"/>
      <color rgb="FF000000"/>
      <name val="Tahoma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333333"/>
      <name val="Arial"/>
    </font>
    <font>
      <b val="0"/>
      <i val="0"/>
      <strike val="0"/>
      <u val="none"/>
      <sz val="10"/>
      <color rgb="FFDD0806"/>
      <name val="Arial"/>
    </font>
    <font>
      <b val="1"/>
      <i val="0"/>
      <strike val="0"/>
      <u val="none"/>
      <sz val="26"/>
      <color rgb="FF474747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DD0806"/>
      <name val="Calibri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DD0806"/>
      <name val="Calibri"/>
    </font>
    <font>
      <b val="0"/>
      <i val="0"/>
      <strike val="0"/>
      <u val="none"/>
      <sz val="10"/>
      <color rgb="FFDD0806"/>
      <name val="Tahoma"/>
    </font>
    <font>
      <b val="0"/>
      <i val="0"/>
      <strike val="0"/>
      <u val="none"/>
      <sz val="11"/>
      <color rgb="FFDD0806"/>
      <name val="Tahoma"/>
    </font>
    <font>
      <b val="1"/>
      <i val="0"/>
      <strike val="0"/>
      <u val="none"/>
      <sz val="10"/>
      <color rgb="FFDD0806"/>
      <name val="Tahoma"/>
    </font>
    <font>
      <b val="0"/>
      <i val="0"/>
      <strike val="0"/>
      <u val="none"/>
      <sz val="12"/>
      <color rgb="FFDD0806"/>
      <name val="Tahoma"/>
    </font>
    <font>
      <b val="0"/>
      <i val="1"/>
      <strike val="0"/>
      <u val="none"/>
      <sz val="8"/>
      <color rgb="FF000000"/>
      <name val="Arial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9"/>
      <color rgb="FF000000"/>
      <name val="Trebuchet MS"/>
    </font>
    <font>
      <b val="0"/>
      <i val="0"/>
      <strike val="0"/>
      <u val="none"/>
      <sz val="9"/>
      <color rgb="FF000000"/>
      <name val="Alba Super"/>
    </font>
    <font>
      <b val="0"/>
      <i val="0"/>
      <strike val="0"/>
      <u val="none"/>
      <sz val="24"/>
      <color rgb="FF000000"/>
      <name val="Trebuchet MS"/>
    </font>
    <font>
      <b val="1"/>
      <i val="0"/>
      <strike val="0"/>
      <u val="none"/>
      <sz val="9"/>
      <color rgb="FF000000"/>
      <name val="Trebuchet MS"/>
    </font>
    <font>
      <b val="1"/>
      <i val="0"/>
      <strike val="0"/>
      <u val="none"/>
      <sz val="9"/>
      <color rgb="FF000000"/>
      <name val="Alba Super"/>
    </font>
    <font>
      <b val="0"/>
      <i val="0"/>
      <strike val="0"/>
      <u val="none"/>
      <sz val="9"/>
      <color rgb="FFFFFFFF"/>
      <name val="Trebuchet MS"/>
    </font>
    <font>
      <b val="0"/>
      <i val="0"/>
      <strike val="0"/>
      <u val="none"/>
      <sz val="11"/>
      <color rgb="FF0000FF"/>
      <name val="Segoe UI"/>
    </font>
    <font>
      <b val="0"/>
      <i val="1"/>
      <strike val="0"/>
      <u val="none"/>
      <sz val="8"/>
      <color rgb="FF000000"/>
      <name val="Calibri"/>
    </font>
    <font>
      <b val="0"/>
      <i val="0"/>
      <strike val="0"/>
      <u val="none"/>
      <sz val="9"/>
      <color rgb="FFB98503"/>
      <name val="Calibri"/>
    </font>
    <font>
      <b val="1"/>
      <i val="0"/>
      <strike val="0"/>
      <u val="none"/>
      <sz val="18"/>
      <color rgb="FF000000"/>
      <name val="Calibri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69696"/>
        <bgColor rgb="FF808080"/>
      </patternFill>
    </fill>
    <fill>
      <patternFill patternType="solid">
        <fgColor rgb="FFDD0806"/>
        <bgColor rgb="FF993300"/>
      </patternFill>
    </fill>
    <fill>
      <patternFill patternType="solid">
        <fgColor rgb="FFFFFF00"/>
        <bgColor rgb="FFF2FF75"/>
      </patternFill>
    </fill>
    <fill>
      <patternFill patternType="solid">
        <fgColor rgb="FFC0C0C0"/>
        <bgColor rgb="FF9DC3E7"/>
      </patternFill>
    </fill>
    <fill>
      <patternFill patternType="solid">
        <fgColor rgb="FFFDD966"/>
        <bgColor rgb="FFFEE699"/>
      </patternFill>
    </fill>
    <fill>
      <patternFill patternType="solid">
        <fgColor rgb="FF9DC3E7"/>
        <bgColor rgb="FF9BC1FF"/>
      </patternFill>
    </fill>
    <fill>
      <patternFill patternType="solid">
        <fgColor rgb="FFFEE699"/>
        <bgColor rgb="FFFFFF99"/>
      </patternFill>
    </fill>
    <fill>
      <patternFill patternType="solid">
        <fgColor rgb="FFFFFF99"/>
        <bgColor rgb="FFF2FF75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DD966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2FF75"/>
        <bgColor rgb="FFFFFF99"/>
      </patternFill>
    </fill>
    <fill>
      <patternFill patternType="solid">
        <fgColor rgb="FF9BC1FF"/>
        <bgColor rgb="FF9DC3E7"/>
      </patternFill>
    </fill>
    <fill>
      <patternFill patternType="solid">
        <fgColor rgb="FFFFFFCC"/>
        <bgColor rgb="FFFFFFFF"/>
      </patternFill>
    </fill>
  </fills>
  <borders count="7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bottom style="dotted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dash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548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164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164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164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164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164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164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9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164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0" numFmtId="164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9" numFmtId="165" fillId="2" borderId="1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9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9" numFmtId="164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1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1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0" numFmtId="164" fillId="2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1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165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8" numFmtId="165" fillId="2" borderId="18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9" numFmtId="164" fillId="2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20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165" fillId="2" borderId="2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1" numFmtId="164" fillId="2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2" numFmtId="164" fillId="2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164" fillId="2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2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165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5" numFmtId="165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164" fillId="2" borderId="2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6" numFmtId="164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66" fillId="2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165" fillId="2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7" numFmtId="164" fillId="2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7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8" numFmtId="164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25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26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8" numFmtId="164" fillId="2" borderId="2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2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0" numFmtId="164" fillId="2" borderId="2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9" numFmtId="164" fillId="2" borderId="25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164" fillId="2" borderId="30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9" numFmtId="165" fillId="2" borderId="2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9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3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9" numFmtId="164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9" numFmtId="165" fillId="2" borderId="3" applyFont="1" applyNumberFormat="1" applyFill="0" applyBorder="1" applyAlignment="1" applyProtection="true">
      <alignment horizontal="center" vertical="top" textRotation="0" wrapText="true" shrinkToFit="false"/>
      <protection hidden="false"/>
    </xf>
    <xf xfId="0" fontId="19" numFmtId="165" fillId="2" borderId="3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3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9" numFmtId="165" fillId="2" borderId="33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19" numFmtId="165" fillId="2" borderId="32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3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7" numFmtId="164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0" numFmtId="164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3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3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3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65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1" numFmtId="164" fillId="2" borderId="3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1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1" numFmtId="167" fillId="2" borderId="3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3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8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3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4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5" fillId="2" borderId="40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4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9" numFmtId="164" fillId="2" borderId="4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2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5" fillId="2" borderId="2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4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4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4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164" fillId="2" borderId="2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18" numFmtId="9" fillId="2" borderId="4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8" numFmtId="9" fillId="2" borderId="4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8" numFmtId="9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8" numFmtId="9" fillId="2" borderId="4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9" numFmtId="165" fillId="2" borderId="39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9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9" numFmtId="164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4" numFmtId="165" fillId="2" borderId="4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2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2" numFmtId="168" fillId="2" borderId="3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2" numFmtId="165" fillId="2" borderId="3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2" numFmtId="165" fillId="2" borderId="3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36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2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2" numFmtId="169" fillId="2" borderId="3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2" numFmtId="164" fillId="4" borderId="3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2" numFmtId="165" fillId="5" borderId="36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2" numFmtId="164" fillId="5" borderId="3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2" numFmtId="166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2" numFmtId="165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2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3" numFmtId="164" fillId="6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3" numFmtId="164" fillId="6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3" numFmtId="166" fillId="6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23" numFmtId="165" fillId="6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23" numFmtId="165" fillId="6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4" numFmtId="164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8" numFmtId="164" fillId="5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8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8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5" numFmtId="164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8" numFmtId="164" fillId="2" borderId="4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9" numFmtId="164" fillId="2" borderId="30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0" numFmtId="164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8" numFmtId="164" fillId="2" borderId="3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9" numFmtId="164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9" numFmtId="164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8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9" numFmtId="164" fillId="2" borderId="4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9" numFmtId="164" fillId="2" borderId="49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3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5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50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5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1" numFmtId="164" fillId="2" borderId="36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18" numFmtId="164" fillId="2" borderId="38" applyFont="1" applyNumberFormat="0" applyFill="0" applyBorder="1" applyAlignment="1" applyProtection="true">
      <alignment horizontal="center" vertical="bottom" textRotation="0" wrapText="false" shrinkToFit="true"/>
      <protection hidden="false"/>
    </xf>
    <xf xfId="0" fontId="18" numFmtId="164" fillId="2" borderId="36" applyFont="1" applyNumberFormat="0" applyFill="0" applyBorder="1" applyAlignment="1" applyProtection="true">
      <alignment horizontal="general" vertical="bottom" textRotation="0" wrapText="false" shrinkToFit="true"/>
      <protection hidden="false"/>
    </xf>
    <xf xfId="0" fontId="19" numFmtId="164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0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0" numFmtId="164" fillId="2" borderId="5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9" numFmtId="164" fillId="2" borderId="1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5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5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5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5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8" numFmtId="164" fillId="2" borderId="5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8" numFmtId="9" fillId="2" borderId="1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8" numFmtId="9" fillId="2" borderId="1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8" numFmtId="9" fillId="2" borderId="47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8" numFmtId="9" fillId="2" borderId="5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9" numFmtId="49" fillId="2" borderId="2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8" applyFont="1" applyNumberFormat="0" applyFill="0" applyBorder="1" applyAlignment="1" applyProtection="true">
      <alignment horizontal="center" vertical="bottom" textRotation="0" wrapText="false" shrinkToFit="true"/>
      <protection hidden="false"/>
    </xf>
    <xf xfId="0" fontId="19" numFmtId="164" fillId="2" borderId="4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9" numFmtId="164" fillId="2" borderId="4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64" fillId="2" borderId="4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8" numFmtId="164" fillId="2" borderId="5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9" numFmtId="164" fillId="2" borderId="5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9" numFmtId="170" fillId="2" borderId="3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8" numFmtId="164" fillId="2" borderId="5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3" numFmtId="164" fillId="7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3" numFmtId="164" fillId="7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6" numFmtId="164" fillId="8" borderId="5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7" numFmtId="164" fillId="9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164" fillId="9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164" fillId="9" borderId="5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165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170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8" numFmtId="164" fillId="10" borderId="3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8" numFmtId="164" fillId="10" borderId="3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71" fillId="11" borderId="36" applyFont="0" applyNumberFormat="1" applyFill="1" applyBorder="1" applyAlignment="1" applyProtection="true">
      <alignment horizontal="general" vertical="center" textRotation="0" wrapText="true" shrinkToFit="false"/>
      <protection hidden="false"/>
    </xf>
    <xf xfId="0" fontId="12" numFmtId="172" fillId="11" borderId="3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0" numFmtId="165" fillId="10" borderId="0" applyFont="0" applyNumberFormat="1" applyFill="1" applyBorder="0" applyAlignment="1" applyProtection="true">
      <alignment horizontal="general" vertical="center" textRotation="0" wrapText="true" shrinkToFit="false"/>
      <protection hidden="false"/>
    </xf>
    <xf xfId="0" fontId="29" numFmtId="164" fillId="10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9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71" fillId="11" borderId="0" applyFont="0" applyNumberFormat="1" applyFill="1" applyBorder="0" applyAlignment="1" applyProtection="true">
      <alignment horizontal="general" vertical="center" textRotation="0" wrapText="true" shrinkToFit="false"/>
      <protection hidden="false"/>
    </xf>
    <xf xfId="0" fontId="28" numFmtId="171" fillId="11" borderId="36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9" numFmtId="171" fillId="11" borderId="36" applyFont="1" applyNumberFormat="1" applyFill="1" applyBorder="1" applyAlignment="1" applyProtection="true">
      <alignment horizontal="general" vertical="center" textRotation="0" wrapText="true" shrinkToFit="false"/>
      <protection hidden="false"/>
    </xf>
    <xf xfId="0" fontId="0" numFmtId="165" fillId="11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0" numFmtId="170" fillId="1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8" numFmtId="164" fillId="12" borderId="3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8" numFmtId="164" fillId="12" borderId="3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71" fillId="12" borderId="36" applyFont="0" applyNumberFormat="1" applyFill="1" applyBorder="1" applyAlignment="1" applyProtection="true">
      <alignment horizontal="general" vertical="center" textRotation="0" wrapText="true" shrinkToFit="false"/>
      <protection hidden="false"/>
    </xf>
    <xf xfId="0" fontId="12" numFmtId="172" fillId="12" borderId="3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0" numFmtId="165" fillId="12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0" numFmtId="164" fillId="1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8" numFmtId="164" fillId="13" borderId="3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8" numFmtId="164" fillId="13" borderId="3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0" numFmtId="173" fillId="11" borderId="3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164" fillId="10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165" fillId="10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30" numFmtId="173" fillId="12" borderId="3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8" numFmtId="164" fillId="10" borderId="36" applyFont="1" applyNumberFormat="0" applyFill="1" applyBorder="1" applyAlignment="1" applyProtection="true">
      <alignment horizontal="left" vertical="bottom" textRotation="0" wrapText="true" shrinkToFit="false"/>
      <protection hidden="false"/>
    </xf>
    <xf xfId="0" fontId="28" numFmtId="164" fillId="10" borderId="36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8" numFmtId="164" fillId="10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65" fillId="10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28" numFmtId="164" fillId="12" borderId="36" applyFont="1" applyNumberFormat="0" applyFill="1" applyBorder="1" applyAlignment="1" applyProtection="true">
      <alignment horizontal="left" vertical="bottom" textRotation="0" wrapText="true" shrinkToFit="false"/>
      <protection hidden="false"/>
    </xf>
    <xf xfId="0" fontId="28" numFmtId="164" fillId="12" borderId="36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8" numFmtId="164" fillId="12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8" numFmtId="173" fillId="11" borderId="36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8" numFmtId="164" fillId="1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28" numFmtId="164" fillId="1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8" numFmtId="171" fillId="11" borderId="0" applyFont="1" applyNumberFormat="1" applyFill="1" applyBorder="0" applyAlignment="1" applyProtection="true">
      <alignment horizontal="center" vertical="center" textRotation="0" wrapText="true" shrinkToFit="false"/>
      <protection hidden="false"/>
    </xf>
    <xf xfId="0" fontId="0" numFmtId="165" fillId="12" borderId="36" applyFont="0" applyNumberFormat="1" applyFill="1" applyBorder="1" applyAlignment="1" applyProtection="true">
      <alignment horizontal="general" vertical="center" textRotation="0" wrapText="false" shrinkToFit="false"/>
      <protection hidden="false"/>
    </xf>
    <xf xfId="0" fontId="0" numFmtId="165" fillId="2" borderId="36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165" fillId="1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2" numFmtId="164" fillId="13" borderId="36" applyFont="1" applyNumberFormat="0" applyFill="1" applyBorder="1" applyAlignment="1" applyProtection="true">
      <alignment horizontal="left" vertical="bottom" textRotation="0" wrapText="true" shrinkToFit="false"/>
      <protection hidden="false"/>
    </xf>
    <xf xfId="0" fontId="28" numFmtId="164" fillId="13" borderId="36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28" numFmtId="164" fillId="10" borderId="36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28" numFmtId="164" fillId="12" borderId="36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2" numFmtId="173" fillId="11" borderId="3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30" numFmtId="165" fillId="11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29" numFmtId="171" fillId="12" borderId="36" applyFont="1" applyNumberFormat="1" applyFill="1" applyBorder="1" applyAlignment="1" applyProtection="true">
      <alignment horizontal="general" vertical="center" textRotation="0" wrapText="true" shrinkToFit="false"/>
      <protection hidden="false"/>
    </xf>
    <xf xfId="0" fontId="28" numFmtId="171" fillId="12" borderId="36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2" numFmtId="164" fillId="13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8" numFmtId="164" fillId="13" borderId="36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2" numFmtId="164" fillId="13" borderId="3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2" numFmtId="164" fillId="13" borderId="0" applyFont="1" applyNumberFormat="0" applyFill="1" applyBorder="0" applyAlignment="1" applyProtection="true">
      <alignment horizontal="left" vertical="bottom" textRotation="0" wrapText="true" shrinkToFit="false"/>
      <protection hidden="false"/>
    </xf>
    <xf xfId="0" fontId="12" numFmtId="164" fillId="1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8" numFmtId="164" fillId="1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164" fillId="1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8" numFmtId="164" fillId="10" borderId="3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28" numFmtId="164" fillId="12" borderId="3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170" fillId="10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2" numFmtId="164" fillId="13" borderId="3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28" numFmtId="164" fillId="10" borderId="1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8" numFmtId="164" fillId="10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8" numFmtId="164" fillId="12" borderId="5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8" numFmtId="164" fillId="10" borderId="5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65" fillId="11" borderId="0" applyFont="0" applyNumberFormat="1" applyFill="1" applyBorder="0" applyAlignment="1" applyProtection="true">
      <alignment horizontal="general" vertical="center" textRotation="0" wrapText="true" shrinkToFit="false"/>
      <protection hidden="false"/>
    </xf>
    <xf xfId="0" fontId="0" numFmtId="165" fillId="12" borderId="0" applyFont="0" applyNumberFormat="1" applyFill="1" applyBorder="0" applyAlignment="1" applyProtection="true">
      <alignment horizontal="general" vertical="center" textRotation="0" wrapText="true" shrinkToFit="false"/>
      <protection hidden="false"/>
    </xf>
    <xf xfId="0" fontId="0" numFmtId="165" fillId="2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28" numFmtId="164" fillId="13" borderId="1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8" numFmtId="164" fillId="1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8" numFmtId="164" fillId="13" borderId="5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71" fillId="12" borderId="0" applyFont="0" applyNumberFormat="1" applyFill="1" applyBorder="0" applyAlignment="1" applyProtection="true">
      <alignment horizontal="general" vertical="center" textRotation="0" wrapText="true" shrinkToFit="false"/>
      <protection hidden="false"/>
    </xf>
    <xf xfId="0" fontId="0" numFmtId="165" fillId="12" borderId="0" applyFont="0" applyNumberFormat="1" applyFill="1" applyBorder="0" applyAlignment="1" applyProtection="true">
      <alignment horizontal="right" vertical="bottom" textRotation="0" wrapText="false" shrinkToFit="false"/>
      <protection hidden="false"/>
    </xf>
    <xf xfId="0" fontId="0" numFmtId="171" fillId="2" borderId="0" applyFont="0" applyNumberFormat="1" applyFill="0" applyBorder="0" applyAlignment="1" applyProtection="true">
      <alignment horizontal="general" vertical="center" textRotation="0" wrapText="true" shrinkToFit="false"/>
      <protection hidden="false"/>
    </xf>
    <xf xfId="0" fontId="0" numFmtId="173" fillId="12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173" fillId="12" borderId="0" applyFont="0" applyNumberFormat="1" applyFill="1" applyBorder="0" applyAlignment="1" applyProtection="true">
      <alignment horizontal="right" vertical="bottom" textRotation="0" wrapText="false" shrinkToFit="false"/>
      <protection hidden="false"/>
    </xf>
    <xf xfId="0" fontId="0" numFmtId="164" fillId="13" borderId="36" applyFont="0" applyNumberFormat="0" applyFill="1" applyBorder="1" applyAlignment="1" applyProtection="true">
      <alignment horizontal="left" vertical="bottom" textRotation="0" wrapText="false" shrinkToFit="false"/>
      <protection hidden="false"/>
    </xf>
    <xf xfId="0" fontId="29" numFmtId="171" fillId="10" borderId="36" applyFont="1" applyNumberFormat="1" applyFill="1" applyBorder="1" applyAlignment="1" applyProtection="true">
      <alignment horizontal="general" vertical="center" textRotation="0" wrapText="true" shrinkToFit="false"/>
      <protection hidden="false"/>
    </xf>
    <xf xfId="0" fontId="0" numFmtId="171" fillId="10" borderId="36" applyFont="0" applyNumberFormat="1" applyFill="1" applyBorder="1" applyAlignment="1" applyProtection="true">
      <alignment horizontal="general" vertical="center" textRotation="0" wrapText="true" shrinkToFit="false"/>
      <protection hidden="false"/>
    </xf>
    <xf xfId="0" fontId="12" numFmtId="172" fillId="10" borderId="3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28" numFmtId="171" fillId="10" borderId="36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2" numFmtId="164" fillId="10" borderId="3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164" fillId="2" borderId="3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70" fillId="2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164" fillId="1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1" numFmtId="164" fillId="1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170" fillId="14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164" fillId="14" borderId="0" applyFont="0" applyNumberFormat="0" applyFill="1" applyBorder="0" applyAlignment="1" applyProtection="true">
      <alignment horizontal="right" vertical="bottom" textRotation="0" wrapText="false" shrinkToFit="false"/>
      <protection hidden="false"/>
    </xf>
    <xf xfId="0" fontId="0" numFmtId="164" fillId="14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31" numFmtId="164" fillId="14" borderId="3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31" numFmtId="170" fillId="6" borderId="3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31" numFmtId="164" fillId="14" borderId="11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1" numFmtId="164" fillId="14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64" fillId="14" borderId="36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31" numFmtId="164" fillId="14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1" numFmtId="170" fillId="6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1" numFmtId="164" fillId="6" borderId="36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32" numFmtId="164" fillId="14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6" numFmtId="164" fillId="14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1" numFmtId="164" fillId="14" borderId="5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1" numFmtId="164" fillId="14" borderId="5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2" numFmtId="164" fillId="14" borderId="5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1" numFmtId="170" fillId="6" borderId="5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1" numFmtId="164" fillId="6" borderId="54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16" numFmtId="164" fillId="14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1" numFmtId="164" fillId="6" borderId="5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64" fillId="6" borderId="2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64" fillId="6" borderId="2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70" fillId="6" borderId="23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164" fillId="6" borderId="23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164" fillId="6" borderId="23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64" fillId="6" borderId="60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164" fillId="14" borderId="3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2" borderId="6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164" fillId="2" borderId="3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168" fillId="2" borderId="3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70" fillId="2" borderId="3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5" fillId="12" borderId="36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" numFmtId="170" fillId="2" borderId="3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5" fillId="12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70" fillId="6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2" borderId="5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14" borderId="61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4" fillId="14" borderId="36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8" fillId="1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70" fillId="1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70" fillId="1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10" borderId="36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" numFmtId="165" fillId="14" borderId="5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10" borderId="36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29" numFmtId="164" fillId="14" borderId="3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2" borderId="6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164" fillId="2" borderId="1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168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70" fillId="2" borderId="6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5" fillId="12" borderId="11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" numFmtId="170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70" fillId="6" borderId="1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10" borderId="11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33" numFmtId="164" fillId="2" borderId="3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3" numFmtId="164" fillId="2" borderId="4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3" numFmtId="168" fillId="2" borderId="3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3" numFmtId="170" fillId="2" borderId="3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3" numFmtId="165" fillId="12" borderId="36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3" numFmtId="165" fillId="1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3" numFmtId="170" fillId="2" borderId="36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34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5" fillId="2" borderId="36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33" numFmtId="165" fillId="2" borderId="5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0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10" borderId="1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10" borderId="4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5" numFmtId="165" fillId="10" borderId="5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14" borderId="6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1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170" fillId="14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164" fillId="14" borderId="0" applyFont="1" applyNumberFormat="0" applyFill="1" applyBorder="0" applyAlignment="1" applyProtection="true">
      <alignment horizontal="right" vertical="bottom" textRotation="0" wrapText="false" shrinkToFit="false"/>
      <protection hidden="false"/>
    </xf>
    <xf xfId="0" fontId="3" numFmtId="164" fillId="14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165" fillId="14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9" numFmtId="164" fillId="1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164" fillId="6" borderId="5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6" borderId="2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6" borderId="2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70" fillId="6" borderId="2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164" fillId="6" borderId="2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3" numFmtId="164" fillId="6" borderId="2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4" fillId="6" borderId="60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4" fillId="14" borderId="65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4" fillId="14" borderId="45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8" fillId="14" borderId="4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70" fillId="14" borderId="4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14" borderId="36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" numFmtId="165" fillId="14" borderId="36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164" fillId="10" borderId="1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10" borderId="5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8" fillId="10" borderId="5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70" fillId="10" borderId="5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5" numFmtId="165" fillId="10" borderId="5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5" numFmtId="170" fillId="10" borderId="5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4" fillId="14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3" numFmtId="168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3" numFmtId="170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3" numFmtId="165" fillId="14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3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3" numFmtId="165" fillId="14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3" numFmtId="168" fillId="6" borderId="2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3" numFmtId="170" fillId="6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10" borderId="6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10" borderId="1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5" fillId="10" borderId="1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170" fillId="10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165" fillId="10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8" fillId="10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5" numFmtId="165" fillId="10" borderId="67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165" fillId="14" borderId="0" applyFont="1" applyNumberFormat="1" applyFill="1" applyBorder="0" applyAlignment="1" applyProtection="true">
      <alignment horizontal="right" vertical="bottom" textRotation="0" wrapText="false" shrinkToFit="false"/>
      <protection hidden="false"/>
    </xf>
    <xf xfId="0" fontId="3" numFmtId="168" fillId="14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165" fillId="2" borderId="36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33" numFmtId="164" fillId="10" borderId="1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3" numFmtId="165" fillId="10" borderId="1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3" numFmtId="170" fillId="10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3" numFmtId="165" fillId="10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3" numFmtId="165" fillId="10" borderId="1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164" fillId="2" borderId="6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4" fillId="14" borderId="4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9" numFmtId="164" fillId="1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164" fillId="10" borderId="1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3" numFmtId="168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70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3" numFmtId="165" fillId="10" borderId="1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35" numFmtId="165" fillId="10" borderId="1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" numFmtId="164" fillId="6" borderId="2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3" numFmtId="168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5" numFmtId="170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5" numFmtId="168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5" numFmtId="165" fillId="10" borderId="1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35" numFmtId="165" fillId="10" borderId="67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" numFmtId="164" fillId="14" borderId="6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170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" numFmtId="165" fillId="14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1" numFmtId="168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" numFmtId="165" fillId="14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1" numFmtId="165" fillId="14" borderId="46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" numFmtId="165" fillId="10" borderId="1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" numFmtId="168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5" fillId="10" borderId="1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9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5" fillId="10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164" fillId="14" borderId="0" applyFont="1" applyNumberFormat="0" applyFill="1" applyBorder="0" applyAlignment="1" applyProtection="true">
      <alignment horizontal="center" vertical="bottom" textRotation="0" wrapText="true" shrinkToFit="false"/>
      <protection hidden="false"/>
    </xf>
    <xf xfId="0" fontId="36" numFmtId="165" fillId="14" borderId="68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2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4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8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8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8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8" numFmtId="164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28" numFmtId="168" fillId="2" borderId="0" applyFont="1" applyNumberFormat="1" applyFill="0" applyBorder="0" applyAlignment="1" applyProtection="true">
      <alignment horizontal="left" vertical="center" textRotation="0" wrapText="true" shrinkToFit="false"/>
      <protection hidden="false"/>
    </xf>
    <xf xfId="0" fontId="12" numFmtId="165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4" numFmtId="164" fillId="2" borderId="36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4" numFmtId="164" fillId="2" borderId="3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164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8" numFmtId="164" fillId="2" borderId="36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8" numFmtId="164" fillId="2" borderId="3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8" numFmtId="165" fillId="2" borderId="3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8" numFmtId="164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8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8" numFmtId="164" fillId="2" borderId="5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4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4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0" applyFont="1" applyNumberFormat="1" applyFill="0" applyBorder="0" applyAlignment="1" applyProtection="true">
      <alignment horizontal="center" vertical="center" textRotation="0" wrapText="true" shrinkToFit="false"/>
      <protection hidden="false"/>
    </xf>
    <xf xfId="0" fontId="37" numFmtId="164" fillId="2" borderId="3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8" numFmtId="164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3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8" numFmtId="164" fillId="2" borderId="3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4" numFmtId="164" fillId="2" borderId="3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3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8" numFmtId="164" fillId="2" borderId="4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4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2" numFmtId="164" fillId="2" borderId="6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2" numFmtId="165" fillId="2" borderId="70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4" numFmtId="165" fillId="2" borderId="36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6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3" numFmtId="164" fillId="2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165" fillId="2" borderId="3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2" numFmtId="164" fillId="2" borderId="7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2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1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28" numFmtId="164" fillId="14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14" numFmtId="164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2" numFmtId="164" fillId="2" borderId="6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5" fillId="2" borderId="36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28" numFmtId="164" fillId="1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2" numFmtId="164" fillId="2" borderId="7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8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28" numFmtId="168" fillId="2" borderId="70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28" numFmtId="164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8" numFmtId="165" fillId="2" borderId="36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28" numFmtId="164" fillId="14" borderId="0" applyFont="1" applyNumberFormat="0" applyFill="1" applyBorder="0" applyAlignment="1" applyProtection="true">
      <alignment horizontal="left" vertical="bottom" textRotation="0" wrapText="true" shrinkToFit="false"/>
      <protection hidden="false"/>
    </xf>
    <xf xfId="0" fontId="28" numFmtId="164" fillId="14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28" numFmtId="164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8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2" numFmtId="164" fillId="2" borderId="2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14" borderId="36" applyFont="1" applyNumberFormat="0" applyFill="1" applyBorder="1" applyAlignment="1" applyProtection="true">
      <alignment horizontal="left" vertical="bottom" textRotation="0" wrapText="true" shrinkToFit="false"/>
      <protection hidden="false"/>
    </xf>
    <xf xfId="0" fontId="18" numFmtId="165" fillId="2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1" numFmtId="164" fillId="2" borderId="7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164" fillId="2" borderId="7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4" numFmtId="165" fillId="2" borderId="7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7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1" numFmtId="164" fillId="2" borderId="7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164" fillId="2" borderId="7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4" numFmtId="165" fillId="2" borderId="70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8" numFmtId="164" fillId="2" borderId="7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9" numFmtId="164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9" numFmtId="164" fillId="2" borderId="7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9" numFmtId="164" fillId="2" borderId="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2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0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40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164" fillId="1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1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42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locked="false" hidden="false"/>
    </xf>
    <xf xfId="0" fontId="41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locked="false" hidden="false"/>
    </xf>
    <xf xfId="0" fontId="41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43" numFmtId="165" fillId="15" borderId="59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43" numFmtId="165" fillId="15" borderId="72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44" numFmtId="165" fillId="15" borderId="7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4" numFmtId="165" fillId="15" borderId="2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12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43" numFmtId="165" fillId="15" borderId="3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3" numFmtId="165" fillId="15" borderId="57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0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0" numFmtId="164" fillId="14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43" numFmtId="165" fillId="15" borderId="36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43" numFmtId="164" fillId="14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8" numFmtId="165" fillId="2" borderId="6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3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6" borderId="3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3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6" borderId="57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0" numFmtId="164" fillId="14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8" numFmtId="165" fillId="2" borderId="6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14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14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14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6" borderId="14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67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6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11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6" borderId="11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73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6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3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57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5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65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45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2" borderId="45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4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6" borderId="4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8" numFmtId="165" fillId="15" borderId="74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46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1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41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1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7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8" numFmtId="164" fillId="1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49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164" fillId="17" borderId="5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0" applyFont="0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sscontributiontable.com/" TargetMode="Externa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5536"/>
  <sheetViews>
    <sheetView tabSelected="0" workbookViewId="0" zoomScale="60" zoomScaleNormal="60" showGridLines="true" showRowColHeaders="1">
      <selection activeCell="G291" sqref="G291"/>
    </sheetView>
  </sheetViews>
  <sheetFormatPr customHeight="true" defaultRowHeight="15.75" outlineLevelRow="0" outlineLevelCol="0"/>
  <cols>
    <col min="1" max="1" width="1.8515625" customWidth="true" style="1"/>
    <col min="2" max="2" width="33.42578125" customWidth="true" style="1"/>
    <col min="3" max="3" width="20.28515625" customWidth="true" style="1"/>
    <col min="4" max="4" width="25.140625" customWidth="true" style="1"/>
    <col min="5" max="5" width="2.42578125" customWidth="true" style="1"/>
    <col min="6" max="6" width="33.71484375" customWidth="true" style="1"/>
    <col min="7" max="7" width="16.42578125" customWidth="true" style="1"/>
    <col min="8" max="8" width="21.42578125" customWidth="true" style="1"/>
  </cols>
  <sheetData>
    <row r="1" spans="1:8" customHeight="1" ht="18.75">
      <c r="A1" s="2"/>
      <c r="B1" s="3" t="s">
        <v>0</v>
      </c>
      <c r="C1" s="4"/>
      <c r="D1" s="5"/>
      <c r="E1" s="6"/>
      <c r="F1" s="3" t="s">
        <v>0</v>
      </c>
      <c r="G1" s="4"/>
      <c r="H1" s="5"/>
    </row>
    <row r="2" spans="1:8" customHeight="1" ht="18">
      <c r="A2" s="6"/>
      <c r="B2" s="7" t="s">
        <v>1</v>
      </c>
      <c r="C2" s="8"/>
      <c r="D2" s="5"/>
      <c r="E2" s="6"/>
      <c r="F2" s="7" t="s">
        <v>1</v>
      </c>
      <c r="G2" s="8"/>
      <c r="H2" s="5"/>
    </row>
    <row r="3" spans="1:8" customHeight="1" ht="18">
      <c r="A3" s="9"/>
      <c r="B3" s="10" t="s">
        <v>2</v>
      </c>
      <c r="C3" s="11"/>
      <c r="D3" s="12"/>
      <c r="E3" s="6"/>
      <c r="F3" s="10" t="s">
        <v>2</v>
      </c>
      <c r="G3" s="11"/>
      <c r="H3" s="12"/>
    </row>
    <row r="4" spans="1:8" customHeight="1" ht="18">
      <c r="A4" s="9"/>
      <c r="B4" s="10" t="s">
        <v>3</v>
      </c>
      <c r="C4" s="11"/>
      <c r="D4" s="12"/>
      <c r="E4" s="6"/>
      <c r="F4" s="10" t="s">
        <v>3</v>
      </c>
      <c r="G4" s="11"/>
      <c r="H4" s="12"/>
    </row>
    <row r="5" spans="1:8" customHeight="1" ht="12.75">
      <c r="A5" s="6"/>
      <c r="B5" s="13"/>
      <c r="C5" s="11"/>
      <c r="D5" s="12"/>
      <c r="E5" s="6"/>
      <c r="F5" s="13"/>
      <c r="G5" s="11"/>
      <c r="H5" s="12"/>
    </row>
    <row r="6" spans="1:8" customHeight="1" ht="18">
      <c r="A6" s="6"/>
      <c r="B6" s="13" t="s">
        <v>4</v>
      </c>
      <c r="C6" s="14" t="s">
        <v>5</v>
      </c>
      <c r="D6" s="14"/>
      <c r="E6" s="6"/>
      <c r="F6" s="13" t="s">
        <v>4</v>
      </c>
      <c r="G6" s="15"/>
      <c r="H6" s="15"/>
    </row>
    <row r="7" spans="1:8" customHeight="1" ht="13.5">
      <c r="A7" s="6"/>
      <c r="B7" s="13"/>
      <c r="C7" s="11"/>
      <c r="D7" s="12"/>
      <c r="E7" s="6"/>
      <c r="F7" s="13"/>
      <c r="G7" s="11"/>
      <c r="H7" s="12"/>
    </row>
    <row r="8" spans="1:8" customHeight="1" ht="36">
      <c r="A8" s="2"/>
      <c r="B8" s="16" t="s">
        <v>6</v>
      </c>
      <c r="C8" s="17" t="s">
        <v>7</v>
      </c>
      <c r="D8" s="18" t="s">
        <v>8</v>
      </c>
      <c r="E8" s="6"/>
      <c r="F8" s="16" t="s">
        <v>6</v>
      </c>
      <c r="G8" s="17" t="s">
        <v>7</v>
      </c>
      <c r="H8" s="18" t="s">
        <v>8</v>
      </c>
    </row>
    <row r="9" spans="1:8" customHeight="1" ht="6">
      <c r="A9" s="6"/>
      <c r="B9" s="19"/>
      <c r="C9" s="20"/>
      <c r="D9" s="21"/>
      <c r="E9" s="6"/>
      <c r="F9" s="19"/>
      <c r="G9" s="20"/>
      <c r="H9" s="21"/>
    </row>
    <row r="10" spans="1:8" customHeight="1" ht="15.75">
      <c r="A10" s="6"/>
      <c r="B10" s="19" t="s">
        <v>9</v>
      </c>
      <c r="C10" s="22"/>
      <c r="D10" s="22" t="str">
        <f>apr.14!AW8</f>
        <v>0</v>
      </c>
      <c r="E10" s="6"/>
      <c r="F10" s="19" t="s">
        <v>9</v>
      </c>
      <c r="G10" s="22"/>
      <c r="H10" s="22" t="str">
        <f>apr.14!AW9</f>
        <v>0</v>
      </c>
    </row>
    <row r="11" spans="1:8" customHeight="1" ht="15.75">
      <c r="A11" s="6"/>
      <c r="B11" s="19" t="s">
        <v>10</v>
      </c>
      <c r="C11" s="22"/>
      <c r="D11" s="22" t="str">
        <f>apr.14!R8</f>
        <v>0</v>
      </c>
      <c r="E11" s="6"/>
      <c r="F11" s="19" t="s">
        <v>10</v>
      </c>
      <c r="G11" s="22"/>
      <c r="H11" s="22" t="str">
        <f>apr.14!R9</f>
        <v>0</v>
      </c>
    </row>
    <row r="12" spans="1:8" customHeight="1" ht="15.75">
      <c r="A12" s="6"/>
      <c r="B12" s="19" t="s">
        <v>11</v>
      </c>
      <c r="C12" s="22"/>
      <c r="D12" s="22" t="str">
        <f>apr.14!U8</f>
        <v>0</v>
      </c>
      <c r="E12" s="6"/>
      <c r="F12" s="19" t="s">
        <v>11</v>
      </c>
      <c r="G12" s="22"/>
      <c r="H12" s="22" t="str">
        <f>apr.14!Y8</f>
        <v>0</v>
      </c>
    </row>
    <row r="13" spans="1:8" customHeight="1" ht="15.75">
      <c r="A13" s="6"/>
      <c r="B13" s="19" t="s">
        <v>12</v>
      </c>
      <c r="C13" s="22"/>
      <c r="D13" s="22" t="str">
        <f>apr.14!Q8</f>
        <v>0</v>
      </c>
      <c r="E13" s="6"/>
      <c r="F13" s="19" t="s">
        <v>12</v>
      </c>
      <c r="G13" s="22"/>
      <c r="H13" s="22" t="str">
        <f>apr.14!U8</f>
        <v>0</v>
      </c>
    </row>
    <row r="14" spans="1:8" customHeight="1" ht="15.75">
      <c r="A14" s="6"/>
      <c r="B14" s="19" t="s">
        <v>13</v>
      </c>
      <c r="C14" s="22"/>
      <c r="D14" s="23" t="str">
        <f>apr.14!S8</f>
        <v>0</v>
      </c>
      <c r="E14" s="6"/>
      <c r="F14" s="19" t="s">
        <v>13</v>
      </c>
      <c r="G14" s="22"/>
      <c r="H14" s="23" t="str">
        <f>apr.14!S9</f>
        <v>0</v>
      </c>
    </row>
    <row r="15" spans="1:8" customHeight="1" ht="15.75">
      <c r="A15" s="6"/>
      <c r="B15" s="24" t="s">
        <v>14</v>
      </c>
      <c r="C15" s="22"/>
      <c r="D15" s="23" t="str">
        <f>apr.14!T8</f>
        <v>0</v>
      </c>
      <c r="E15" s="6"/>
      <c r="F15" s="24" t="s">
        <v>14</v>
      </c>
      <c r="G15" s="22"/>
      <c r="H15" s="23" t="str">
        <f>apr.14!Q9</f>
        <v>0</v>
      </c>
    </row>
    <row r="16" spans="1:8" customHeight="1" ht="9">
      <c r="A16" s="6"/>
      <c r="B16" s="19"/>
      <c r="C16" s="22"/>
      <c r="D16" s="23"/>
      <c r="E16" s="6"/>
      <c r="F16" s="19"/>
      <c r="G16" s="22"/>
      <c r="H16" s="23"/>
    </row>
    <row r="17" spans="1:8" customHeight="1" ht="15.75">
      <c r="A17" s="6"/>
      <c r="B17" s="25" t="s">
        <v>15</v>
      </c>
      <c r="C17" s="22"/>
      <c r="D17" s="23"/>
      <c r="E17" s="6"/>
      <c r="F17" s="25" t="s">
        <v>15</v>
      </c>
      <c r="G17" s="22"/>
      <c r="H17" s="23"/>
    </row>
    <row r="18" spans="1:8" customHeight="1" ht="9.75">
      <c r="A18" s="6"/>
      <c r="B18" s="26"/>
      <c r="C18" s="27"/>
      <c r="D18" s="28"/>
      <c r="E18" s="6"/>
      <c r="F18" s="26"/>
      <c r="G18" s="27"/>
      <c r="H18" s="28"/>
    </row>
    <row r="19" spans="1:8" customHeight="1" ht="11.25">
      <c r="A19" s="6"/>
      <c r="B19" s="19"/>
      <c r="C19" s="20"/>
      <c r="D19" s="21"/>
      <c r="E19" s="6"/>
      <c r="F19" s="19"/>
      <c r="G19" s="20"/>
      <c r="H19" s="21"/>
    </row>
    <row r="20" spans="1:8" customHeight="1" ht="15.75">
      <c r="A20" s="6"/>
      <c r="B20" s="19" t="s">
        <v>16</v>
      </c>
      <c r="C20" s="29"/>
      <c r="D20" s="23" t="str">
        <f>SUM(D10:D18)</f>
        <v>0</v>
      </c>
      <c r="E20" s="6"/>
      <c r="F20" s="19" t="s">
        <v>16</v>
      </c>
      <c r="G20" s="29"/>
      <c r="H20" s="23" t="str">
        <f>SUM(H10:H18)</f>
        <v>0</v>
      </c>
    </row>
    <row r="21" spans="1:8" customHeight="1" ht="15.75">
      <c r="A21" s="6"/>
      <c r="B21" s="25" t="s">
        <v>17</v>
      </c>
      <c r="C21" s="29"/>
      <c r="D21" s="23"/>
      <c r="E21" s="30"/>
      <c r="F21" s="25" t="s">
        <v>17</v>
      </c>
      <c r="G21" s="29"/>
      <c r="H21" s="23"/>
    </row>
    <row r="22" spans="1:8" customHeight="1" ht="16.5">
      <c r="A22" s="6"/>
      <c r="B22" s="31"/>
      <c r="C22" s="32"/>
      <c r="D22" s="33" t="str">
        <f>D20-D21</f>
        <v>0</v>
      </c>
      <c r="E22" s="6"/>
      <c r="F22" s="31"/>
      <c r="G22" s="32"/>
      <c r="H22" s="33" t="str">
        <f>H20-H21</f>
        <v>0</v>
      </c>
    </row>
    <row r="23" spans="1:8" customHeight="1" ht="10.5">
      <c r="A23" s="6"/>
      <c r="B23" s="19"/>
      <c r="C23" s="29"/>
      <c r="D23" s="23"/>
      <c r="E23" s="6"/>
      <c r="F23" s="19"/>
      <c r="G23" s="29"/>
      <c r="H23" s="23"/>
    </row>
    <row r="24" spans="1:8" customHeight="1" ht="15.75">
      <c r="A24" s="2"/>
      <c r="B24" s="19" t="s">
        <v>18</v>
      </c>
      <c r="C24" s="22"/>
      <c r="D24" s="23"/>
      <c r="E24" s="6"/>
      <c r="F24" s="19" t="s">
        <v>18</v>
      </c>
      <c r="G24" s="22"/>
      <c r="H24" s="23"/>
    </row>
    <row r="25" spans="1:8" customHeight="1" ht="15.75">
      <c r="A25" s="6"/>
      <c r="B25" s="19" t="s">
        <v>19</v>
      </c>
      <c r="C25" s="29"/>
      <c r="D25" s="23" t="str">
        <f>apr.14!AD8</f>
        <v>0</v>
      </c>
      <c r="E25" s="6"/>
      <c r="F25" s="19" t="s">
        <v>19</v>
      </c>
      <c r="G25" s="29"/>
      <c r="H25" s="23" t="str">
        <f>apr.14!AD9</f>
        <v>0</v>
      </c>
    </row>
    <row r="26" spans="1:8" customHeight="1" ht="15.75">
      <c r="A26" s="6"/>
      <c r="B26" s="19" t="s">
        <v>20</v>
      </c>
      <c r="C26" s="29"/>
      <c r="D26" s="23" t="str">
        <f>apr.14!AE8</f>
        <v>0</v>
      </c>
      <c r="E26" s="6"/>
      <c r="F26" s="19" t="s">
        <v>20</v>
      </c>
      <c r="G26" s="29"/>
      <c r="H26" s="23" t="str">
        <f>apr.14!AE9</f>
        <v>0</v>
      </c>
    </row>
    <row r="27" spans="1:8" customHeight="1" ht="15.75">
      <c r="A27" s="6"/>
      <c r="B27" s="19" t="s">
        <v>21</v>
      </c>
      <c r="C27" s="29"/>
      <c r="D27" s="23" t="str">
        <f>apr.14!AF8</f>
        <v>0</v>
      </c>
      <c r="E27" s="6"/>
      <c r="F27" s="19" t="s">
        <v>21</v>
      </c>
      <c r="G27" s="29"/>
      <c r="H27" s="23" t="str">
        <f>apr.14!AF9</f>
        <v>0</v>
      </c>
    </row>
    <row r="28" spans="1:8" customHeight="1" ht="11.25">
      <c r="A28" s="6"/>
      <c r="B28" s="31"/>
      <c r="C28" s="32"/>
      <c r="D28" s="33"/>
      <c r="E28" s="6"/>
      <c r="F28" s="31"/>
      <c r="G28" s="32"/>
      <c r="H28" s="33"/>
    </row>
    <row r="29" spans="1:8" customHeight="1" ht="12.75">
      <c r="A29" s="6"/>
      <c r="B29" s="19"/>
      <c r="C29" s="29"/>
      <c r="D29" s="23"/>
      <c r="E29" s="6"/>
      <c r="F29" s="19"/>
      <c r="G29" s="29"/>
      <c r="H29" s="23"/>
    </row>
    <row r="30" spans="1:8" customHeight="1" ht="15.75">
      <c r="A30" s="2"/>
      <c r="B30" s="19" t="s">
        <v>22</v>
      </c>
      <c r="C30" s="29"/>
      <c r="D30" s="23" t="str">
        <f>D22-D25-D26-D27</f>
        <v>0</v>
      </c>
      <c r="E30" s="2"/>
      <c r="F30" s="19" t="s">
        <v>22</v>
      </c>
      <c r="G30" s="29"/>
      <c r="H30" s="23" t="str">
        <f>H22-H25-H26-H27</f>
        <v>0</v>
      </c>
    </row>
    <row r="31" spans="1:8" customHeight="1" ht="3.75">
      <c r="A31" s="6"/>
      <c r="B31" s="19"/>
      <c r="C31" s="29"/>
      <c r="D31" s="23"/>
      <c r="E31" s="6"/>
      <c r="F31" s="19"/>
      <c r="G31" s="29"/>
      <c r="H31" s="23"/>
    </row>
    <row r="32" spans="1:8" customHeight="1" ht="15.75">
      <c r="A32" s="6"/>
      <c r="B32" s="34" t="s">
        <v>23</v>
      </c>
      <c r="C32" s="35"/>
      <c r="D32" s="28"/>
      <c r="E32" s="6"/>
      <c r="F32" s="34" t="s">
        <v>23</v>
      </c>
      <c r="G32" s="35"/>
      <c r="H32" s="28"/>
    </row>
    <row r="33" spans="1:8" customHeight="1" ht="16.5">
      <c r="A33" s="6"/>
      <c r="B33" s="19"/>
      <c r="C33" s="29"/>
      <c r="D33" s="23" t="str">
        <f>SUM(D30:D32)</f>
        <v>0</v>
      </c>
      <c r="E33" s="6"/>
      <c r="F33" s="19"/>
      <c r="G33" s="29"/>
      <c r="H33" s="23" t="str">
        <f>SUM(H30:H32)</f>
        <v>0</v>
      </c>
    </row>
    <row r="34" spans="1:8" customHeight="1" ht="15.75">
      <c r="A34" s="6"/>
      <c r="B34" s="19" t="s">
        <v>24</v>
      </c>
      <c r="C34" s="20"/>
      <c r="D34" s="23" t="str">
        <f>apr.14!X8</f>
        <v>0</v>
      </c>
      <c r="E34" s="6"/>
      <c r="F34" s="19" t="s">
        <v>24</v>
      </c>
      <c r="G34" s="20"/>
      <c r="H34" s="23" t="str">
        <f>apr.14!X9</f>
        <v>0</v>
      </c>
    </row>
    <row r="35" spans="1:8" customHeight="1" ht="9.75">
      <c r="A35" s="2"/>
      <c r="B35" s="19"/>
      <c r="C35" s="20"/>
      <c r="D35" s="23"/>
      <c r="E35" s="6"/>
      <c r="F35" s="19"/>
      <c r="G35" s="20"/>
      <c r="H35" s="23"/>
    </row>
    <row r="36" spans="1:8" customHeight="1" ht="16.5">
      <c r="A36" s="2"/>
      <c r="B36" s="36" t="s">
        <v>25</v>
      </c>
      <c r="C36" s="37"/>
      <c r="D36" s="38" t="str">
        <f>SUM(D33:D34)</f>
        <v>0</v>
      </c>
      <c r="E36" s="6"/>
      <c r="F36" s="36" t="s">
        <v>25</v>
      </c>
      <c r="G36" s="37"/>
      <c r="H36" s="38" t="str">
        <f>SUM(H33:H34)</f>
        <v>0</v>
      </c>
    </row>
    <row r="37" spans="1:8" customHeight="1" ht="10.5">
      <c r="A37" s="2"/>
      <c r="B37" s="39"/>
      <c r="C37" s="40"/>
      <c r="D37" s="41"/>
      <c r="E37" s="6"/>
      <c r="F37" s="39"/>
      <c r="G37" s="40"/>
      <c r="H37" s="41"/>
    </row>
    <row r="38" spans="1:8" customHeight="1" ht="20.25">
      <c r="A38" s="2"/>
      <c r="B38" s="42" t="s">
        <v>26</v>
      </c>
      <c r="C38" s="43"/>
      <c r="D38" s="44"/>
      <c r="E38" s="45"/>
      <c r="F38" s="42" t="s">
        <v>26</v>
      </c>
      <c r="G38" s="43"/>
      <c r="H38" s="44"/>
    </row>
    <row r="39" spans="1:8" customHeight="1" ht="15">
      <c r="A39" s="6"/>
      <c r="B39" s="46"/>
      <c r="C39" s="47"/>
      <c r="D39" s="48" t="s">
        <v>27</v>
      </c>
      <c r="F39" s="46"/>
      <c r="G39" s="47"/>
      <c r="H39" s="49" t="s">
        <v>27</v>
      </c>
    </row>
    <row r="40" spans="1:8" customHeight="1" ht="9.75">
      <c r="B40" s="50"/>
      <c r="C40" s="50"/>
      <c r="D40" s="50"/>
      <c r="F40" s="50"/>
      <c r="G40" s="50"/>
      <c r="H40" s="50"/>
    </row>
    <row r="42" spans="1:8" customHeight="1" ht="18.75">
      <c r="B42" s="3" t="s">
        <v>0</v>
      </c>
      <c r="C42" s="4"/>
      <c r="D42" s="5"/>
      <c r="F42" s="3" t="s">
        <v>0</v>
      </c>
      <c r="G42" s="4"/>
      <c r="H42" s="5"/>
    </row>
    <row r="43" spans="1:8" customHeight="1" ht="18">
      <c r="B43" s="7" t="s">
        <v>1</v>
      </c>
      <c r="C43" s="8"/>
      <c r="D43" s="5"/>
      <c r="F43" s="7" t="s">
        <v>1</v>
      </c>
      <c r="G43" s="8"/>
      <c r="H43" s="5"/>
    </row>
    <row r="44" spans="1:8" customHeight="1" ht="18">
      <c r="B44" s="10" t="s">
        <v>2</v>
      </c>
      <c r="C44" s="11"/>
      <c r="D44" s="12"/>
      <c r="F44" s="10" t="s">
        <v>2</v>
      </c>
      <c r="G44" s="11"/>
      <c r="H44" s="12"/>
    </row>
    <row r="45" spans="1:8" customHeight="1" ht="18">
      <c r="B45" s="10" t="s">
        <v>3</v>
      </c>
      <c r="C45" s="11"/>
      <c r="D45" s="12"/>
      <c r="F45" s="10" t="s">
        <v>3</v>
      </c>
      <c r="G45" s="11"/>
      <c r="H45" s="12"/>
    </row>
    <row r="46" spans="1:8" customHeight="1" ht="18">
      <c r="B46" s="13"/>
      <c r="C46" s="11"/>
      <c r="D46" s="12"/>
      <c r="F46" s="13"/>
      <c r="G46" s="11"/>
      <c r="H46" s="12"/>
    </row>
    <row r="47" spans="1:8" customHeight="1" ht="18">
      <c r="B47" s="13" t="s">
        <v>4</v>
      </c>
      <c r="C47" s="15"/>
      <c r="D47" s="15"/>
      <c r="F47" s="13" t="s">
        <v>4</v>
      </c>
      <c r="G47" s="15"/>
      <c r="H47" s="15"/>
    </row>
    <row r="48" spans="1:8" customHeight="1" ht="18.75">
      <c r="B48" s="13"/>
      <c r="C48" s="11"/>
      <c r="D48" s="12"/>
      <c r="F48" s="13"/>
      <c r="G48" s="11"/>
      <c r="H48" s="12"/>
    </row>
    <row r="49" spans="1:8" customHeight="1" ht="29.25">
      <c r="B49" s="16" t="s">
        <v>6</v>
      </c>
      <c r="C49" s="51" t="s">
        <v>7</v>
      </c>
      <c r="D49" s="18" t="s">
        <v>8</v>
      </c>
      <c r="F49" s="16" t="s">
        <v>6</v>
      </c>
      <c r="G49" s="17" t="s">
        <v>7</v>
      </c>
      <c r="H49" s="18" t="s">
        <v>8</v>
      </c>
    </row>
    <row r="50" spans="1:8" customHeight="1" ht="15.75">
      <c r="B50" s="19"/>
      <c r="C50" s="20"/>
      <c r="D50" s="21"/>
      <c r="F50" s="19"/>
      <c r="G50" s="20"/>
      <c r="H50" s="21"/>
    </row>
    <row r="51" spans="1:8" customHeight="1" ht="15.75">
      <c r="B51" s="19" t="s">
        <v>9</v>
      </c>
      <c r="C51" s="22"/>
      <c r="D51" s="22" t="str">
        <f>apr.14!AW10</f>
        <v>0</v>
      </c>
      <c r="F51" s="19" t="s">
        <v>9</v>
      </c>
      <c r="G51" s="22"/>
      <c r="H51" s="22" t="str">
        <f>apr.14!AW11</f>
        <v>0</v>
      </c>
    </row>
    <row r="52" spans="1:8" customHeight="1" ht="15.75">
      <c r="B52" s="19" t="s">
        <v>10</v>
      </c>
      <c r="C52" s="22"/>
      <c r="D52" s="22" t="str">
        <f>apr.14!R10</f>
        <v>0</v>
      </c>
      <c r="F52" s="19" t="s">
        <v>10</v>
      </c>
      <c r="G52" s="22"/>
      <c r="H52" s="22"/>
    </row>
    <row r="53" spans="1:8" customHeight="1" ht="15.75">
      <c r="B53" s="19" t="s">
        <v>11</v>
      </c>
      <c r="C53" s="22"/>
      <c r="D53" s="22" t="str">
        <f>apr.14!U10</f>
        <v>0</v>
      </c>
      <c r="F53" s="19" t="s">
        <v>11</v>
      </c>
      <c r="G53" s="22"/>
      <c r="H53" s="22" t="str">
        <f>apr.14!Y49</f>
        <v>0</v>
      </c>
    </row>
    <row r="54" spans="1:8" customHeight="1" ht="15.75">
      <c r="B54" s="19" t="s">
        <v>12</v>
      </c>
      <c r="C54" s="22"/>
      <c r="D54" s="22" t="str">
        <f>apr.14!Q10</f>
        <v>0</v>
      </c>
      <c r="F54" s="19" t="s">
        <v>12</v>
      </c>
      <c r="G54" s="22"/>
      <c r="H54" s="22" t="str">
        <f>apr.14!U49</f>
        <v>0</v>
      </c>
    </row>
    <row r="55" spans="1:8" customHeight="1" ht="15.75">
      <c r="B55" s="19" t="s">
        <v>13</v>
      </c>
      <c r="C55" s="22"/>
      <c r="D55" s="23" t="str">
        <f>apr.14!S10</f>
        <v>0</v>
      </c>
      <c r="F55" s="19" t="s">
        <v>13</v>
      </c>
      <c r="G55" s="22"/>
      <c r="H55" s="23">
        <v>0</v>
      </c>
    </row>
    <row r="56" spans="1:8" customHeight="1" ht="15.75">
      <c r="B56" s="24" t="s">
        <v>14</v>
      </c>
      <c r="C56" s="22"/>
      <c r="D56" s="23" t="str">
        <f>apr.14!T10</f>
        <v>0</v>
      </c>
      <c r="F56" s="24" t="s">
        <v>14</v>
      </c>
      <c r="G56" s="22"/>
      <c r="H56" s="23" t="str">
        <f>apr.14!X49</f>
        <v>0</v>
      </c>
    </row>
    <row r="57" spans="1:8" customHeight="1" ht="15.75">
      <c r="B57" s="19"/>
      <c r="C57" s="22"/>
      <c r="D57" s="23"/>
      <c r="F57" s="19"/>
      <c r="G57" s="22"/>
      <c r="H57" s="23"/>
    </row>
    <row r="58" spans="1:8" customHeight="1" ht="15.75">
      <c r="B58" s="25" t="s">
        <v>15</v>
      </c>
      <c r="C58" s="22"/>
      <c r="D58" s="23"/>
      <c r="F58" s="25" t="s">
        <v>15</v>
      </c>
      <c r="G58" s="22"/>
      <c r="H58" s="23"/>
    </row>
    <row r="59" spans="1:8" customHeight="1" ht="15.75">
      <c r="B59" s="26"/>
      <c r="C59" s="27"/>
      <c r="D59" s="28"/>
      <c r="F59" s="26"/>
      <c r="G59" s="27"/>
      <c r="H59" s="28"/>
    </row>
    <row r="60" spans="1:8" customHeight="1" ht="15.75">
      <c r="B60" s="19"/>
      <c r="C60" s="20"/>
      <c r="D60" s="21"/>
      <c r="F60" s="19"/>
      <c r="G60" s="20"/>
      <c r="H60" s="21"/>
    </row>
    <row r="61" spans="1:8" customHeight="1" ht="15.75">
      <c r="B61" s="19" t="s">
        <v>16</v>
      </c>
      <c r="C61" s="29"/>
      <c r="D61" s="23" t="str">
        <f>SUM(D51:D59)</f>
        <v>0</v>
      </c>
      <c r="F61" s="19" t="s">
        <v>16</v>
      </c>
      <c r="G61" s="29"/>
      <c r="H61" s="23" t="str">
        <f>SUM(H51:H59)</f>
        <v>0</v>
      </c>
    </row>
    <row r="62" spans="1:8" customHeight="1" ht="15.75">
      <c r="B62" s="25" t="s">
        <v>17</v>
      </c>
      <c r="C62" s="29"/>
      <c r="D62" s="23" t="str">
        <f>apr.14!AB10</f>
        <v>0</v>
      </c>
      <c r="F62" s="25" t="s">
        <v>17</v>
      </c>
      <c r="G62" s="29"/>
      <c r="H62" s="23"/>
    </row>
    <row r="63" spans="1:8" customHeight="1" ht="16.5">
      <c r="B63" s="31"/>
      <c r="C63" s="32"/>
      <c r="D63" s="33" t="str">
        <f>D61-D62</f>
        <v>0</v>
      </c>
      <c r="F63" s="31"/>
      <c r="G63" s="32"/>
      <c r="H63" s="33" t="str">
        <f>H61-H62</f>
        <v>0</v>
      </c>
    </row>
    <row r="64" spans="1:8" customHeight="1" ht="15.75">
      <c r="B64" s="19"/>
      <c r="C64" s="29"/>
      <c r="D64" s="23"/>
      <c r="F64" s="19"/>
      <c r="G64" s="29"/>
      <c r="H64" s="23"/>
    </row>
    <row r="65" spans="1:8" customHeight="1" ht="15.75">
      <c r="B65" s="19" t="s">
        <v>18</v>
      </c>
      <c r="C65" s="22"/>
      <c r="D65" s="23"/>
      <c r="F65" s="19" t="s">
        <v>18</v>
      </c>
      <c r="G65" s="22"/>
      <c r="H65" s="23"/>
    </row>
    <row r="66" spans="1:8" customHeight="1" ht="15.75">
      <c r="B66" s="19" t="s">
        <v>19</v>
      </c>
      <c r="C66" s="29"/>
      <c r="D66" s="23" t="str">
        <f>apr.14!AD10</f>
        <v>0</v>
      </c>
      <c r="F66" s="19" t="s">
        <v>19</v>
      </c>
      <c r="G66" s="29"/>
      <c r="H66" s="23" t="str">
        <f>apr.14!AD11</f>
        <v>0</v>
      </c>
    </row>
    <row r="67" spans="1:8" customHeight="1" ht="15.75">
      <c r="B67" s="19" t="s">
        <v>20</v>
      </c>
      <c r="C67" s="29"/>
      <c r="D67" s="23" t="str">
        <f>apr.14!AE10</f>
        <v>0</v>
      </c>
      <c r="F67" s="19" t="s">
        <v>20</v>
      </c>
      <c r="G67" s="29"/>
      <c r="H67" s="23" t="str">
        <f>apr.14!AE11</f>
        <v>0</v>
      </c>
    </row>
    <row r="68" spans="1:8" customHeight="1" ht="15.75">
      <c r="B68" s="19" t="s">
        <v>21</v>
      </c>
      <c r="C68" s="29"/>
      <c r="D68" s="23" t="str">
        <f>apr.14!AF10</f>
        <v>0</v>
      </c>
      <c r="F68" s="19" t="s">
        <v>21</v>
      </c>
      <c r="G68" s="29"/>
      <c r="H68" s="23" t="str">
        <f>apr.14!AF11</f>
        <v>0</v>
      </c>
    </row>
    <row r="69" spans="1:8" customHeight="1" ht="16.5">
      <c r="B69" s="31"/>
      <c r="C69" s="32"/>
      <c r="D69" s="33"/>
      <c r="F69" s="31"/>
      <c r="G69" s="32"/>
      <c r="H69" s="33"/>
    </row>
    <row r="70" spans="1:8" customHeight="1" ht="15.75">
      <c r="B70" s="19"/>
      <c r="C70" s="29"/>
      <c r="D70" s="23"/>
      <c r="F70" s="19"/>
      <c r="G70" s="29"/>
      <c r="H70" s="23"/>
    </row>
    <row r="71" spans="1:8" customHeight="1" ht="15.75">
      <c r="B71" s="19" t="s">
        <v>22</v>
      </c>
      <c r="C71" s="29"/>
      <c r="D71" s="23" t="str">
        <f>D63-D66-D67-D68</f>
        <v>0</v>
      </c>
      <c r="F71" s="19" t="s">
        <v>22</v>
      </c>
      <c r="G71" s="29"/>
      <c r="H71" s="23" t="str">
        <f>H63-H66-H67-H68</f>
        <v>0</v>
      </c>
    </row>
    <row r="72" spans="1:8" customHeight="1" ht="15.75">
      <c r="B72" s="19"/>
      <c r="C72" s="29"/>
      <c r="D72" s="23"/>
      <c r="F72" s="19"/>
      <c r="G72" s="29"/>
      <c r="H72" s="23"/>
    </row>
    <row r="73" spans="1:8" customHeight="1" ht="15.75">
      <c r="B73" s="34" t="s">
        <v>23</v>
      </c>
      <c r="C73" s="35"/>
      <c r="D73" s="28"/>
      <c r="F73" s="34" t="s">
        <v>23</v>
      </c>
      <c r="G73" s="35"/>
      <c r="H73" s="28"/>
    </row>
    <row r="74" spans="1:8" customHeight="1" ht="15.75">
      <c r="B74" s="19"/>
      <c r="C74" s="29"/>
      <c r="D74" s="23" t="str">
        <f>SUM(D71:D73)</f>
        <v>0</v>
      </c>
      <c r="F74" s="19"/>
      <c r="G74" s="29"/>
      <c r="H74" s="23" t="str">
        <f>SUM(H71:H73)</f>
        <v>0</v>
      </c>
    </row>
    <row r="75" spans="1:8" customHeight="1" ht="15.75">
      <c r="B75" s="19" t="s">
        <v>24</v>
      </c>
      <c r="C75" s="20"/>
      <c r="D75" s="23" t="str">
        <f>apr.14!X10</f>
        <v>0</v>
      </c>
      <c r="F75" s="19" t="s">
        <v>24</v>
      </c>
      <c r="G75" s="20"/>
      <c r="H75" s="23">
        <v>1500</v>
      </c>
    </row>
    <row r="76" spans="1:8" customHeight="1" ht="15.75">
      <c r="B76" s="19"/>
      <c r="C76" s="20"/>
      <c r="D76" s="23"/>
      <c r="F76" s="19"/>
      <c r="G76" s="20"/>
      <c r="H76" s="23"/>
    </row>
    <row r="77" spans="1:8" customHeight="1" ht="16.5">
      <c r="B77" s="36" t="s">
        <v>25</v>
      </c>
      <c r="C77" s="37"/>
      <c r="D77" s="38" t="str">
        <f>SUM(D74:D75)</f>
        <v>0</v>
      </c>
      <c r="F77" s="36" t="s">
        <v>25</v>
      </c>
      <c r="G77" s="37"/>
      <c r="H77" s="38" t="str">
        <f>SUM(H74:H75)</f>
        <v>0</v>
      </c>
    </row>
    <row r="78" spans="1:8" customHeight="1" ht="17.25">
      <c r="B78" s="39"/>
      <c r="C78" s="40"/>
      <c r="D78" s="41"/>
      <c r="F78" s="39"/>
      <c r="G78" s="40"/>
      <c r="H78" s="41"/>
    </row>
    <row r="79" spans="1:8" customHeight="1" ht="21.75">
      <c r="B79" s="42" t="s">
        <v>26</v>
      </c>
      <c r="C79" s="43"/>
      <c r="D79" s="44"/>
      <c r="F79" s="42" t="s">
        <v>26</v>
      </c>
      <c r="G79" s="43"/>
      <c r="H79" s="44"/>
    </row>
    <row r="80" spans="1:8" customHeight="1" ht="15">
      <c r="B80" s="46"/>
      <c r="C80" s="47"/>
      <c r="D80" s="48" t="s">
        <v>27</v>
      </c>
      <c r="F80" s="46"/>
      <c r="G80" s="47"/>
      <c r="H80" s="49" t="s">
        <v>27</v>
      </c>
    </row>
    <row r="81" spans="1:8" customHeight="1" ht="15">
      <c r="B81" s="50"/>
      <c r="C81" s="50"/>
      <c r="D81" s="50"/>
      <c r="F81" s="50"/>
      <c r="G81" s="50"/>
      <c r="H81" s="50"/>
    </row>
    <row r="82" spans="1:8" customHeight="1" ht="15"/>
    <row r="84" spans="1:8" customHeight="1" ht="18.75">
      <c r="B84" s="3" t="s">
        <v>0</v>
      </c>
      <c r="C84" s="4"/>
      <c r="D84" s="5"/>
      <c r="E84" s="6"/>
      <c r="F84" s="3" t="s">
        <v>0</v>
      </c>
      <c r="G84" s="4"/>
      <c r="H84" s="5"/>
    </row>
    <row r="85" spans="1:8" customHeight="1" ht="18">
      <c r="B85" s="7" t="s">
        <v>1</v>
      </c>
      <c r="C85" s="8"/>
      <c r="D85" s="5"/>
      <c r="E85" s="6"/>
      <c r="F85" s="7" t="s">
        <v>1</v>
      </c>
      <c r="G85" s="8"/>
      <c r="H85" s="5"/>
    </row>
    <row r="86" spans="1:8" customHeight="1" ht="18">
      <c r="B86" s="10" t="s">
        <v>2</v>
      </c>
      <c r="C86" s="11"/>
      <c r="D86" s="12"/>
      <c r="E86" s="6"/>
      <c r="F86" s="10" t="s">
        <v>2</v>
      </c>
      <c r="G86" s="11"/>
      <c r="H86" s="12"/>
    </row>
    <row r="87" spans="1:8" customHeight="1" ht="18">
      <c r="B87" s="10" t="s">
        <v>3</v>
      </c>
      <c r="C87" s="11"/>
      <c r="D87" s="12"/>
      <c r="E87" s="6"/>
      <c r="F87" s="10" t="s">
        <v>3</v>
      </c>
      <c r="G87" s="11"/>
      <c r="H87" s="12"/>
    </row>
    <row r="88" spans="1:8" customHeight="1" ht="18">
      <c r="B88" s="13"/>
      <c r="C88" s="11"/>
      <c r="D88" s="12"/>
      <c r="E88" s="6"/>
      <c r="F88" s="13"/>
      <c r="G88" s="11"/>
      <c r="H88" s="12"/>
    </row>
    <row r="89" spans="1:8" customHeight="1" ht="18">
      <c r="B89" s="13" t="s">
        <v>4</v>
      </c>
      <c r="C89" s="15"/>
      <c r="D89" s="15"/>
      <c r="E89" s="6"/>
      <c r="F89" s="13" t="s">
        <v>4</v>
      </c>
      <c r="G89" s="15"/>
      <c r="H89" s="15"/>
    </row>
    <row r="90" spans="1:8" customHeight="1" ht="18.75">
      <c r="B90" s="13"/>
      <c r="C90" s="11"/>
      <c r="D90" s="12"/>
      <c r="E90" s="6"/>
      <c r="F90" s="13"/>
      <c r="G90" s="11"/>
      <c r="H90" s="12"/>
    </row>
    <row r="91" spans="1:8" customHeight="1" ht="26.25">
      <c r="B91" s="16" t="s">
        <v>6</v>
      </c>
      <c r="C91" s="17" t="s">
        <v>7</v>
      </c>
      <c r="D91" s="18" t="s">
        <v>8</v>
      </c>
      <c r="E91" s="6"/>
      <c r="F91" s="16" t="s">
        <v>6</v>
      </c>
      <c r="G91" s="17" t="s">
        <v>7</v>
      </c>
      <c r="H91" s="18" t="s">
        <v>8</v>
      </c>
    </row>
    <row r="92" spans="1:8" customHeight="1" ht="15.75">
      <c r="B92" s="19"/>
      <c r="C92" s="20"/>
      <c r="D92" s="21"/>
      <c r="E92" s="6"/>
      <c r="F92" s="19"/>
      <c r="G92" s="20"/>
      <c r="H92" s="21"/>
    </row>
    <row r="93" spans="1:8" customHeight="1" ht="15.75">
      <c r="B93" s="19" t="s">
        <v>9</v>
      </c>
      <c r="C93" s="22"/>
      <c r="D93" s="22" t="str">
        <f>apr.14!AW12</f>
        <v>0</v>
      </c>
      <c r="E93" s="6"/>
      <c r="F93" s="19" t="s">
        <v>9</v>
      </c>
      <c r="G93" s="22"/>
      <c r="H93" s="22" t="str">
        <f>apr.14!AW13</f>
        <v>0</v>
      </c>
    </row>
    <row r="94" spans="1:8" customHeight="1" ht="15.75">
      <c r="B94" s="19" t="s">
        <v>10</v>
      </c>
      <c r="C94" s="22"/>
      <c r="D94" s="22" t="str">
        <f>apr.14!R12</f>
        <v>0</v>
      </c>
      <c r="E94" s="6"/>
      <c r="F94" s="19" t="s">
        <v>10</v>
      </c>
      <c r="G94" s="22"/>
      <c r="H94" s="22" t="str">
        <f>apr.14!R13</f>
        <v>0</v>
      </c>
    </row>
    <row r="95" spans="1:8" customHeight="1" ht="15.75">
      <c r="B95" s="19" t="s">
        <v>11</v>
      </c>
      <c r="C95" s="22"/>
      <c r="D95" s="22" t="str">
        <f>apr.14!U91</f>
        <v>0</v>
      </c>
      <c r="E95" s="6"/>
      <c r="F95" s="19" t="s">
        <v>11</v>
      </c>
      <c r="G95" s="22"/>
      <c r="H95" s="22" t="str">
        <f>apr.14!U13</f>
        <v>0</v>
      </c>
    </row>
    <row r="96" spans="1:8" customHeight="1" ht="15.75">
      <c r="B96" s="19" t="s">
        <v>12</v>
      </c>
      <c r="C96" s="22"/>
      <c r="D96" s="22" t="str">
        <f>apr.14!Q91</f>
        <v>0</v>
      </c>
      <c r="E96" s="6"/>
      <c r="F96" s="19" t="s">
        <v>12</v>
      </c>
      <c r="G96" s="22"/>
      <c r="H96" s="22" t="str">
        <f>apr.14!Q13</f>
        <v>0</v>
      </c>
    </row>
    <row r="97" spans="1:8" customHeight="1" ht="15.75">
      <c r="B97" s="19" t="s">
        <v>13</v>
      </c>
      <c r="C97" s="22"/>
      <c r="D97" s="23" t="str">
        <f>apr.14!S91</f>
        <v>0</v>
      </c>
      <c r="E97" s="6"/>
      <c r="F97" s="19" t="s">
        <v>13</v>
      </c>
      <c r="G97" s="22"/>
      <c r="H97" s="23" t="str">
        <f>apr.14!S13</f>
        <v>0</v>
      </c>
    </row>
    <row r="98" spans="1:8" customHeight="1" ht="15.75">
      <c r="B98" s="24" t="s">
        <v>14</v>
      </c>
      <c r="C98" s="22"/>
      <c r="D98" s="23" t="str">
        <f>apr.14!T91</f>
        <v>0</v>
      </c>
      <c r="E98" s="6"/>
      <c r="F98" s="24" t="s">
        <v>14</v>
      </c>
      <c r="G98" s="22"/>
      <c r="H98" s="23" t="str">
        <f>apr.14!T13</f>
        <v>0</v>
      </c>
    </row>
    <row r="99" spans="1:8" customHeight="1" ht="15.75">
      <c r="B99" s="19"/>
      <c r="C99" s="22"/>
      <c r="D99" s="23"/>
      <c r="E99" s="6"/>
      <c r="F99" s="19"/>
      <c r="G99" s="22"/>
      <c r="H99" s="23"/>
    </row>
    <row r="100" spans="1:8" customHeight="1" ht="15.75">
      <c r="B100" s="25" t="s">
        <v>15</v>
      </c>
      <c r="C100" s="22"/>
      <c r="D100" s="23"/>
      <c r="E100" s="6"/>
      <c r="F100" s="25" t="s">
        <v>15</v>
      </c>
      <c r="G100" s="22"/>
      <c r="H100" s="23"/>
    </row>
    <row r="101" spans="1:8" customHeight="1" ht="15.75">
      <c r="B101" s="26"/>
      <c r="C101" s="27"/>
      <c r="D101" s="28"/>
      <c r="E101" s="6"/>
      <c r="F101" s="26"/>
      <c r="G101" s="27"/>
      <c r="H101" s="28"/>
    </row>
    <row r="102" spans="1:8" customHeight="1" ht="15.75">
      <c r="B102" s="19"/>
      <c r="C102" s="20"/>
      <c r="D102" s="21"/>
      <c r="E102" s="6"/>
      <c r="F102" s="19"/>
      <c r="G102" s="20"/>
      <c r="H102" s="21"/>
    </row>
    <row r="103" spans="1:8" customHeight="1" ht="15.75">
      <c r="B103" s="19" t="s">
        <v>16</v>
      </c>
      <c r="C103" s="29"/>
      <c r="D103" s="23" t="str">
        <f>SUM(D93:D101)</f>
        <v>0</v>
      </c>
      <c r="E103" s="6"/>
      <c r="F103" s="19" t="s">
        <v>16</v>
      </c>
      <c r="G103" s="29"/>
      <c r="H103" s="23" t="str">
        <f>SUM(H93:H98)</f>
        <v>0</v>
      </c>
    </row>
    <row r="104" spans="1:8" customHeight="1" ht="15.75">
      <c r="B104" s="25" t="s">
        <v>17</v>
      </c>
      <c r="C104" s="29"/>
      <c r="D104" s="23" t="str">
        <f>apr.14!AB12</f>
        <v>0</v>
      </c>
      <c r="E104" s="30"/>
      <c r="F104" s="25" t="s">
        <v>17</v>
      </c>
      <c r="G104" s="29"/>
      <c r="H104" s="23" t="str">
        <f>apr.14!AB13</f>
        <v>0</v>
      </c>
    </row>
    <row r="105" spans="1:8" customHeight="1" ht="16.5">
      <c r="B105" s="31"/>
      <c r="C105" s="32"/>
      <c r="D105" s="33" t="str">
        <f>D103-D104</f>
        <v>0</v>
      </c>
      <c r="E105" s="6"/>
      <c r="F105" s="31"/>
      <c r="G105" s="32"/>
      <c r="H105" s="33" t="str">
        <f>H103-H104</f>
        <v>0</v>
      </c>
    </row>
    <row r="106" spans="1:8" customHeight="1" ht="15.75">
      <c r="B106" s="19"/>
      <c r="C106" s="29"/>
      <c r="D106" s="23"/>
      <c r="E106" s="6"/>
      <c r="F106" s="19"/>
      <c r="G106" s="29"/>
      <c r="H106" s="23"/>
    </row>
    <row r="107" spans="1:8" customHeight="1" ht="15.75">
      <c r="B107" s="19" t="s">
        <v>18</v>
      </c>
      <c r="C107" s="22"/>
      <c r="D107" s="23"/>
      <c r="E107" s="6"/>
      <c r="F107" s="19" t="s">
        <v>18</v>
      </c>
      <c r="G107" s="22"/>
      <c r="H107" s="23"/>
    </row>
    <row r="108" spans="1:8" customHeight="1" ht="15.75">
      <c r="B108" s="19" t="s">
        <v>19</v>
      </c>
      <c r="C108" s="29"/>
      <c r="D108" s="23" t="str">
        <f>apr.14!AD12</f>
        <v>0</v>
      </c>
      <c r="E108" s="6"/>
      <c r="F108" s="19" t="s">
        <v>19</v>
      </c>
      <c r="G108" s="29"/>
      <c r="H108" s="23" t="str">
        <f>apr.14!AD13</f>
        <v>0</v>
      </c>
    </row>
    <row r="109" spans="1:8" customHeight="1" ht="15.75">
      <c r="B109" s="19" t="s">
        <v>20</v>
      </c>
      <c r="C109" s="29"/>
      <c r="D109" s="23" t="str">
        <f>apr.14!AE12</f>
        <v>0</v>
      </c>
      <c r="E109" s="6"/>
      <c r="F109" s="19" t="s">
        <v>20</v>
      </c>
      <c r="G109" s="29"/>
      <c r="H109" s="23" t="str">
        <f>apr.14!AE13</f>
        <v>0</v>
      </c>
    </row>
    <row r="110" spans="1:8" customHeight="1" ht="15.75">
      <c r="B110" s="19" t="s">
        <v>21</v>
      </c>
      <c r="C110" s="29"/>
      <c r="D110" s="23" t="str">
        <f>apr.14!AF12</f>
        <v>0</v>
      </c>
      <c r="E110" s="6"/>
      <c r="F110" s="19" t="s">
        <v>21</v>
      </c>
      <c r="G110" s="29"/>
      <c r="H110" s="23" t="str">
        <f>apr.14!AF13</f>
        <v>0</v>
      </c>
    </row>
    <row r="111" spans="1:8" customHeight="1" ht="16.5">
      <c r="B111" s="31"/>
      <c r="C111" s="32"/>
      <c r="D111" s="33"/>
      <c r="E111" s="6"/>
      <c r="F111" s="31"/>
      <c r="G111" s="32"/>
      <c r="H111" s="33"/>
    </row>
    <row r="112" spans="1:8" customHeight="1" ht="15.75">
      <c r="B112" s="19"/>
      <c r="C112" s="29"/>
      <c r="D112" s="23"/>
      <c r="E112" s="6"/>
      <c r="F112" s="19"/>
      <c r="G112" s="29"/>
      <c r="H112" s="23"/>
    </row>
    <row r="113" spans="1:8" customHeight="1" ht="15.75">
      <c r="B113" s="19" t="s">
        <v>22</v>
      </c>
      <c r="C113" s="29"/>
      <c r="D113" s="23" t="str">
        <f>D105-D108-D109-D110</f>
        <v>0</v>
      </c>
      <c r="E113" s="2"/>
      <c r="F113" s="19" t="s">
        <v>22</v>
      </c>
      <c r="G113" s="29"/>
      <c r="H113" s="23" t="str">
        <f>H105-H108-H109-H110</f>
        <v>0</v>
      </c>
    </row>
    <row r="114" spans="1:8" customHeight="1" ht="15.75">
      <c r="B114" s="19"/>
      <c r="C114" s="29"/>
      <c r="D114" s="23"/>
      <c r="E114" s="6"/>
      <c r="F114" s="19"/>
      <c r="G114" s="29"/>
      <c r="H114" s="23"/>
    </row>
    <row r="115" spans="1:8" customHeight="1" ht="15.75">
      <c r="B115" s="34" t="s">
        <v>23</v>
      </c>
      <c r="C115" s="35"/>
      <c r="D115" s="28"/>
      <c r="E115" s="6"/>
      <c r="F115" s="34" t="s">
        <v>23</v>
      </c>
      <c r="G115" s="35"/>
      <c r="H115" s="28"/>
    </row>
    <row r="116" spans="1:8" customHeight="1" ht="15.75">
      <c r="B116" s="19"/>
      <c r="C116" s="29"/>
      <c r="D116" s="23" t="str">
        <f>SUM(D113:D115)</f>
        <v>0</v>
      </c>
      <c r="E116" s="6"/>
      <c r="F116" s="19"/>
      <c r="G116" s="29"/>
      <c r="H116" s="23" t="str">
        <f>SUM(H113:H115)</f>
        <v>0</v>
      </c>
    </row>
    <row r="117" spans="1:8" customHeight="1" ht="15.75">
      <c r="B117" s="19" t="s">
        <v>24</v>
      </c>
      <c r="C117" s="20"/>
      <c r="D117" s="23">
        <v>1500</v>
      </c>
      <c r="E117" s="6"/>
      <c r="F117" s="19" t="s">
        <v>24</v>
      </c>
      <c r="G117" s="20"/>
      <c r="H117" s="23">
        <v>1500</v>
      </c>
    </row>
    <row r="118" spans="1:8" customHeight="1" ht="15.75">
      <c r="B118" s="19"/>
      <c r="C118" s="20"/>
      <c r="D118" s="23"/>
      <c r="E118" s="6"/>
      <c r="F118" s="19"/>
      <c r="G118" s="20"/>
      <c r="H118" s="23"/>
    </row>
    <row r="119" spans="1:8" customHeight="1" ht="16.5">
      <c r="B119" s="36" t="s">
        <v>25</v>
      </c>
      <c r="C119" s="37"/>
      <c r="D119" s="38" t="str">
        <f>SUM(D116:D117)</f>
        <v>0</v>
      </c>
      <c r="E119" s="6"/>
      <c r="F119" s="36" t="s">
        <v>25</v>
      </c>
      <c r="G119" s="37"/>
      <c r="H119" s="38" t="str">
        <f>SUM(H116:H117)</f>
        <v>0</v>
      </c>
    </row>
    <row r="120" spans="1:8" customHeight="1" ht="17.25">
      <c r="B120" s="39"/>
      <c r="C120" s="40"/>
      <c r="D120" s="41"/>
      <c r="E120" s="6"/>
      <c r="F120" s="39"/>
      <c r="G120" s="40"/>
      <c r="H120" s="41"/>
    </row>
    <row r="121" spans="1:8" customHeight="1" ht="15">
      <c r="B121" s="42" t="s">
        <v>26</v>
      </c>
      <c r="C121" s="43"/>
      <c r="D121" s="44"/>
      <c r="E121" s="45"/>
      <c r="F121" s="42" t="s">
        <v>26</v>
      </c>
      <c r="G121" s="43"/>
      <c r="H121" s="44"/>
    </row>
    <row r="122" spans="1:8" customHeight="1" ht="15">
      <c r="B122" s="46"/>
      <c r="C122" s="47"/>
      <c r="D122" s="48" t="s">
        <v>27</v>
      </c>
      <c r="F122" s="46"/>
      <c r="G122" s="47"/>
      <c r="H122" s="49" t="s">
        <v>27</v>
      </c>
    </row>
    <row r="123" spans="1:8" customHeight="1" ht="15">
      <c r="B123" s="50"/>
      <c r="C123" s="50"/>
      <c r="D123" s="50"/>
      <c r="F123" s="50"/>
      <c r="G123" s="50"/>
      <c r="H123" s="50"/>
    </row>
    <row r="125" spans="1:8" customHeight="1" ht="18.75">
      <c r="B125" s="3" t="s">
        <v>0</v>
      </c>
      <c r="C125" s="4"/>
      <c r="D125" s="5"/>
      <c r="F125" s="3" t="s">
        <v>0</v>
      </c>
      <c r="G125" s="4"/>
      <c r="H125" s="5"/>
    </row>
    <row r="126" spans="1:8" customHeight="1" ht="18">
      <c r="B126" s="7" t="s">
        <v>1</v>
      </c>
      <c r="C126" s="8"/>
      <c r="D126" s="5"/>
      <c r="F126" s="7" t="s">
        <v>1</v>
      </c>
      <c r="G126" s="8"/>
      <c r="H126" s="5"/>
    </row>
    <row r="127" spans="1:8" customHeight="1" ht="18">
      <c r="B127" s="10" t="s">
        <v>2</v>
      </c>
      <c r="C127" s="11"/>
      <c r="D127" s="12"/>
      <c r="F127" s="10" t="s">
        <v>2</v>
      </c>
      <c r="G127" s="11"/>
      <c r="H127" s="12"/>
    </row>
    <row r="128" spans="1:8" customHeight="1" ht="18">
      <c r="B128" s="10" t="s">
        <v>3</v>
      </c>
      <c r="C128" s="11"/>
      <c r="D128" s="12"/>
      <c r="F128" s="10" t="s">
        <v>3</v>
      </c>
      <c r="G128" s="11"/>
      <c r="H128" s="12"/>
    </row>
    <row r="129" spans="1:8" customHeight="1" ht="18">
      <c r="B129" s="13"/>
      <c r="C129" s="11"/>
      <c r="D129" s="12"/>
      <c r="F129" s="13"/>
      <c r="G129" s="11"/>
      <c r="H129" s="12"/>
    </row>
    <row r="130" spans="1:8" customHeight="1" ht="18">
      <c r="B130" s="13" t="s">
        <v>4</v>
      </c>
      <c r="C130" s="15"/>
      <c r="D130" s="15"/>
      <c r="F130" s="13" t="s">
        <v>4</v>
      </c>
      <c r="G130" s="15"/>
      <c r="H130" s="15"/>
    </row>
    <row r="131" spans="1:8" customHeight="1" ht="18.75">
      <c r="B131" s="13"/>
      <c r="C131" s="11"/>
      <c r="D131" s="12"/>
      <c r="F131" s="13"/>
      <c r="G131" s="11"/>
      <c r="H131" s="12"/>
    </row>
    <row r="132" spans="1:8" customHeight="1" ht="29.25">
      <c r="B132" s="16" t="s">
        <v>6</v>
      </c>
      <c r="C132" s="51" t="s">
        <v>7</v>
      </c>
      <c r="D132" s="18" t="s">
        <v>8</v>
      </c>
      <c r="F132" s="16" t="s">
        <v>6</v>
      </c>
      <c r="G132" s="17" t="s">
        <v>7</v>
      </c>
      <c r="H132" s="18" t="s">
        <v>8</v>
      </c>
    </row>
    <row r="133" spans="1:8" customHeight="1" ht="15.75">
      <c r="B133" s="19"/>
      <c r="C133" s="20"/>
      <c r="D133" s="21"/>
      <c r="F133" s="19"/>
      <c r="G133" s="20"/>
      <c r="H133" s="21"/>
    </row>
    <row r="134" spans="1:8" customHeight="1" ht="15.75">
      <c r="B134" s="19" t="s">
        <v>9</v>
      </c>
      <c r="C134" s="22"/>
      <c r="D134" s="22" t="str">
        <f>apr.14!AW14</f>
        <v>0</v>
      </c>
      <c r="F134" s="19" t="s">
        <v>9</v>
      </c>
      <c r="G134" s="22"/>
      <c r="H134" s="22" t="str">
        <f>apr.14!AW15</f>
        <v>0</v>
      </c>
    </row>
    <row r="135" spans="1:8" customHeight="1" ht="15.75">
      <c r="B135" s="19" t="s">
        <v>10</v>
      </c>
      <c r="C135" s="22"/>
      <c r="D135" s="22" t="str">
        <f>apr.14!R93</f>
        <v>0</v>
      </c>
      <c r="F135" s="19" t="s">
        <v>10</v>
      </c>
      <c r="G135" s="22"/>
      <c r="H135" s="22"/>
    </row>
    <row r="136" spans="1:8" customHeight="1" ht="15.75">
      <c r="B136" s="19" t="s">
        <v>11</v>
      </c>
      <c r="C136" s="22"/>
      <c r="D136" s="22" t="str">
        <f>apr.14!U93</f>
        <v>0</v>
      </c>
      <c r="F136" s="19" t="s">
        <v>11</v>
      </c>
      <c r="G136" s="22"/>
      <c r="H136" s="22" t="str">
        <f>apr.14!Y132</f>
        <v>0</v>
      </c>
    </row>
    <row r="137" spans="1:8" customHeight="1" ht="15.75">
      <c r="B137" s="19" t="s">
        <v>12</v>
      </c>
      <c r="C137" s="22"/>
      <c r="D137" s="22" t="str">
        <f>apr.14!Q14</f>
        <v>0</v>
      </c>
      <c r="F137" s="19" t="s">
        <v>12</v>
      </c>
      <c r="G137" s="22"/>
      <c r="H137" s="22" t="str">
        <f>apr.14!U132</f>
        <v>0</v>
      </c>
    </row>
    <row r="138" spans="1:8" customHeight="1" ht="15.75">
      <c r="B138" s="19" t="s">
        <v>13</v>
      </c>
      <c r="C138" s="22"/>
      <c r="D138" s="23" t="str">
        <f>apr.14!S93</f>
        <v>0</v>
      </c>
      <c r="F138" s="19" t="s">
        <v>13</v>
      </c>
      <c r="G138" s="22"/>
      <c r="H138" s="23">
        <v>0</v>
      </c>
    </row>
    <row r="139" spans="1:8" customHeight="1" ht="15.75">
      <c r="B139" s="24" t="s">
        <v>14</v>
      </c>
      <c r="C139" s="22"/>
      <c r="D139" s="23" t="str">
        <f>apr.14!T93</f>
        <v>0</v>
      </c>
      <c r="F139" s="24" t="s">
        <v>14</v>
      </c>
      <c r="G139" s="22"/>
      <c r="H139" s="23" t="str">
        <f>apr.14!X132</f>
        <v>0</v>
      </c>
    </row>
    <row r="140" spans="1:8" customHeight="1" ht="15.75">
      <c r="B140" s="19"/>
      <c r="C140" s="22"/>
      <c r="D140" s="23"/>
      <c r="F140" s="19"/>
      <c r="G140" s="22"/>
      <c r="H140" s="23"/>
    </row>
    <row r="141" spans="1:8" customHeight="1" ht="15.75">
      <c r="B141" s="25" t="s">
        <v>15</v>
      </c>
      <c r="C141" s="22"/>
      <c r="D141" s="23"/>
      <c r="F141" s="25" t="s">
        <v>15</v>
      </c>
      <c r="G141" s="22"/>
      <c r="H141" s="23"/>
    </row>
    <row r="142" spans="1:8" customHeight="1" ht="15.75">
      <c r="B142" s="26"/>
      <c r="C142" s="27"/>
      <c r="D142" s="28"/>
      <c r="F142" s="26"/>
      <c r="G142" s="27"/>
      <c r="H142" s="28"/>
    </row>
    <row r="143" spans="1:8" customHeight="1" ht="15.75">
      <c r="B143" s="19"/>
      <c r="C143" s="20"/>
      <c r="D143" s="21"/>
      <c r="F143" s="19"/>
      <c r="G143" s="20"/>
      <c r="H143" s="21"/>
    </row>
    <row r="144" spans="1:8" customHeight="1" ht="15.75">
      <c r="B144" s="19" t="s">
        <v>16</v>
      </c>
      <c r="C144" s="29"/>
      <c r="D144" s="23" t="str">
        <f>SUM(D134:D142)</f>
        <v>0</v>
      </c>
      <c r="F144" s="19" t="s">
        <v>16</v>
      </c>
      <c r="G144" s="29"/>
      <c r="H144" s="23" t="str">
        <f>SUM(H134:H142)</f>
        <v>0</v>
      </c>
    </row>
    <row r="145" spans="1:8" customHeight="1" ht="15.75">
      <c r="B145" s="25" t="s">
        <v>17</v>
      </c>
      <c r="C145" s="29"/>
      <c r="D145" s="23" t="str">
        <f>apr.14!AB93</f>
        <v>0</v>
      </c>
      <c r="F145" s="25" t="s">
        <v>17</v>
      </c>
      <c r="G145" s="29"/>
      <c r="H145" s="23"/>
    </row>
    <row r="146" spans="1:8" customHeight="1" ht="16.5">
      <c r="B146" s="31"/>
      <c r="C146" s="32"/>
      <c r="D146" s="33" t="str">
        <f>D144-D145</f>
        <v>0</v>
      </c>
      <c r="F146" s="31"/>
      <c r="G146" s="32"/>
      <c r="H146" s="33" t="str">
        <f>H144-H145</f>
        <v>0</v>
      </c>
    </row>
    <row r="147" spans="1:8" customHeight="1" ht="15.75">
      <c r="B147" s="19"/>
      <c r="C147" s="29"/>
      <c r="D147" s="23"/>
      <c r="F147" s="19"/>
      <c r="G147" s="29"/>
      <c r="H147" s="23"/>
    </row>
    <row r="148" spans="1:8" customHeight="1" ht="15.75">
      <c r="B148" s="19" t="s">
        <v>18</v>
      </c>
      <c r="C148" s="22"/>
      <c r="D148" s="23"/>
      <c r="F148" s="19" t="s">
        <v>18</v>
      </c>
      <c r="G148" s="22"/>
      <c r="H148" s="23"/>
    </row>
    <row r="149" spans="1:8" customHeight="1" ht="15.75">
      <c r="B149" s="19" t="s">
        <v>19</v>
      </c>
      <c r="C149" s="29"/>
      <c r="D149" s="23" t="str">
        <f>apr.14!AD14</f>
        <v>0</v>
      </c>
      <c r="F149" s="19" t="s">
        <v>19</v>
      </c>
      <c r="G149" s="29"/>
      <c r="H149" s="23" t="str">
        <f>apr.14!AD15</f>
        <v>0</v>
      </c>
    </row>
    <row r="150" spans="1:8" customHeight="1" ht="15.75">
      <c r="B150" s="19" t="s">
        <v>20</v>
      </c>
      <c r="C150" s="29"/>
      <c r="D150" s="23" t="str">
        <f>apr.14!AE14</f>
        <v>0</v>
      </c>
      <c r="F150" s="19" t="s">
        <v>20</v>
      </c>
      <c r="G150" s="29"/>
      <c r="H150" s="23" t="str">
        <f>apr.14!AE15</f>
        <v>0</v>
      </c>
    </row>
    <row r="151" spans="1:8" customHeight="1" ht="15.75">
      <c r="B151" s="19" t="s">
        <v>21</v>
      </c>
      <c r="C151" s="29"/>
      <c r="D151" s="23" t="str">
        <f>apr.14!AF14</f>
        <v>0</v>
      </c>
      <c r="F151" s="19" t="s">
        <v>21</v>
      </c>
      <c r="G151" s="29"/>
      <c r="H151" s="23" t="str">
        <f>apr.14!AF15</f>
        <v>0</v>
      </c>
    </row>
    <row r="152" spans="1:8" customHeight="1" ht="16.5">
      <c r="B152" s="31"/>
      <c r="C152" s="32"/>
      <c r="D152" s="33"/>
      <c r="F152" s="31"/>
      <c r="G152" s="32"/>
      <c r="H152" s="33"/>
    </row>
    <row r="153" spans="1:8" customHeight="1" ht="15.75">
      <c r="B153" s="19"/>
      <c r="C153" s="29"/>
      <c r="D153" s="23"/>
      <c r="F153" s="19"/>
      <c r="G153" s="29"/>
      <c r="H153" s="23"/>
    </row>
    <row r="154" spans="1:8" customHeight="1" ht="15.75">
      <c r="B154" s="19" t="s">
        <v>22</v>
      </c>
      <c r="C154" s="29"/>
      <c r="D154" s="23" t="str">
        <f>D146-D149-D150-D151</f>
        <v>0</v>
      </c>
      <c r="F154" s="19" t="s">
        <v>22</v>
      </c>
      <c r="G154" s="29"/>
      <c r="H154" s="23" t="str">
        <f>H146-H149-H150-H151</f>
        <v>0</v>
      </c>
    </row>
    <row r="155" spans="1:8" customHeight="1" ht="15.75">
      <c r="B155" s="19"/>
      <c r="C155" s="29"/>
      <c r="D155" s="23"/>
      <c r="F155" s="19"/>
      <c r="G155" s="29"/>
      <c r="H155" s="23"/>
    </row>
    <row r="156" spans="1:8" customHeight="1" ht="15.75">
      <c r="B156" s="34" t="s">
        <v>23</v>
      </c>
      <c r="C156" s="35"/>
      <c r="D156" s="28"/>
      <c r="F156" s="34" t="s">
        <v>23</v>
      </c>
      <c r="G156" s="35"/>
      <c r="H156" s="28"/>
    </row>
    <row r="157" spans="1:8" customHeight="1" ht="15.75">
      <c r="B157" s="19"/>
      <c r="C157" s="29"/>
      <c r="D157" s="23" t="str">
        <f>SUM(D154:D156)</f>
        <v>0</v>
      </c>
      <c r="F157" s="19"/>
      <c r="G157" s="29"/>
      <c r="H157" s="23" t="str">
        <f>SUM(H154:H156)</f>
        <v>0</v>
      </c>
    </row>
    <row r="158" spans="1:8" customHeight="1" ht="15.75">
      <c r="B158" s="19" t="s">
        <v>24</v>
      </c>
      <c r="C158" s="20"/>
      <c r="D158" s="23">
        <v>1500</v>
      </c>
      <c r="F158" s="19" t="s">
        <v>24</v>
      </c>
      <c r="G158" s="20"/>
      <c r="H158" s="23">
        <v>1500</v>
      </c>
    </row>
    <row r="159" spans="1:8" customHeight="1" ht="15.75">
      <c r="B159" s="19"/>
      <c r="C159" s="20"/>
      <c r="D159" s="23"/>
      <c r="F159" s="19"/>
      <c r="G159" s="20"/>
      <c r="H159" s="23"/>
    </row>
    <row r="160" spans="1:8" customHeight="1" ht="16.5">
      <c r="B160" s="36" t="s">
        <v>25</v>
      </c>
      <c r="C160" s="37"/>
      <c r="D160" s="38" t="str">
        <f>SUM(D157:D158)</f>
        <v>0</v>
      </c>
      <c r="F160" s="36" t="s">
        <v>25</v>
      </c>
      <c r="G160" s="37"/>
      <c r="H160" s="38" t="str">
        <f>SUM(H157:H158)</f>
        <v>0</v>
      </c>
    </row>
    <row r="161" spans="1:8" customHeight="1" ht="17.25">
      <c r="B161" s="39"/>
      <c r="C161" s="40"/>
      <c r="D161" s="41"/>
      <c r="F161" s="39"/>
      <c r="G161" s="40"/>
      <c r="H161" s="41"/>
    </row>
    <row r="162" spans="1:8" customHeight="1" ht="15">
      <c r="B162" s="42" t="s">
        <v>26</v>
      </c>
      <c r="C162" s="43"/>
      <c r="D162" s="44"/>
      <c r="F162" s="42" t="s">
        <v>26</v>
      </c>
      <c r="G162" s="43"/>
      <c r="H162" s="44"/>
    </row>
    <row r="163" spans="1:8" customHeight="1" ht="15">
      <c r="B163" s="46"/>
      <c r="C163" s="47"/>
      <c r="D163" s="48" t="s">
        <v>27</v>
      </c>
      <c r="F163" s="46"/>
      <c r="G163" s="47"/>
      <c r="H163" s="49" t="s">
        <v>27</v>
      </c>
    </row>
    <row r="164" spans="1:8" customHeight="1" ht="15">
      <c r="B164" s="50"/>
      <c r="C164" s="50"/>
      <c r="D164" s="50"/>
      <c r="F164" s="50"/>
      <c r="G164" s="50"/>
      <c r="H164" s="50"/>
    </row>
    <row r="166" spans="1:8" customHeight="1" ht="18.75">
      <c r="B166" s="3" t="s">
        <v>0</v>
      </c>
      <c r="C166" s="4"/>
      <c r="D166" s="5"/>
      <c r="F166" s="3" t="s">
        <v>0</v>
      </c>
      <c r="G166" s="4"/>
      <c r="H166" s="5"/>
    </row>
    <row r="167" spans="1:8" customHeight="1" ht="18">
      <c r="B167" s="7" t="s">
        <v>1</v>
      </c>
      <c r="C167" s="8"/>
      <c r="D167" s="5"/>
      <c r="F167" s="7" t="s">
        <v>1</v>
      </c>
      <c r="G167" s="8"/>
      <c r="H167" s="5"/>
    </row>
    <row r="168" spans="1:8" customHeight="1" ht="18">
      <c r="B168" s="10" t="s">
        <v>2</v>
      </c>
      <c r="C168" s="11"/>
      <c r="D168" s="12"/>
      <c r="F168" s="10" t="s">
        <v>2</v>
      </c>
      <c r="G168" s="11"/>
      <c r="H168" s="12"/>
    </row>
    <row r="169" spans="1:8" customHeight="1" ht="18">
      <c r="B169" s="10" t="s">
        <v>3</v>
      </c>
      <c r="C169" s="11"/>
      <c r="D169" s="12"/>
      <c r="F169" s="10" t="s">
        <v>3</v>
      </c>
      <c r="G169" s="11"/>
      <c r="H169" s="12"/>
    </row>
    <row r="170" spans="1:8" customHeight="1" ht="18">
      <c r="B170" s="13"/>
      <c r="C170" s="11"/>
      <c r="D170" s="12"/>
      <c r="F170" s="13"/>
      <c r="G170" s="11"/>
      <c r="H170" s="12"/>
    </row>
    <row r="171" spans="1:8" customHeight="1" ht="18">
      <c r="B171" s="13" t="s">
        <v>4</v>
      </c>
      <c r="C171" s="15"/>
      <c r="D171" s="15"/>
      <c r="F171" s="13" t="s">
        <v>4</v>
      </c>
      <c r="G171" s="15"/>
      <c r="H171" s="15"/>
    </row>
    <row r="172" spans="1:8" customHeight="1" ht="18.75">
      <c r="B172" s="13"/>
      <c r="C172" s="11"/>
      <c r="D172" s="12"/>
      <c r="F172" s="13"/>
      <c r="G172" s="11"/>
      <c r="H172" s="12"/>
    </row>
    <row r="173" spans="1:8" customHeight="1" ht="29.25">
      <c r="B173" s="16" t="s">
        <v>6</v>
      </c>
      <c r="C173" s="51" t="s">
        <v>7</v>
      </c>
      <c r="D173" s="18" t="s">
        <v>8</v>
      </c>
      <c r="F173" s="16" t="s">
        <v>6</v>
      </c>
      <c r="G173" s="17" t="s">
        <v>7</v>
      </c>
      <c r="H173" s="18" t="s">
        <v>8</v>
      </c>
    </row>
    <row r="174" spans="1:8" customHeight="1" ht="15.75">
      <c r="B174" s="19"/>
      <c r="C174" s="20"/>
      <c r="D174" s="21"/>
      <c r="F174" s="19"/>
      <c r="G174" s="20"/>
      <c r="H174" s="21"/>
    </row>
    <row r="175" spans="1:8" customHeight="1" ht="15.75">
      <c r="B175" s="19" t="s">
        <v>9</v>
      </c>
      <c r="C175" s="22"/>
      <c r="D175" s="22" t="str">
        <f>apr.14!AW16</f>
        <v>0</v>
      </c>
      <c r="F175" s="19" t="s">
        <v>9</v>
      </c>
      <c r="G175" s="22"/>
      <c r="H175" s="22" t="str">
        <f>apr.14!AW17</f>
        <v>0</v>
      </c>
    </row>
    <row r="176" spans="1:8" customHeight="1" ht="15.75">
      <c r="B176" s="19" t="s">
        <v>10</v>
      </c>
      <c r="C176" s="22"/>
      <c r="D176" s="22" t="str">
        <f>apr.14!R134</f>
        <v>0</v>
      </c>
      <c r="F176" s="19" t="s">
        <v>10</v>
      </c>
      <c r="G176" s="22"/>
      <c r="H176" s="22"/>
    </row>
    <row r="177" spans="1:8" customHeight="1" ht="15.75">
      <c r="B177" s="19" t="s">
        <v>11</v>
      </c>
      <c r="C177" s="22"/>
      <c r="D177" s="22" t="str">
        <f>apr.14!U134</f>
        <v>0</v>
      </c>
      <c r="F177" s="19" t="s">
        <v>11</v>
      </c>
      <c r="G177" s="22"/>
      <c r="H177" s="22" t="str">
        <f>apr.14!Y173</f>
        <v>0</v>
      </c>
    </row>
    <row r="178" spans="1:8" customHeight="1" ht="15.75">
      <c r="B178" s="19" t="s">
        <v>12</v>
      </c>
      <c r="C178" s="22"/>
      <c r="D178" s="22" t="str">
        <f>apr.14!Q55</f>
        <v>0</v>
      </c>
      <c r="F178" s="19" t="s">
        <v>12</v>
      </c>
      <c r="G178" s="22"/>
      <c r="H178" s="22" t="str">
        <f>apr.14!U173</f>
        <v>0</v>
      </c>
    </row>
    <row r="179" spans="1:8" customHeight="1" ht="15.75">
      <c r="B179" s="19" t="s">
        <v>13</v>
      </c>
      <c r="C179" s="22"/>
      <c r="D179" s="23" t="str">
        <f>apr.14!S134</f>
        <v>0</v>
      </c>
      <c r="F179" s="19" t="s">
        <v>13</v>
      </c>
      <c r="G179" s="22"/>
      <c r="H179" s="23">
        <v>0</v>
      </c>
    </row>
    <row r="180" spans="1:8" customHeight="1" ht="15.75">
      <c r="B180" s="24" t="s">
        <v>14</v>
      </c>
      <c r="C180" s="22"/>
      <c r="D180" s="23" t="str">
        <f>apr.14!T134</f>
        <v>0</v>
      </c>
      <c r="F180" s="24" t="s">
        <v>14</v>
      </c>
      <c r="G180" s="22"/>
      <c r="H180" s="23" t="str">
        <f>apr.14!X173</f>
        <v>0</v>
      </c>
    </row>
    <row r="181" spans="1:8" customHeight="1" ht="15.75">
      <c r="B181" s="19"/>
      <c r="C181" s="22"/>
      <c r="D181" s="23"/>
      <c r="F181" s="19"/>
      <c r="G181" s="22"/>
      <c r="H181" s="23"/>
    </row>
    <row r="182" spans="1:8" customHeight="1" ht="15.75">
      <c r="B182" s="25" t="s">
        <v>15</v>
      </c>
      <c r="C182" s="22"/>
      <c r="D182" s="23"/>
      <c r="F182" s="25" t="s">
        <v>15</v>
      </c>
      <c r="G182" s="22"/>
      <c r="H182" s="23">
        <v>3602.27</v>
      </c>
    </row>
    <row r="183" spans="1:8" customHeight="1" ht="15.75">
      <c r="B183" s="26"/>
      <c r="C183" s="27"/>
      <c r="D183" s="28"/>
      <c r="F183" s="26"/>
      <c r="G183" s="27"/>
      <c r="H183" s="28"/>
    </row>
    <row r="184" spans="1:8" customHeight="1" ht="15.75">
      <c r="B184" s="19"/>
      <c r="C184" s="20"/>
      <c r="D184" s="21"/>
      <c r="F184" s="19"/>
      <c r="G184" s="20"/>
      <c r="H184" s="21"/>
    </row>
    <row r="185" spans="1:8" customHeight="1" ht="15.75">
      <c r="B185" s="19" t="s">
        <v>16</v>
      </c>
      <c r="C185" s="29"/>
      <c r="D185" s="23" t="str">
        <f>SUM(D175:D183)</f>
        <v>0</v>
      </c>
      <c r="F185" s="19" t="s">
        <v>16</v>
      </c>
      <c r="G185" s="29"/>
      <c r="H185" s="23" t="str">
        <f>H182+H175</f>
        <v>0</v>
      </c>
    </row>
    <row r="186" spans="1:8" customHeight="1" ht="15.75">
      <c r="B186" s="25" t="s">
        <v>17</v>
      </c>
      <c r="C186" s="29"/>
      <c r="D186" s="23" t="str">
        <f>apr.14!AB134</f>
        <v>0</v>
      </c>
      <c r="F186" s="25" t="s">
        <v>17</v>
      </c>
      <c r="G186" s="29"/>
      <c r="H186" s="23" t="str">
        <f>apr.14!AB17</f>
        <v>0</v>
      </c>
    </row>
    <row r="187" spans="1:8" customHeight="1" ht="16.5">
      <c r="B187" s="31"/>
      <c r="C187" s="32"/>
      <c r="D187" s="33" t="str">
        <f>D185-D186</f>
        <v>0</v>
      </c>
      <c r="F187" s="31"/>
      <c r="G187" s="32"/>
      <c r="H187" s="33" t="str">
        <f>H185-H186</f>
        <v>0</v>
      </c>
    </row>
    <row r="188" spans="1:8" customHeight="1" ht="15.75">
      <c r="B188" s="19"/>
      <c r="C188" s="29"/>
      <c r="D188" s="23"/>
      <c r="F188" s="19"/>
      <c r="G188" s="29"/>
      <c r="H188" s="23"/>
    </row>
    <row r="189" spans="1:8" customHeight="1" ht="15.75">
      <c r="B189" s="19" t="s">
        <v>18</v>
      </c>
      <c r="C189" s="22"/>
      <c r="D189" s="23"/>
      <c r="F189" s="19" t="s">
        <v>18</v>
      </c>
      <c r="G189" s="22"/>
      <c r="H189" s="23"/>
    </row>
    <row r="190" spans="1:8" customHeight="1" ht="15.75">
      <c r="B190" s="19" t="s">
        <v>19</v>
      </c>
      <c r="C190" s="29"/>
      <c r="D190" s="23" t="str">
        <f>apr.14!AD16</f>
        <v>0</v>
      </c>
      <c r="F190" s="19" t="s">
        <v>19</v>
      </c>
      <c r="G190" s="29"/>
      <c r="H190" s="23" t="str">
        <f>apr.14!AD17</f>
        <v>0</v>
      </c>
    </row>
    <row r="191" spans="1:8" customHeight="1" ht="15.75">
      <c r="B191" s="19" t="s">
        <v>20</v>
      </c>
      <c r="C191" s="29"/>
      <c r="D191" s="23" t="str">
        <f>apr.14!AE16</f>
        <v>0</v>
      </c>
      <c r="F191" s="19" t="s">
        <v>20</v>
      </c>
      <c r="G191" s="29"/>
      <c r="H191" s="23">
        <v>200</v>
      </c>
    </row>
    <row r="192" spans="1:8" customHeight="1" ht="15.75">
      <c r="B192" s="19" t="s">
        <v>21</v>
      </c>
      <c r="C192" s="29"/>
      <c r="D192" s="23" t="str">
        <f>apr.14!AF16</f>
        <v>0</v>
      </c>
      <c r="F192" s="19" t="s">
        <v>21</v>
      </c>
      <c r="G192" s="29"/>
      <c r="H192" s="23" t="str">
        <f>apr.14!AF56</f>
        <v>0</v>
      </c>
    </row>
    <row r="193" spans="1:8" customHeight="1" ht="16.5">
      <c r="B193" s="31"/>
      <c r="C193" s="32"/>
      <c r="D193" s="33"/>
      <c r="F193" s="31"/>
      <c r="G193" s="32"/>
      <c r="H193" s="33"/>
    </row>
    <row r="194" spans="1:8" customHeight="1" ht="15.75">
      <c r="B194" s="19"/>
      <c r="C194" s="29"/>
      <c r="D194" s="23"/>
      <c r="F194" s="19"/>
      <c r="G194" s="29"/>
      <c r="H194" s="23"/>
    </row>
    <row r="195" spans="1:8" customHeight="1" ht="15.75">
      <c r="B195" s="19" t="s">
        <v>22</v>
      </c>
      <c r="C195" s="29"/>
      <c r="D195" s="23" t="str">
        <f>D187-D190-D191-D192</f>
        <v>0</v>
      </c>
      <c r="F195" s="19" t="s">
        <v>22</v>
      </c>
      <c r="G195" s="29"/>
      <c r="H195" s="23" t="str">
        <f>H187-H190-H191-H192</f>
        <v>0</v>
      </c>
    </row>
    <row r="196" spans="1:8" customHeight="1" ht="15.75">
      <c r="B196" s="19"/>
      <c r="C196" s="29"/>
      <c r="D196" s="23"/>
      <c r="F196" s="19"/>
      <c r="G196" s="29"/>
      <c r="H196" s="23"/>
    </row>
    <row r="197" spans="1:8" customHeight="1" ht="15.75">
      <c r="B197" s="34" t="s">
        <v>23</v>
      </c>
      <c r="C197" s="35"/>
      <c r="D197" s="28"/>
      <c r="F197" s="34" t="s">
        <v>23</v>
      </c>
      <c r="G197" s="35"/>
      <c r="H197" s="28"/>
    </row>
    <row r="198" spans="1:8" customHeight="1" ht="15.75">
      <c r="B198" s="19"/>
      <c r="C198" s="29"/>
      <c r="D198" s="23" t="str">
        <f>SUM(D195:D197)</f>
        <v>0</v>
      </c>
      <c r="F198" s="19"/>
      <c r="G198" s="29"/>
      <c r="H198" s="23" t="str">
        <f>SUM(H195:H197)</f>
        <v>0</v>
      </c>
    </row>
    <row r="199" spans="1:8" customHeight="1" ht="15.75">
      <c r="B199" s="19" t="s">
        <v>24</v>
      </c>
      <c r="C199" s="20"/>
      <c r="D199" s="23">
        <v>1500</v>
      </c>
      <c r="F199" s="19" t="s">
        <v>24</v>
      </c>
      <c r="G199" s="20"/>
      <c r="H199" s="23">
        <v>1500</v>
      </c>
    </row>
    <row r="200" spans="1:8" customHeight="1" ht="15.75">
      <c r="B200" s="19"/>
      <c r="C200" s="20"/>
      <c r="D200" s="23"/>
      <c r="F200" s="19"/>
      <c r="G200" s="20"/>
      <c r="H200" s="23"/>
    </row>
    <row r="201" spans="1:8" customHeight="1" ht="16.5">
      <c r="B201" s="36" t="s">
        <v>25</v>
      </c>
      <c r="C201" s="37"/>
      <c r="D201" s="38" t="str">
        <f>SUM(D198:D199)</f>
        <v>0</v>
      </c>
      <c r="F201" s="36" t="s">
        <v>25</v>
      </c>
      <c r="G201" s="37"/>
      <c r="H201" s="38" t="str">
        <f>SUM(H198:H199)</f>
        <v>0</v>
      </c>
    </row>
    <row r="202" spans="1:8" customHeight="1" ht="17.25">
      <c r="B202" s="39"/>
      <c r="C202" s="40"/>
      <c r="D202" s="41"/>
      <c r="F202" s="39"/>
      <c r="G202" s="40"/>
      <c r="H202" s="41"/>
    </row>
    <row r="203" spans="1:8" customHeight="1" ht="15">
      <c r="B203" s="42" t="s">
        <v>26</v>
      </c>
      <c r="C203" s="43"/>
      <c r="D203" s="44"/>
      <c r="F203" s="42" t="s">
        <v>26</v>
      </c>
      <c r="G203" s="43"/>
      <c r="H203" s="44"/>
    </row>
    <row r="204" spans="1:8" customHeight="1" ht="15">
      <c r="B204" s="46"/>
      <c r="C204" s="47"/>
      <c r="D204" s="48" t="s">
        <v>27</v>
      </c>
      <c r="F204" s="46"/>
      <c r="G204" s="47"/>
      <c r="H204" s="49" t="s">
        <v>27</v>
      </c>
    </row>
    <row r="205" spans="1:8" customHeight="1" ht="15">
      <c r="B205" s="50"/>
      <c r="C205" s="50"/>
      <c r="D205" s="50"/>
      <c r="F205" s="50"/>
      <c r="G205" s="50"/>
      <c r="H205" s="50"/>
    </row>
    <row r="207" spans="1:8" customHeight="1" ht="18.75">
      <c r="B207" s="3" t="s">
        <v>0</v>
      </c>
      <c r="C207" s="4"/>
      <c r="D207" s="5"/>
      <c r="F207" s="3" t="s">
        <v>0</v>
      </c>
      <c r="G207" s="4"/>
      <c r="H207" s="5"/>
    </row>
    <row r="208" spans="1:8" customHeight="1" ht="18">
      <c r="B208" s="7" t="s">
        <v>1</v>
      </c>
      <c r="C208" s="8"/>
      <c r="D208" s="5"/>
      <c r="F208" s="7" t="s">
        <v>1</v>
      </c>
      <c r="G208" s="8"/>
      <c r="H208" s="5"/>
    </row>
    <row r="209" spans="1:8" customHeight="1" ht="18">
      <c r="B209" s="10" t="s">
        <v>2</v>
      </c>
      <c r="C209" s="11"/>
      <c r="D209" s="12"/>
      <c r="F209" s="10" t="s">
        <v>2</v>
      </c>
      <c r="G209" s="11"/>
      <c r="H209" s="12"/>
    </row>
    <row r="210" spans="1:8" customHeight="1" ht="18">
      <c r="B210" s="10" t="s">
        <v>3</v>
      </c>
      <c r="C210" s="11"/>
      <c r="D210" s="12"/>
      <c r="F210" s="10" t="s">
        <v>3</v>
      </c>
      <c r="G210" s="11"/>
      <c r="H210" s="12"/>
    </row>
    <row r="211" spans="1:8" customHeight="1" ht="18">
      <c r="B211" s="13"/>
      <c r="C211" s="11"/>
      <c r="D211" s="12"/>
      <c r="F211" s="13"/>
      <c r="G211" s="11"/>
      <c r="H211" s="12"/>
    </row>
    <row r="212" spans="1:8" customHeight="1" ht="18">
      <c r="B212" s="13" t="s">
        <v>4</v>
      </c>
      <c r="C212" s="15"/>
      <c r="D212" s="15"/>
      <c r="F212" s="13" t="s">
        <v>4</v>
      </c>
      <c r="G212" s="15"/>
      <c r="H212" s="15"/>
    </row>
    <row r="213" spans="1:8" customHeight="1" ht="18.75">
      <c r="B213" s="13"/>
      <c r="C213" s="11"/>
      <c r="D213" s="12"/>
      <c r="F213" s="13"/>
      <c r="G213" s="11"/>
      <c r="H213" s="12"/>
    </row>
    <row r="214" spans="1:8" customHeight="1" ht="29.25">
      <c r="B214" s="16" t="s">
        <v>6</v>
      </c>
      <c r="C214" s="51" t="s">
        <v>7</v>
      </c>
      <c r="D214" s="18" t="s">
        <v>8</v>
      </c>
      <c r="F214" s="16" t="s">
        <v>6</v>
      </c>
      <c r="G214" s="17" t="s">
        <v>7</v>
      </c>
      <c r="H214" s="18" t="s">
        <v>8</v>
      </c>
    </row>
    <row r="215" spans="1:8" customHeight="1" ht="15.75">
      <c r="B215" s="19"/>
      <c r="C215" s="20"/>
      <c r="D215" s="21"/>
      <c r="F215" s="19"/>
      <c r="G215" s="20"/>
      <c r="H215" s="21"/>
    </row>
    <row r="216" spans="1:8" customHeight="1" ht="15.75">
      <c r="B216" s="19" t="s">
        <v>9</v>
      </c>
      <c r="C216" s="22"/>
      <c r="D216" s="22" t="str">
        <f>apr.14!AW18</f>
        <v>0</v>
      </c>
      <c r="F216" s="19" t="s">
        <v>9</v>
      </c>
      <c r="G216" s="22"/>
      <c r="H216" s="22" t="str">
        <f>apr.14!AW19</f>
        <v>0</v>
      </c>
    </row>
    <row r="217" spans="1:8" customHeight="1" ht="15.75">
      <c r="B217" s="19" t="s">
        <v>10</v>
      </c>
      <c r="C217" s="22"/>
      <c r="D217" s="22" t="str">
        <f>apr.14!R175</f>
        <v>0</v>
      </c>
      <c r="F217" s="19" t="s">
        <v>10</v>
      </c>
      <c r="G217" s="22"/>
      <c r="H217" s="22"/>
    </row>
    <row r="218" spans="1:8" customHeight="1" ht="15.75">
      <c r="B218" s="19" t="s">
        <v>11</v>
      </c>
      <c r="C218" s="22"/>
      <c r="D218" s="22" t="str">
        <f>apr.14!U175</f>
        <v>0</v>
      </c>
      <c r="F218" s="19" t="s">
        <v>11</v>
      </c>
      <c r="G218" s="22"/>
      <c r="H218" s="22" t="str">
        <f>apr.14!Y214</f>
        <v>0</v>
      </c>
    </row>
    <row r="219" spans="1:8" customHeight="1" ht="15.75">
      <c r="B219" s="19" t="s">
        <v>12</v>
      </c>
      <c r="C219" s="22"/>
      <c r="D219" s="22" t="str">
        <f>apr.14!Q96</f>
        <v>0</v>
      </c>
      <c r="F219" s="19" t="s">
        <v>12</v>
      </c>
      <c r="G219" s="22"/>
      <c r="H219" s="22" t="str">
        <f>apr.14!Q19</f>
        <v>0</v>
      </c>
    </row>
    <row r="220" spans="1:8" customHeight="1" ht="15.75">
      <c r="B220" s="19" t="s">
        <v>13</v>
      </c>
      <c r="C220" s="22"/>
      <c r="D220" s="23" t="str">
        <f>apr.14!S175</f>
        <v>0</v>
      </c>
      <c r="F220" s="19" t="s">
        <v>13</v>
      </c>
      <c r="G220" s="22"/>
      <c r="H220" s="23">
        <v>0</v>
      </c>
    </row>
    <row r="221" spans="1:8" customHeight="1" ht="15.75">
      <c r="B221" s="24" t="s">
        <v>14</v>
      </c>
      <c r="C221" s="22"/>
      <c r="D221" s="23" t="str">
        <f>apr.14!T175</f>
        <v>0</v>
      </c>
      <c r="F221" s="24" t="s">
        <v>14</v>
      </c>
      <c r="G221" s="22"/>
      <c r="H221" s="23" t="str">
        <f>apr.14!X214</f>
        <v>0</v>
      </c>
    </row>
    <row r="222" spans="1:8" customHeight="1" ht="15.75">
      <c r="B222" s="19"/>
      <c r="C222" s="22"/>
      <c r="D222" s="23"/>
      <c r="F222" s="19"/>
      <c r="G222" s="22"/>
      <c r="H222" s="23"/>
    </row>
    <row r="223" spans="1:8" customHeight="1" ht="15.75">
      <c r="B223" s="25" t="s">
        <v>15</v>
      </c>
      <c r="C223" s="22"/>
      <c r="D223" s="23"/>
      <c r="F223" s="25" t="s">
        <v>15</v>
      </c>
      <c r="G223" s="22"/>
      <c r="H223" s="23"/>
    </row>
    <row r="224" spans="1:8" customHeight="1" ht="15.75">
      <c r="B224" s="26"/>
      <c r="C224" s="27"/>
      <c r="D224" s="28"/>
      <c r="F224" s="26"/>
      <c r="G224" s="27"/>
      <c r="H224" s="28"/>
    </row>
    <row r="225" spans="1:8" customHeight="1" ht="15.75">
      <c r="B225" s="19"/>
      <c r="C225" s="20"/>
      <c r="D225" s="21"/>
      <c r="F225" s="19"/>
      <c r="G225" s="20"/>
      <c r="H225" s="21"/>
    </row>
    <row r="226" spans="1:8" customHeight="1" ht="15.75">
      <c r="B226" s="19" t="s">
        <v>16</v>
      </c>
      <c r="C226" s="29"/>
      <c r="D226" s="23" t="str">
        <f>SUM(D216:D224)</f>
        <v>0</v>
      </c>
      <c r="F226" s="19" t="s">
        <v>16</v>
      </c>
      <c r="G226" s="29"/>
      <c r="H226" s="23" t="str">
        <f>SUM(H216:H221)</f>
        <v>0</v>
      </c>
    </row>
    <row r="227" spans="1:8" customHeight="1" ht="15.75">
      <c r="B227" s="25" t="s">
        <v>17</v>
      </c>
      <c r="C227" s="29"/>
      <c r="D227" s="23" t="str">
        <f>apr.14!AB18</f>
        <v>0</v>
      </c>
      <c r="F227" s="25" t="s">
        <v>17</v>
      </c>
      <c r="G227" s="29"/>
      <c r="H227" s="23">
        <v>0</v>
      </c>
    </row>
    <row r="228" spans="1:8" customHeight="1" ht="16.5">
      <c r="B228" s="31"/>
      <c r="C228" s="32"/>
      <c r="D228" s="33" t="str">
        <f>D226-D227</f>
        <v>0</v>
      </c>
      <c r="F228" s="31"/>
      <c r="G228" s="32"/>
      <c r="H228" s="33" t="str">
        <f>H226-H227</f>
        <v>0</v>
      </c>
    </row>
    <row r="229" spans="1:8" customHeight="1" ht="15.75">
      <c r="B229" s="19"/>
      <c r="C229" s="29"/>
      <c r="D229" s="23"/>
      <c r="F229" s="19"/>
      <c r="G229" s="29"/>
      <c r="H229" s="23"/>
    </row>
    <row r="230" spans="1:8" customHeight="1" ht="15.75">
      <c r="B230" s="19" t="s">
        <v>18</v>
      </c>
      <c r="C230" s="22"/>
      <c r="D230" s="23"/>
      <c r="F230" s="19" t="s">
        <v>18</v>
      </c>
      <c r="G230" s="22"/>
      <c r="H230" s="23"/>
    </row>
    <row r="231" spans="1:8" customHeight="1" ht="15.75">
      <c r="B231" s="19" t="s">
        <v>19</v>
      </c>
      <c r="C231" s="29"/>
      <c r="D231" s="23" t="str">
        <f>apr.14!AD18</f>
        <v>0</v>
      </c>
      <c r="F231" s="19" t="s">
        <v>19</v>
      </c>
      <c r="G231" s="29"/>
      <c r="H231" s="23" t="str">
        <f>apr.14!AD19</f>
        <v>0</v>
      </c>
    </row>
    <row r="232" spans="1:8" customHeight="1" ht="15.75">
      <c r="B232" s="19" t="s">
        <v>20</v>
      </c>
      <c r="C232" s="29"/>
      <c r="D232" s="23" t="str">
        <f>apr.14!AE18</f>
        <v>0</v>
      </c>
      <c r="F232" s="19" t="s">
        <v>20</v>
      </c>
      <c r="G232" s="29"/>
      <c r="H232" s="23" t="str">
        <f>apr.14!AE19</f>
        <v>0</v>
      </c>
    </row>
    <row r="233" spans="1:8" customHeight="1" ht="15.75">
      <c r="B233" s="19" t="s">
        <v>21</v>
      </c>
      <c r="C233" s="29"/>
      <c r="D233" s="23" t="str">
        <f>apr.14!AF57</f>
        <v>0</v>
      </c>
      <c r="F233" s="19" t="s">
        <v>21</v>
      </c>
      <c r="G233" s="29"/>
      <c r="H233" s="23" t="str">
        <f>apr.14!AF19</f>
        <v>0</v>
      </c>
    </row>
    <row r="234" spans="1:8" customHeight="1" ht="16.5">
      <c r="B234" s="31"/>
      <c r="C234" s="32"/>
      <c r="D234" s="33"/>
      <c r="F234" s="31"/>
      <c r="G234" s="32"/>
      <c r="H234" s="33"/>
    </row>
    <row r="235" spans="1:8" customHeight="1" ht="15.75">
      <c r="B235" s="19"/>
      <c r="C235" s="29"/>
      <c r="D235" s="23"/>
      <c r="F235" s="19"/>
      <c r="G235" s="29"/>
      <c r="H235" s="23"/>
    </row>
    <row r="236" spans="1:8" customHeight="1" ht="15.75">
      <c r="B236" s="19" t="s">
        <v>22</v>
      </c>
      <c r="C236" s="29"/>
      <c r="D236" s="23" t="str">
        <f>D228-D231-D232-D233</f>
        <v>0</v>
      </c>
      <c r="F236" s="19" t="s">
        <v>22</v>
      </c>
      <c r="G236" s="29"/>
      <c r="H236" s="23" t="str">
        <f>H228-H231-H232-H233</f>
        <v>0</v>
      </c>
    </row>
    <row r="237" spans="1:8" customHeight="1" ht="15.75">
      <c r="B237" s="19"/>
      <c r="C237" s="29"/>
      <c r="D237" s="23"/>
      <c r="F237" s="19"/>
      <c r="G237" s="29"/>
      <c r="H237" s="23"/>
    </row>
    <row r="238" spans="1:8" customHeight="1" ht="15.75">
      <c r="B238" s="34" t="s">
        <v>23</v>
      </c>
      <c r="C238" s="35"/>
      <c r="D238" s="28"/>
      <c r="F238" s="34" t="s">
        <v>23</v>
      </c>
      <c r="G238" s="35"/>
      <c r="H238" s="28"/>
    </row>
    <row r="239" spans="1:8" customHeight="1" ht="15.75">
      <c r="B239" s="19"/>
      <c r="C239" s="29"/>
      <c r="D239" s="23" t="str">
        <f>SUM(D236:D238)</f>
        <v>0</v>
      </c>
      <c r="F239" s="19"/>
      <c r="G239" s="29"/>
      <c r="H239" s="23" t="str">
        <f>SUM(H236:H238)</f>
        <v>0</v>
      </c>
    </row>
    <row r="240" spans="1:8" customHeight="1" ht="15.75">
      <c r="B240" s="19" t="s">
        <v>24</v>
      </c>
      <c r="C240" s="20"/>
      <c r="D240" s="23">
        <v>1500</v>
      </c>
      <c r="F240" s="19" t="s">
        <v>24</v>
      </c>
      <c r="G240" s="20"/>
      <c r="H240" s="23">
        <v>1500</v>
      </c>
    </row>
    <row r="241" spans="1:8" customHeight="1" ht="15.75">
      <c r="B241" s="19"/>
      <c r="C241" s="20"/>
      <c r="D241" s="23"/>
      <c r="F241" s="19"/>
      <c r="G241" s="20"/>
      <c r="H241" s="23"/>
    </row>
    <row r="242" spans="1:8" customHeight="1" ht="16.5">
      <c r="B242" s="36" t="s">
        <v>25</v>
      </c>
      <c r="C242" s="37"/>
      <c r="D242" s="38" t="str">
        <f>SUM(D239:D240)</f>
        <v>0</v>
      </c>
      <c r="F242" s="36" t="s">
        <v>25</v>
      </c>
      <c r="G242" s="37"/>
      <c r="H242" s="38" t="str">
        <f>SUM(H239:H240)</f>
        <v>0</v>
      </c>
    </row>
    <row r="243" spans="1:8" customHeight="1" ht="17.25">
      <c r="B243" s="39"/>
      <c r="C243" s="40"/>
      <c r="D243" s="41"/>
      <c r="F243" s="39"/>
      <c r="G243" s="40"/>
      <c r="H243" s="41"/>
    </row>
    <row r="244" spans="1:8" customHeight="1" ht="15">
      <c r="B244" s="42" t="s">
        <v>26</v>
      </c>
      <c r="C244" s="43"/>
      <c r="D244" s="44"/>
      <c r="F244" s="42" t="s">
        <v>26</v>
      </c>
      <c r="G244" s="43"/>
      <c r="H244" s="44"/>
    </row>
    <row r="245" spans="1:8" customHeight="1" ht="15">
      <c r="B245" s="46"/>
      <c r="C245" s="47"/>
      <c r="D245" s="48" t="s">
        <v>27</v>
      </c>
      <c r="F245" s="46"/>
      <c r="G245" s="47"/>
      <c r="H245" s="49" t="s">
        <v>27</v>
      </c>
    </row>
    <row r="246" spans="1:8" customHeight="1" ht="15">
      <c r="B246" s="50"/>
      <c r="C246" s="50"/>
      <c r="D246" s="50"/>
      <c r="F246" s="50"/>
      <c r="G246" s="50"/>
      <c r="H246" s="50"/>
    </row>
    <row r="248" spans="1:8" customHeight="1" ht="18.75">
      <c r="B248" s="3" t="s">
        <v>0</v>
      </c>
      <c r="C248" s="4"/>
      <c r="D248" s="5"/>
      <c r="F248" s="3" t="s">
        <v>0</v>
      </c>
      <c r="G248" s="4"/>
      <c r="H248" s="5"/>
    </row>
    <row r="249" spans="1:8" customHeight="1" ht="18">
      <c r="B249" s="7" t="s">
        <v>1</v>
      </c>
      <c r="C249" s="8"/>
      <c r="D249" s="5"/>
      <c r="F249" s="7" t="s">
        <v>1</v>
      </c>
      <c r="G249" s="8"/>
      <c r="H249" s="5"/>
    </row>
    <row r="250" spans="1:8" customHeight="1" ht="18">
      <c r="B250" s="10" t="s">
        <v>2</v>
      </c>
      <c r="C250" s="11"/>
      <c r="D250" s="12"/>
      <c r="F250" s="10" t="s">
        <v>2</v>
      </c>
      <c r="G250" s="11"/>
      <c r="H250" s="12"/>
    </row>
    <row r="251" spans="1:8" customHeight="1" ht="18">
      <c r="B251" s="10" t="s">
        <v>3</v>
      </c>
      <c r="C251" s="11"/>
      <c r="D251" s="12"/>
      <c r="F251" s="10" t="s">
        <v>3</v>
      </c>
      <c r="G251" s="11"/>
      <c r="H251" s="12"/>
    </row>
    <row r="252" spans="1:8" customHeight="1" ht="18">
      <c r="B252" s="13"/>
      <c r="C252" s="11"/>
      <c r="D252" s="12"/>
      <c r="F252" s="13"/>
      <c r="G252" s="11"/>
      <c r="H252" s="12"/>
    </row>
    <row r="253" spans="1:8" customHeight="1" ht="18">
      <c r="B253" s="13" t="s">
        <v>4</v>
      </c>
      <c r="C253" s="15"/>
      <c r="D253" s="15"/>
      <c r="F253" s="13" t="s">
        <v>4</v>
      </c>
      <c r="G253" s="15"/>
      <c r="H253" s="15"/>
    </row>
    <row r="254" spans="1:8" customHeight="1" ht="18.75">
      <c r="B254" s="13"/>
      <c r="C254" s="11"/>
      <c r="D254" s="12"/>
      <c r="F254" s="13"/>
      <c r="G254" s="11"/>
      <c r="H254" s="12"/>
    </row>
    <row r="255" spans="1:8" customHeight="1" ht="29.25">
      <c r="B255" s="16" t="s">
        <v>6</v>
      </c>
      <c r="C255" s="51" t="s">
        <v>7</v>
      </c>
      <c r="D255" s="18" t="s">
        <v>8</v>
      </c>
      <c r="F255" s="16" t="s">
        <v>6</v>
      </c>
      <c r="G255" s="17" t="s">
        <v>7</v>
      </c>
      <c r="H255" s="18" t="s">
        <v>8</v>
      </c>
    </row>
    <row r="256" spans="1:8" customHeight="1" ht="15.75">
      <c r="B256" s="19"/>
      <c r="C256" s="20"/>
      <c r="D256" s="21"/>
      <c r="F256" s="19"/>
      <c r="G256" s="20"/>
      <c r="H256" s="21"/>
    </row>
    <row r="257" spans="1:8" customHeight="1" ht="15.75">
      <c r="B257" s="19" t="s">
        <v>9</v>
      </c>
      <c r="C257" s="22"/>
      <c r="D257" s="22" t="str">
        <f>apr.14!AW20</f>
        <v>0</v>
      </c>
      <c r="F257" s="19" t="s">
        <v>9</v>
      </c>
      <c r="G257" s="22"/>
      <c r="H257" s="22" t="str">
        <f>apr.14!AW21</f>
        <v>0</v>
      </c>
    </row>
    <row r="258" spans="1:8" customHeight="1" ht="15.75">
      <c r="B258" s="19" t="s">
        <v>10</v>
      </c>
      <c r="C258" s="22"/>
      <c r="D258" s="22" t="str">
        <f>apr.14!R216</f>
        <v>0</v>
      </c>
      <c r="F258" s="19" t="s">
        <v>10</v>
      </c>
      <c r="G258" s="22"/>
      <c r="H258" s="22"/>
    </row>
    <row r="259" spans="1:8" customHeight="1" ht="15.75">
      <c r="B259" s="19" t="s">
        <v>11</v>
      </c>
      <c r="C259" s="22"/>
      <c r="D259" s="22" t="str">
        <f>apr.14!U216</f>
        <v>0</v>
      </c>
      <c r="F259" s="19" t="s">
        <v>11</v>
      </c>
      <c r="G259" s="22"/>
      <c r="H259" s="22" t="str">
        <f>apr.14!Y255</f>
        <v>0</v>
      </c>
    </row>
    <row r="260" spans="1:8" customHeight="1" ht="15.75">
      <c r="B260" s="19" t="s">
        <v>12</v>
      </c>
      <c r="C260" s="22"/>
      <c r="D260" s="22" t="str">
        <f>apr.14!Q137</f>
        <v>0</v>
      </c>
      <c r="F260" s="19" t="s">
        <v>12</v>
      </c>
      <c r="G260" s="22"/>
      <c r="H260" s="22" t="str">
        <f>apr.14!Q21</f>
        <v>0</v>
      </c>
    </row>
    <row r="261" spans="1:8" customHeight="1" ht="15.75">
      <c r="B261" s="19" t="s">
        <v>13</v>
      </c>
      <c r="C261" s="22"/>
      <c r="D261" s="23" t="str">
        <f>apr.14!S20</f>
        <v>0</v>
      </c>
      <c r="F261" s="19" t="s">
        <v>13</v>
      </c>
      <c r="G261" s="22"/>
      <c r="H261" s="23">
        <v>0</v>
      </c>
    </row>
    <row r="262" spans="1:8" customHeight="1" ht="15.75">
      <c r="B262" s="24" t="s">
        <v>14</v>
      </c>
      <c r="C262" s="22"/>
      <c r="D262" s="23" t="str">
        <f>apr.14!T216</f>
        <v>0</v>
      </c>
      <c r="F262" s="24" t="s">
        <v>14</v>
      </c>
      <c r="G262" s="22"/>
      <c r="H262" s="23" t="str">
        <f>apr.14!X255</f>
        <v>0</v>
      </c>
    </row>
    <row r="263" spans="1:8" customHeight="1" ht="15.75">
      <c r="B263" s="19"/>
      <c r="C263" s="22"/>
      <c r="D263" s="23"/>
      <c r="F263" s="19"/>
      <c r="G263" s="22"/>
      <c r="H263" s="23"/>
    </row>
    <row r="264" spans="1:8" customHeight="1" ht="15.75">
      <c r="B264" s="25" t="s">
        <v>15</v>
      </c>
      <c r="C264" s="22"/>
      <c r="D264" s="23"/>
      <c r="F264" s="25" t="s">
        <v>15</v>
      </c>
      <c r="G264" s="22"/>
      <c r="H264" s="23"/>
    </row>
    <row r="265" spans="1:8" customHeight="1" ht="15.75">
      <c r="B265" s="26"/>
      <c r="C265" s="27"/>
      <c r="D265" s="28"/>
      <c r="F265" s="26"/>
      <c r="G265" s="27"/>
      <c r="H265" s="28"/>
    </row>
    <row r="266" spans="1:8" customHeight="1" ht="15.75">
      <c r="B266" s="19"/>
      <c r="C266" s="20"/>
      <c r="D266" s="21"/>
      <c r="F266" s="19"/>
      <c r="G266" s="20"/>
      <c r="H266" s="21"/>
    </row>
    <row r="267" spans="1:8" customHeight="1" ht="15.75">
      <c r="B267" s="19" t="s">
        <v>16</v>
      </c>
      <c r="C267" s="29"/>
      <c r="D267" s="23" t="str">
        <f>SUM(D257:D265)</f>
        <v>0</v>
      </c>
      <c r="F267" s="19" t="s">
        <v>16</v>
      </c>
      <c r="G267" s="29"/>
      <c r="H267" s="23" t="str">
        <f>SUM(H257:H262)</f>
        <v>0</v>
      </c>
    </row>
    <row r="268" spans="1:8" customHeight="1" ht="15.75">
      <c r="B268" s="25" t="s">
        <v>17</v>
      </c>
      <c r="C268" s="29"/>
      <c r="D268" s="23" t="str">
        <f>apr.14!AB20</f>
        <v>0</v>
      </c>
      <c r="F268" s="25" t="s">
        <v>17</v>
      </c>
      <c r="G268" s="29"/>
      <c r="H268" s="23" t="str">
        <f>apr.14!AB21</f>
        <v>0</v>
      </c>
    </row>
    <row r="269" spans="1:8" customHeight="1" ht="16.5">
      <c r="B269" s="31"/>
      <c r="C269" s="32"/>
      <c r="D269" s="33" t="str">
        <f>D267-D268</f>
        <v>0</v>
      </c>
      <c r="F269" s="31"/>
      <c r="G269" s="32"/>
      <c r="H269" s="33" t="str">
        <f>H267-H268</f>
        <v>0</v>
      </c>
    </row>
    <row r="270" spans="1:8" customHeight="1" ht="15.75">
      <c r="B270" s="19"/>
      <c r="C270" s="29"/>
      <c r="D270" s="23"/>
      <c r="F270" s="19"/>
      <c r="G270" s="29"/>
      <c r="H270" s="23"/>
    </row>
    <row r="271" spans="1:8" customHeight="1" ht="15.75">
      <c r="B271" s="19" t="s">
        <v>18</v>
      </c>
      <c r="C271" s="22"/>
      <c r="D271" s="23"/>
      <c r="F271" s="19" t="s">
        <v>18</v>
      </c>
      <c r="G271" s="22"/>
      <c r="H271" s="23"/>
    </row>
    <row r="272" spans="1:8" customHeight="1" ht="15.75">
      <c r="B272" s="19" t="s">
        <v>19</v>
      </c>
      <c r="C272" s="29"/>
      <c r="D272" s="23" t="str">
        <f>apr.14!AD20</f>
        <v>0</v>
      </c>
      <c r="F272" s="19" t="s">
        <v>19</v>
      </c>
      <c r="G272" s="29"/>
      <c r="H272" s="23" t="str">
        <f>apr.14!AD21</f>
        <v>0</v>
      </c>
    </row>
    <row r="273" spans="1:8" customHeight="1" ht="15.75">
      <c r="B273" s="19" t="s">
        <v>20</v>
      </c>
      <c r="C273" s="29"/>
      <c r="D273" s="23" t="str">
        <f>apr.14!AE20</f>
        <v>0</v>
      </c>
      <c r="F273" s="19" t="s">
        <v>20</v>
      </c>
      <c r="G273" s="29"/>
      <c r="H273" s="23">
        <v>187.5</v>
      </c>
    </row>
    <row r="274" spans="1:8" customHeight="1" ht="15.75">
      <c r="B274" s="19" t="s">
        <v>21</v>
      </c>
      <c r="C274" s="29"/>
      <c r="D274" s="23">
        <v>100</v>
      </c>
      <c r="F274" s="19" t="s">
        <v>21</v>
      </c>
      <c r="G274" s="29"/>
      <c r="H274" s="23">
        <v>100</v>
      </c>
    </row>
    <row r="275" spans="1:8" customHeight="1" ht="16.5">
      <c r="B275" s="31"/>
      <c r="C275" s="32"/>
      <c r="D275" s="33"/>
      <c r="F275" s="31"/>
      <c r="G275" s="32"/>
      <c r="H275" s="33"/>
    </row>
    <row r="276" spans="1:8" customHeight="1" ht="15.75">
      <c r="B276" s="19"/>
      <c r="C276" s="29"/>
      <c r="D276" s="23"/>
      <c r="F276" s="19"/>
      <c r="G276" s="29"/>
      <c r="H276" s="23"/>
    </row>
    <row r="277" spans="1:8" customHeight="1" ht="15.75">
      <c r="B277" s="19" t="s">
        <v>22</v>
      </c>
      <c r="C277" s="29"/>
      <c r="D277" s="23" t="str">
        <f>D269-D272-D273-D274</f>
        <v>0</v>
      </c>
      <c r="F277" s="19" t="s">
        <v>22</v>
      </c>
      <c r="G277" s="29"/>
      <c r="H277" s="23" t="str">
        <f>H269-H272-H273-H274</f>
        <v>0</v>
      </c>
    </row>
    <row r="278" spans="1:8" customHeight="1" ht="15.75">
      <c r="B278" s="19"/>
      <c r="C278" s="29"/>
      <c r="D278" s="23"/>
      <c r="F278" s="19"/>
      <c r="G278" s="29"/>
      <c r="H278" s="23"/>
    </row>
    <row r="279" spans="1:8" customHeight="1" ht="15.75">
      <c r="B279" s="34" t="s">
        <v>23</v>
      </c>
      <c r="C279" s="35"/>
      <c r="D279" s="28"/>
      <c r="F279" s="34" t="s">
        <v>23</v>
      </c>
      <c r="G279" s="35"/>
      <c r="H279" s="28"/>
    </row>
    <row r="280" spans="1:8" customHeight="1" ht="15.75">
      <c r="B280" s="19"/>
      <c r="C280" s="29"/>
      <c r="D280" s="23" t="str">
        <f>SUM(D277:D279)</f>
        <v>0</v>
      </c>
      <c r="F280" s="19"/>
      <c r="G280" s="29"/>
      <c r="H280" s="23" t="str">
        <f>SUM(H277:H279)</f>
        <v>0</v>
      </c>
    </row>
    <row r="281" spans="1:8" customHeight="1" ht="15.75">
      <c r="B281" s="19" t="s">
        <v>24</v>
      </c>
      <c r="C281" s="20"/>
      <c r="D281" s="23">
        <v>1500</v>
      </c>
      <c r="F281" s="19" t="s">
        <v>24</v>
      </c>
      <c r="G281" s="20"/>
      <c r="H281" s="23">
        <v>1500</v>
      </c>
    </row>
    <row r="282" spans="1:8" customHeight="1" ht="15.75">
      <c r="B282" s="19"/>
      <c r="C282" s="20"/>
      <c r="D282" s="23"/>
      <c r="F282" s="19"/>
      <c r="G282" s="20"/>
      <c r="H282" s="23"/>
    </row>
    <row r="283" spans="1:8" customHeight="1" ht="16.5">
      <c r="B283" s="36" t="s">
        <v>25</v>
      </c>
      <c r="C283" s="37"/>
      <c r="D283" s="38" t="str">
        <f>SUM(D280:D281)</f>
        <v>0</v>
      </c>
      <c r="F283" s="36" t="s">
        <v>25</v>
      </c>
      <c r="G283" s="37"/>
      <c r="H283" s="38" t="str">
        <f>SUM(H280:H281)</f>
        <v>0</v>
      </c>
    </row>
    <row r="284" spans="1:8" customHeight="1" ht="17.25">
      <c r="B284" s="39"/>
      <c r="C284" s="40"/>
      <c r="D284" s="41"/>
      <c r="F284" s="39"/>
      <c r="G284" s="40"/>
      <c r="H284" s="41"/>
    </row>
    <row r="285" spans="1:8" customHeight="1" ht="15">
      <c r="B285" s="42" t="s">
        <v>26</v>
      </c>
      <c r="C285" s="43"/>
      <c r="D285" s="44"/>
      <c r="F285" s="42" t="s">
        <v>26</v>
      </c>
      <c r="G285" s="43"/>
      <c r="H285" s="44"/>
    </row>
    <row r="286" spans="1:8" customHeight="1" ht="15">
      <c r="B286" s="46"/>
      <c r="C286" s="47"/>
      <c r="D286" s="48" t="s">
        <v>27</v>
      </c>
      <c r="F286" s="46"/>
      <c r="G286" s="47"/>
      <c r="H286" s="49" t="s">
        <v>27</v>
      </c>
    </row>
    <row r="287" spans="1:8" customHeight="1" ht="15">
      <c r="B287" s="50"/>
      <c r="C287" s="50"/>
      <c r="D287" s="50"/>
      <c r="F287" s="50"/>
      <c r="G287" s="50"/>
      <c r="H287" s="50"/>
    </row>
    <row r="289" spans="1:8" customHeight="1" ht="18.75">
      <c r="B289" s="3" t="s">
        <v>0</v>
      </c>
      <c r="C289" s="4"/>
      <c r="D289" s="5"/>
      <c r="F289" s="3" t="s">
        <v>0</v>
      </c>
      <c r="G289" s="4"/>
      <c r="H289" s="5"/>
    </row>
    <row r="290" spans="1:8" customHeight="1" ht="18">
      <c r="B290" s="7" t="s">
        <v>1</v>
      </c>
      <c r="C290" s="8"/>
      <c r="D290" s="5"/>
      <c r="F290" s="7" t="s">
        <v>1</v>
      </c>
      <c r="G290" s="8"/>
      <c r="H290" s="5"/>
    </row>
    <row r="291" spans="1:8" customHeight="1" ht="18">
      <c r="B291" s="10" t="s">
        <v>2</v>
      </c>
      <c r="C291" s="11"/>
      <c r="D291" s="12"/>
      <c r="F291" s="10" t="s">
        <v>2</v>
      </c>
      <c r="G291" s="11"/>
      <c r="H291" s="12"/>
    </row>
    <row r="292" spans="1:8" customHeight="1" ht="18">
      <c r="B292" s="10" t="s">
        <v>3</v>
      </c>
      <c r="C292" s="11"/>
      <c r="D292" s="12"/>
      <c r="F292" s="10" t="s">
        <v>3</v>
      </c>
      <c r="G292" s="11"/>
      <c r="H292" s="12"/>
    </row>
    <row r="293" spans="1:8" customHeight="1" ht="18">
      <c r="B293" s="13"/>
      <c r="C293" s="11"/>
      <c r="D293" s="12"/>
      <c r="F293" s="13"/>
      <c r="G293" s="11"/>
      <c r="H293" s="12"/>
    </row>
    <row r="294" spans="1:8" customHeight="1" ht="18">
      <c r="B294" s="13" t="s">
        <v>4</v>
      </c>
      <c r="C294" s="15"/>
      <c r="D294" s="15"/>
      <c r="F294" s="13" t="s">
        <v>4</v>
      </c>
      <c r="G294" s="15"/>
      <c r="H294" s="15"/>
    </row>
    <row r="295" spans="1:8" customHeight="1" ht="18.75">
      <c r="B295" s="13"/>
      <c r="C295" s="11"/>
      <c r="D295" s="12"/>
      <c r="F295" s="13"/>
      <c r="G295" s="11"/>
      <c r="H295" s="12"/>
    </row>
    <row r="296" spans="1:8" customHeight="1" ht="29.25">
      <c r="B296" s="16" t="s">
        <v>6</v>
      </c>
      <c r="C296" s="51" t="s">
        <v>7</v>
      </c>
      <c r="D296" s="18" t="s">
        <v>8</v>
      </c>
      <c r="F296" s="16" t="s">
        <v>6</v>
      </c>
      <c r="G296" s="17" t="s">
        <v>7</v>
      </c>
      <c r="H296" s="18" t="s">
        <v>8</v>
      </c>
    </row>
    <row r="297" spans="1:8" customHeight="1" ht="15.75">
      <c r="B297" s="19"/>
      <c r="C297" s="20"/>
      <c r="D297" s="21"/>
      <c r="F297" s="19"/>
      <c r="G297" s="20"/>
      <c r="H297" s="21"/>
    </row>
    <row r="298" spans="1:8" customHeight="1" ht="15.75">
      <c r="B298" s="19" t="s">
        <v>9</v>
      </c>
      <c r="C298" s="22"/>
      <c r="D298" s="22" t="str">
        <f>apr.14!AW22</f>
        <v>0</v>
      </c>
      <c r="F298" s="19" t="s">
        <v>9</v>
      </c>
      <c r="G298" s="22"/>
      <c r="H298" s="22" t="str">
        <f>apr.14!AW23</f>
        <v>0</v>
      </c>
    </row>
    <row r="299" spans="1:8" customHeight="1" ht="15.75">
      <c r="B299" s="19" t="s">
        <v>10</v>
      </c>
      <c r="C299" s="22"/>
      <c r="D299" s="22" t="str">
        <f>apr.14!R257</f>
        <v>0</v>
      </c>
      <c r="F299" s="19" t="s">
        <v>10</v>
      </c>
      <c r="G299" s="22"/>
      <c r="H299" s="22"/>
    </row>
    <row r="300" spans="1:8" customHeight="1" ht="15.75">
      <c r="B300" s="19" t="s">
        <v>11</v>
      </c>
      <c r="C300" s="22"/>
      <c r="D300" s="22" t="str">
        <f>apr.14!U257</f>
        <v>0</v>
      </c>
      <c r="F300" s="19" t="s">
        <v>11</v>
      </c>
      <c r="G300" s="22"/>
      <c r="H300" s="22" t="str">
        <f>apr.14!Y296</f>
        <v>0</v>
      </c>
    </row>
    <row r="301" spans="1:8" customHeight="1" ht="15.75">
      <c r="B301" s="19" t="s">
        <v>12</v>
      </c>
      <c r="C301" s="22"/>
      <c r="D301" s="22" t="str">
        <f>apr.14!Q22</f>
        <v>0</v>
      </c>
      <c r="F301" s="19" t="s">
        <v>12</v>
      </c>
      <c r="G301" s="22"/>
      <c r="H301" s="22" t="str">
        <f>apr.14!Q62</f>
        <v>0</v>
      </c>
    </row>
    <row r="302" spans="1:8" customHeight="1" ht="15.75">
      <c r="B302" s="19" t="s">
        <v>13</v>
      </c>
      <c r="C302" s="22"/>
      <c r="D302" s="23" t="str">
        <f>apr.14!S22</f>
        <v>0</v>
      </c>
      <c r="F302" s="19" t="s">
        <v>13</v>
      </c>
      <c r="G302" s="22"/>
      <c r="H302" s="23">
        <v>0</v>
      </c>
    </row>
    <row r="303" spans="1:8" customHeight="1" ht="15.75">
      <c r="B303" s="24" t="s">
        <v>14</v>
      </c>
      <c r="C303" s="22"/>
      <c r="D303" s="23" t="str">
        <f>apr.14!T257</f>
        <v>0</v>
      </c>
      <c r="F303" s="24" t="s">
        <v>14</v>
      </c>
      <c r="G303" s="22"/>
      <c r="H303" s="23" t="str">
        <f>apr.14!X296</f>
        <v>0</v>
      </c>
    </row>
    <row r="304" spans="1:8" customHeight="1" ht="15.75">
      <c r="B304" s="19"/>
      <c r="C304" s="22"/>
      <c r="D304" s="23"/>
      <c r="F304" s="19"/>
      <c r="G304" s="22"/>
      <c r="H304" s="23"/>
    </row>
    <row r="305" spans="1:8" customHeight="1" ht="15.75">
      <c r="B305" s="25" t="s">
        <v>15</v>
      </c>
      <c r="C305" s="22"/>
      <c r="D305" s="23"/>
      <c r="F305" s="25" t="s">
        <v>15</v>
      </c>
      <c r="G305" s="22"/>
      <c r="H305" s="23"/>
    </row>
    <row r="306" spans="1:8" customHeight="1" ht="15.75">
      <c r="B306" s="26"/>
      <c r="C306" s="27"/>
      <c r="D306" s="28"/>
      <c r="F306" s="26"/>
      <c r="G306" s="27"/>
      <c r="H306" s="28"/>
    </row>
    <row r="307" spans="1:8" customHeight="1" ht="15.75">
      <c r="B307" s="19"/>
      <c r="C307" s="20"/>
      <c r="D307" s="21"/>
      <c r="F307" s="19"/>
      <c r="G307" s="20"/>
      <c r="H307" s="21"/>
    </row>
    <row r="308" spans="1:8" customHeight="1" ht="15.75">
      <c r="B308" s="19" t="s">
        <v>16</v>
      </c>
      <c r="C308" s="29"/>
      <c r="D308" s="23" t="str">
        <f>SUM(D298:D306)</f>
        <v>0</v>
      </c>
      <c r="F308" s="19" t="s">
        <v>16</v>
      </c>
      <c r="G308" s="29"/>
      <c r="H308" s="23" t="str">
        <f>SUM(H298:H303)</f>
        <v>0</v>
      </c>
    </row>
    <row r="309" spans="1:8" customHeight="1" ht="15.75">
      <c r="B309" s="25" t="s">
        <v>17</v>
      </c>
      <c r="C309" s="29"/>
      <c r="D309" s="23" t="str">
        <f>apr.14!AB22</f>
        <v>0</v>
      </c>
      <c r="F309" s="25" t="s">
        <v>17</v>
      </c>
      <c r="G309" s="29"/>
      <c r="H309" s="23" t="str">
        <f>apr.14!AB23</f>
        <v>0</v>
      </c>
    </row>
    <row r="310" spans="1:8" customHeight="1" ht="16.5">
      <c r="B310" s="31"/>
      <c r="C310" s="32"/>
      <c r="D310" s="33" t="str">
        <f>D308-D309</f>
        <v>0</v>
      </c>
      <c r="F310" s="31"/>
      <c r="G310" s="32"/>
      <c r="H310" s="33" t="str">
        <f>H308-H309</f>
        <v>0</v>
      </c>
    </row>
    <row r="311" spans="1:8" customHeight="1" ht="15.75">
      <c r="B311" s="19"/>
      <c r="C311" s="29"/>
      <c r="D311" s="23"/>
      <c r="F311" s="19"/>
      <c r="G311" s="29"/>
      <c r="H311" s="23"/>
    </row>
    <row r="312" spans="1:8" customHeight="1" ht="15.75">
      <c r="B312" s="19" t="s">
        <v>18</v>
      </c>
      <c r="C312" s="22"/>
      <c r="D312" s="23"/>
      <c r="F312" s="19" t="s">
        <v>18</v>
      </c>
      <c r="G312" s="22"/>
      <c r="H312" s="23"/>
    </row>
    <row r="313" spans="1:8" customHeight="1" ht="15.75">
      <c r="B313" s="19" t="s">
        <v>19</v>
      </c>
      <c r="C313" s="29"/>
      <c r="D313" s="23" t="str">
        <f>apr.14!AD22</f>
        <v>0</v>
      </c>
      <c r="F313" s="19" t="s">
        <v>19</v>
      </c>
      <c r="G313" s="29"/>
      <c r="H313" s="23">
        <v>581.3</v>
      </c>
    </row>
    <row r="314" spans="1:8" customHeight="1" ht="15.75">
      <c r="B314" s="19" t="s">
        <v>20</v>
      </c>
      <c r="C314" s="29"/>
      <c r="D314" s="23">
        <v>200</v>
      </c>
      <c r="F314" s="19" t="s">
        <v>20</v>
      </c>
      <c r="G314" s="29"/>
      <c r="H314" s="23">
        <v>287.5</v>
      </c>
    </row>
    <row r="315" spans="1:8" customHeight="1" ht="15.75">
      <c r="B315" s="19" t="s">
        <v>21</v>
      </c>
      <c r="C315" s="29"/>
      <c r="D315" s="23">
        <v>100</v>
      </c>
      <c r="F315" s="19" t="s">
        <v>21</v>
      </c>
      <c r="G315" s="29"/>
      <c r="H315" s="23">
        <v>100</v>
      </c>
    </row>
    <row r="316" spans="1:8" customHeight="1" ht="16.5">
      <c r="B316" s="31"/>
      <c r="C316" s="32"/>
      <c r="D316" s="33"/>
      <c r="F316" s="31"/>
      <c r="G316" s="32"/>
      <c r="H316" s="33"/>
    </row>
    <row r="317" spans="1:8" customHeight="1" ht="15.75">
      <c r="B317" s="19"/>
      <c r="C317" s="29"/>
      <c r="D317" s="23"/>
      <c r="F317" s="19"/>
      <c r="G317" s="29"/>
      <c r="H317" s="23"/>
    </row>
    <row r="318" spans="1:8" customHeight="1" ht="15.75">
      <c r="B318" s="19" t="s">
        <v>22</v>
      </c>
      <c r="C318" s="29"/>
      <c r="D318" s="23" t="str">
        <f>D310-D313-D314-D315</f>
        <v>0</v>
      </c>
      <c r="F318" s="19" t="s">
        <v>22</v>
      </c>
      <c r="G318" s="29"/>
      <c r="H318" s="23" t="str">
        <f>H310-H313-H314-H315</f>
        <v>0</v>
      </c>
    </row>
    <row r="319" spans="1:8" customHeight="1" ht="15.75">
      <c r="B319" s="19"/>
      <c r="C319" s="29"/>
      <c r="D319" s="23"/>
      <c r="F319" s="19"/>
      <c r="G319" s="29"/>
      <c r="H319" s="23"/>
    </row>
    <row r="320" spans="1:8" customHeight="1" ht="15.75">
      <c r="B320" s="34" t="s">
        <v>23</v>
      </c>
      <c r="C320" s="35"/>
      <c r="D320" s="28"/>
      <c r="F320" s="34" t="s">
        <v>23</v>
      </c>
      <c r="G320" s="35"/>
      <c r="H320" s="28"/>
    </row>
    <row r="321" spans="1:8" customHeight="1" ht="15.75">
      <c r="B321" s="19"/>
      <c r="C321" s="29"/>
      <c r="D321" s="23" t="str">
        <f>SUM(D318:D320)</f>
        <v>0</v>
      </c>
      <c r="F321" s="19"/>
      <c r="G321" s="29"/>
      <c r="H321" s="23" t="str">
        <f>SUM(H318:H320)</f>
        <v>0</v>
      </c>
    </row>
    <row r="322" spans="1:8" customHeight="1" ht="15.75">
      <c r="B322" s="19" t="s">
        <v>24</v>
      </c>
      <c r="C322" s="20"/>
      <c r="D322" s="23">
        <v>1500</v>
      </c>
      <c r="F322" s="19" t="s">
        <v>24</v>
      </c>
      <c r="G322" s="20"/>
      <c r="H322" s="23"/>
    </row>
    <row r="323" spans="1:8" customHeight="1" ht="15.75">
      <c r="B323" s="19"/>
      <c r="C323" s="20"/>
      <c r="D323" s="23"/>
      <c r="F323" s="19"/>
      <c r="G323" s="20"/>
      <c r="H323" s="23"/>
    </row>
    <row r="324" spans="1:8" customHeight="1" ht="16.5">
      <c r="B324" s="36" t="s">
        <v>25</v>
      </c>
      <c r="C324" s="37"/>
      <c r="D324" s="38" t="str">
        <f>SUM(D321:D322)</f>
        <v>0</v>
      </c>
      <c r="F324" s="36" t="s">
        <v>25</v>
      </c>
      <c r="G324" s="37"/>
      <c r="H324" s="38" t="str">
        <f>SUM(H321:H322)</f>
        <v>0</v>
      </c>
    </row>
    <row r="325" spans="1:8" customHeight="1" ht="17.25">
      <c r="B325" s="39"/>
      <c r="C325" s="40"/>
      <c r="D325" s="41"/>
      <c r="F325" s="39"/>
      <c r="G325" s="40"/>
      <c r="H325" s="41"/>
    </row>
    <row r="326" spans="1:8" customHeight="1" ht="15">
      <c r="B326" s="42" t="s">
        <v>26</v>
      </c>
      <c r="C326" s="43"/>
      <c r="D326" s="44"/>
      <c r="F326" s="42" t="s">
        <v>26</v>
      </c>
      <c r="G326" s="43"/>
      <c r="H326" s="44"/>
    </row>
    <row r="327" spans="1:8" customHeight="1" ht="15">
      <c r="B327" s="46"/>
      <c r="C327" s="47"/>
      <c r="D327" s="48" t="s">
        <v>27</v>
      </c>
      <c r="F327" s="46"/>
      <c r="G327" s="47"/>
      <c r="H327" s="49" t="s">
        <v>27</v>
      </c>
    </row>
    <row r="328" spans="1:8" customHeight="1" ht="15">
      <c r="B328" s="50"/>
      <c r="C328" s="50"/>
      <c r="D328" s="50"/>
      <c r="F328" s="50"/>
      <c r="G328" s="50"/>
      <c r="H328" s="50"/>
    </row>
    <row r="330" spans="1:8" customHeight="1" ht="18.75">
      <c r="B330" s="3" t="s">
        <v>0</v>
      </c>
      <c r="C330" s="4"/>
      <c r="D330" s="5"/>
      <c r="F330" s="3" t="s">
        <v>0</v>
      </c>
      <c r="G330" s="4"/>
      <c r="H330" s="5"/>
    </row>
    <row r="331" spans="1:8" customHeight="1" ht="18">
      <c r="B331" s="7" t="s">
        <v>1</v>
      </c>
      <c r="C331" s="8"/>
      <c r="D331" s="5"/>
      <c r="F331" s="7" t="s">
        <v>1</v>
      </c>
      <c r="G331" s="8"/>
      <c r="H331" s="5"/>
    </row>
    <row r="332" spans="1:8" customHeight="1" ht="18">
      <c r="B332" s="10" t="s">
        <v>2</v>
      </c>
      <c r="C332" s="11"/>
      <c r="D332" s="12"/>
      <c r="F332" s="10" t="s">
        <v>2</v>
      </c>
      <c r="G332" s="11"/>
      <c r="H332" s="12"/>
    </row>
    <row r="333" spans="1:8" customHeight="1" ht="18">
      <c r="B333" s="10" t="s">
        <v>3</v>
      </c>
      <c r="C333" s="11"/>
      <c r="D333" s="12"/>
      <c r="F333" s="10" t="s">
        <v>3</v>
      </c>
      <c r="G333" s="11"/>
      <c r="H333" s="12"/>
    </row>
    <row r="334" spans="1:8" customHeight="1" ht="18">
      <c r="B334" s="13"/>
      <c r="C334" s="11"/>
      <c r="D334" s="12"/>
      <c r="F334" s="13"/>
      <c r="G334" s="11"/>
      <c r="H334" s="12"/>
    </row>
    <row r="335" spans="1:8" customHeight="1" ht="18">
      <c r="B335" s="13" t="s">
        <v>4</v>
      </c>
      <c r="C335" s="15"/>
      <c r="D335" s="15"/>
      <c r="F335" s="13" t="s">
        <v>4</v>
      </c>
      <c r="G335" s="15"/>
      <c r="H335" s="15"/>
    </row>
    <row r="336" spans="1:8" customHeight="1" ht="18.75">
      <c r="B336" s="13"/>
      <c r="C336" s="11"/>
      <c r="D336" s="12"/>
      <c r="F336" s="13"/>
      <c r="G336" s="11"/>
      <c r="H336" s="12"/>
    </row>
    <row r="337" spans="1:8" customHeight="1" ht="29.25">
      <c r="B337" s="16" t="s">
        <v>6</v>
      </c>
      <c r="C337" s="51" t="s">
        <v>7</v>
      </c>
      <c r="D337" s="18" t="s">
        <v>8</v>
      </c>
      <c r="F337" s="16" t="s">
        <v>6</v>
      </c>
      <c r="G337" s="17" t="s">
        <v>7</v>
      </c>
      <c r="H337" s="18" t="s">
        <v>8</v>
      </c>
    </row>
    <row r="338" spans="1:8" customHeight="1" ht="15.75">
      <c r="B338" s="19"/>
      <c r="C338" s="20"/>
      <c r="D338" s="21"/>
      <c r="F338" s="19"/>
      <c r="G338" s="20"/>
      <c r="H338" s="21"/>
    </row>
    <row r="339" spans="1:8" customHeight="1" ht="15.75">
      <c r="B339" s="19" t="s">
        <v>9</v>
      </c>
      <c r="C339" s="22"/>
      <c r="D339" s="22" t="str">
        <f>apr.14!AW24</f>
        <v>0</v>
      </c>
      <c r="F339" s="19" t="s">
        <v>9</v>
      </c>
      <c r="G339" s="22"/>
      <c r="H339" s="22" t="str">
        <f>apr.14!AW25</f>
        <v>0</v>
      </c>
    </row>
    <row r="340" spans="1:8" customHeight="1" ht="15.75">
      <c r="B340" s="19" t="s">
        <v>10</v>
      </c>
      <c r="C340" s="22"/>
      <c r="D340" s="22" t="str">
        <f>apr.14!R298</f>
        <v>0</v>
      </c>
      <c r="F340" s="19" t="s">
        <v>10</v>
      </c>
      <c r="G340" s="22"/>
      <c r="H340" s="22"/>
    </row>
    <row r="341" spans="1:8" customHeight="1" ht="15.75">
      <c r="B341" s="19" t="s">
        <v>11</v>
      </c>
      <c r="C341" s="22"/>
      <c r="D341" s="22" t="str">
        <f>apr.14!U298</f>
        <v>0</v>
      </c>
      <c r="F341" s="19" t="s">
        <v>11</v>
      </c>
      <c r="G341" s="22"/>
      <c r="H341" s="22" t="str">
        <f>apr.14!Y337</f>
        <v>0</v>
      </c>
    </row>
    <row r="342" spans="1:8" customHeight="1" ht="15.75">
      <c r="B342" s="19" t="s">
        <v>12</v>
      </c>
      <c r="C342" s="22"/>
      <c r="D342" s="22" t="str">
        <f>apr.14!Q63</f>
        <v>0</v>
      </c>
      <c r="F342" s="19" t="s">
        <v>12</v>
      </c>
      <c r="G342" s="22"/>
      <c r="H342" s="22" t="str">
        <f>apr.14!Q103</f>
        <v>0</v>
      </c>
    </row>
    <row r="343" spans="1:8" customHeight="1" ht="15.75">
      <c r="B343" s="19" t="s">
        <v>13</v>
      </c>
      <c r="C343" s="22"/>
      <c r="D343" s="23" t="str">
        <f>apr.14!S63</f>
        <v>0</v>
      </c>
      <c r="F343" s="19" t="s">
        <v>13</v>
      </c>
      <c r="G343" s="22"/>
      <c r="H343" s="23" t="str">
        <f>apr.14!S25</f>
        <v>0</v>
      </c>
    </row>
    <row r="344" spans="1:8" customHeight="1" ht="15.75">
      <c r="B344" s="24" t="s">
        <v>14</v>
      </c>
      <c r="C344" s="22"/>
      <c r="D344" s="23" t="str">
        <f>apr.14!T298</f>
        <v>0</v>
      </c>
      <c r="F344" s="24" t="s">
        <v>14</v>
      </c>
      <c r="G344" s="22"/>
      <c r="H344" s="23" t="str">
        <f>apr.14!X337</f>
        <v>0</v>
      </c>
    </row>
    <row r="345" spans="1:8" customHeight="1" ht="15.75">
      <c r="B345" s="19"/>
      <c r="C345" s="22"/>
      <c r="D345" s="23"/>
      <c r="F345" s="19"/>
      <c r="G345" s="22"/>
      <c r="H345" s="23"/>
    </row>
    <row r="346" spans="1:8" customHeight="1" ht="15.75">
      <c r="B346" s="25" t="s">
        <v>15</v>
      </c>
      <c r="C346" s="22"/>
      <c r="D346" s="23"/>
      <c r="F346" s="25" t="s">
        <v>15</v>
      </c>
      <c r="G346" s="22"/>
      <c r="H346" s="23"/>
    </row>
    <row r="347" spans="1:8" customHeight="1" ht="15.75">
      <c r="B347" s="26"/>
      <c r="C347" s="27"/>
      <c r="D347" s="28"/>
      <c r="F347" s="26"/>
      <c r="G347" s="27"/>
      <c r="H347" s="28"/>
    </row>
    <row r="348" spans="1:8" customHeight="1" ht="15.75">
      <c r="B348" s="19"/>
      <c r="C348" s="20"/>
      <c r="D348" s="21"/>
      <c r="F348" s="19"/>
      <c r="G348" s="20"/>
      <c r="H348" s="21"/>
    </row>
    <row r="349" spans="1:8" customHeight="1" ht="15.75">
      <c r="B349" s="19" t="s">
        <v>16</v>
      </c>
      <c r="C349" s="29"/>
      <c r="D349" s="23" t="str">
        <f>SUM(D339:D347)</f>
        <v>0</v>
      </c>
      <c r="F349" s="19" t="s">
        <v>16</v>
      </c>
      <c r="G349" s="29"/>
      <c r="H349" s="23" t="str">
        <f>SUM(H339:H344)</f>
        <v>0</v>
      </c>
    </row>
    <row r="350" spans="1:8" customHeight="1" ht="15.75">
      <c r="B350" s="25" t="s">
        <v>17</v>
      </c>
      <c r="C350" s="29"/>
      <c r="D350" s="23" t="str">
        <f>apr.14!AB63</f>
        <v>0</v>
      </c>
      <c r="F350" s="25" t="s">
        <v>17</v>
      </c>
      <c r="G350" s="29"/>
      <c r="H350" s="23" t="str">
        <f>apr.14!AB64</f>
        <v>0</v>
      </c>
    </row>
    <row r="351" spans="1:8" customHeight="1" ht="16.5">
      <c r="B351" s="31"/>
      <c r="C351" s="32"/>
      <c r="D351" s="33" t="str">
        <f>D349-D350</f>
        <v>0</v>
      </c>
      <c r="F351" s="31"/>
      <c r="G351" s="32"/>
      <c r="H351" s="33" t="str">
        <f>H349-H350</f>
        <v>0</v>
      </c>
    </row>
    <row r="352" spans="1:8" customHeight="1" ht="15.75">
      <c r="B352" s="19"/>
      <c r="C352" s="29"/>
      <c r="D352" s="23"/>
      <c r="F352" s="19"/>
      <c r="G352" s="29"/>
      <c r="H352" s="23"/>
    </row>
    <row r="353" spans="1:8" customHeight="1" ht="15.75">
      <c r="B353" s="19" t="s">
        <v>18</v>
      </c>
      <c r="C353" s="22"/>
      <c r="D353" s="23"/>
      <c r="F353" s="19" t="s">
        <v>18</v>
      </c>
      <c r="G353" s="22"/>
      <c r="H353" s="23"/>
    </row>
    <row r="354" spans="1:8" customHeight="1" ht="15.75">
      <c r="B354" s="19" t="s">
        <v>19</v>
      </c>
      <c r="C354" s="29"/>
      <c r="D354" s="23">
        <v>581.3</v>
      </c>
      <c r="F354" s="19" t="s">
        <v>19</v>
      </c>
      <c r="G354" s="29"/>
      <c r="H354" s="23">
        <v>545</v>
      </c>
    </row>
    <row r="355" spans="1:8" customHeight="1" ht="15.75">
      <c r="B355" s="19" t="s">
        <v>20</v>
      </c>
      <c r="C355" s="29"/>
      <c r="D355" s="23">
        <v>425</v>
      </c>
      <c r="F355" s="19" t="s">
        <v>20</v>
      </c>
      <c r="G355" s="29"/>
      <c r="H355" s="23">
        <v>187.5</v>
      </c>
    </row>
    <row r="356" spans="1:8" customHeight="1" ht="15.75">
      <c r="B356" s="19" t="s">
        <v>21</v>
      </c>
      <c r="C356" s="29"/>
      <c r="D356" s="23">
        <v>100</v>
      </c>
      <c r="F356" s="19" t="s">
        <v>21</v>
      </c>
      <c r="G356" s="29"/>
      <c r="H356" s="23">
        <v>100</v>
      </c>
    </row>
    <row r="357" spans="1:8" customHeight="1" ht="16.5">
      <c r="B357" s="31"/>
      <c r="C357" s="32"/>
      <c r="D357" s="33"/>
      <c r="F357" s="31"/>
      <c r="G357" s="32"/>
      <c r="H357" s="33"/>
    </row>
    <row r="358" spans="1:8" customHeight="1" ht="15.75">
      <c r="B358" s="19"/>
      <c r="C358" s="29"/>
      <c r="D358" s="23"/>
      <c r="F358" s="19"/>
      <c r="G358" s="29"/>
      <c r="H358" s="23"/>
    </row>
    <row r="359" spans="1:8" customHeight="1" ht="15.75">
      <c r="B359" s="19" t="s">
        <v>22</v>
      </c>
      <c r="C359" s="29"/>
      <c r="D359" s="23" t="str">
        <f>D351-D354-D355-D356</f>
        <v>0</v>
      </c>
      <c r="F359" s="19" t="s">
        <v>22</v>
      </c>
      <c r="G359" s="29"/>
      <c r="H359" s="23" t="str">
        <f>H351-H354-H355-H356</f>
        <v>0</v>
      </c>
    </row>
    <row r="360" spans="1:8" customHeight="1" ht="15.75">
      <c r="B360" s="19"/>
      <c r="C360" s="29"/>
      <c r="D360" s="23"/>
      <c r="F360" s="19"/>
      <c r="G360" s="29"/>
      <c r="H360" s="23"/>
    </row>
    <row r="361" spans="1:8" customHeight="1" ht="15.75">
      <c r="B361" s="34" t="s">
        <v>23</v>
      </c>
      <c r="C361" s="35"/>
      <c r="D361" s="28"/>
      <c r="F361" s="34" t="s">
        <v>23</v>
      </c>
      <c r="G361" s="35"/>
      <c r="H361" s="28"/>
    </row>
    <row r="362" spans="1:8" customHeight="1" ht="15.75">
      <c r="B362" s="19"/>
      <c r="C362" s="29"/>
      <c r="D362" s="23" t="str">
        <f>SUM(D359:D361)</f>
        <v>0</v>
      </c>
      <c r="F362" s="19"/>
      <c r="G362" s="29"/>
      <c r="H362" s="23" t="str">
        <f>SUM(H359:H361)</f>
        <v>0</v>
      </c>
    </row>
    <row r="363" spans="1:8" customHeight="1" ht="15.75">
      <c r="B363" s="19" t="s">
        <v>24</v>
      </c>
      <c r="C363" s="20"/>
      <c r="D363" s="23"/>
      <c r="F363" s="19" t="s">
        <v>24</v>
      </c>
      <c r="G363" s="20"/>
      <c r="H363" s="23"/>
    </row>
    <row r="364" spans="1:8" customHeight="1" ht="15.75">
      <c r="B364" s="19"/>
      <c r="C364" s="20"/>
      <c r="D364" s="23"/>
      <c r="F364" s="19"/>
      <c r="G364" s="20"/>
      <c r="H364" s="23"/>
    </row>
    <row r="365" spans="1:8" customHeight="1" ht="16.5">
      <c r="B365" s="36" t="s">
        <v>25</v>
      </c>
      <c r="C365" s="37"/>
      <c r="D365" s="38" t="str">
        <f>SUM(D362:D363)</f>
        <v>0</v>
      </c>
      <c r="F365" s="36" t="s">
        <v>25</v>
      </c>
      <c r="G365" s="37"/>
      <c r="H365" s="38" t="str">
        <f>SUM(H362:H363)</f>
        <v>0</v>
      </c>
    </row>
    <row r="366" spans="1:8" customHeight="1" ht="17.25">
      <c r="B366" s="39"/>
      <c r="C366" s="40"/>
      <c r="D366" s="41"/>
      <c r="F366" s="39"/>
      <c r="G366" s="40"/>
      <c r="H366" s="41"/>
    </row>
    <row r="367" spans="1:8" customHeight="1" ht="15">
      <c r="B367" s="42" t="s">
        <v>26</v>
      </c>
      <c r="C367" s="43"/>
      <c r="D367" s="44"/>
      <c r="F367" s="42" t="s">
        <v>26</v>
      </c>
      <c r="G367" s="43"/>
      <c r="H367" s="44"/>
    </row>
    <row r="368" spans="1:8" customHeight="1" ht="15">
      <c r="B368" s="46"/>
      <c r="C368" s="47"/>
      <c r="D368" s="48" t="s">
        <v>27</v>
      </c>
      <c r="F368" s="46"/>
      <c r="G368" s="47"/>
      <c r="H368" s="49" t="s">
        <v>27</v>
      </c>
    </row>
    <row r="369" spans="1:8" customHeight="1" ht="15">
      <c r="B369" s="50"/>
      <c r="C369" s="50"/>
      <c r="D369" s="50"/>
      <c r="F369" s="50"/>
      <c r="G369" s="50"/>
      <c r="H369" s="50"/>
    </row>
    <row r="371" spans="1:8" customHeight="1" ht="18.75">
      <c r="B371" s="3" t="s">
        <v>0</v>
      </c>
      <c r="C371" s="4"/>
      <c r="D371" s="5"/>
      <c r="F371" s="3" t="s">
        <v>0</v>
      </c>
      <c r="G371" s="4"/>
      <c r="H371" s="5"/>
    </row>
    <row r="372" spans="1:8" customHeight="1" ht="18">
      <c r="B372" s="7" t="s">
        <v>1</v>
      </c>
      <c r="C372" s="8"/>
      <c r="D372" s="5"/>
      <c r="F372" s="7" t="s">
        <v>1</v>
      </c>
      <c r="G372" s="8"/>
      <c r="H372" s="5"/>
    </row>
    <row r="373" spans="1:8" customHeight="1" ht="18">
      <c r="B373" s="10" t="s">
        <v>2</v>
      </c>
      <c r="C373" s="11"/>
      <c r="D373" s="12"/>
      <c r="F373" s="10" t="s">
        <v>2</v>
      </c>
      <c r="G373" s="11"/>
      <c r="H373" s="12"/>
    </row>
    <row r="374" spans="1:8" customHeight="1" ht="18">
      <c r="B374" s="10" t="s">
        <v>3</v>
      </c>
      <c r="C374" s="11"/>
      <c r="D374" s="12"/>
      <c r="F374" s="10" t="s">
        <v>3</v>
      </c>
      <c r="G374" s="11"/>
      <c r="H374" s="12"/>
    </row>
    <row r="375" spans="1:8" customHeight="1" ht="18">
      <c r="B375" s="13"/>
      <c r="C375" s="11"/>
      <c r="D375" s="12"/>
      <c r="F375" s="13"/>
      <c r="G375" s="11"/>
      <c r="H375" s="12"/>
    </row>
    <row r="376" spans="1:8" customHeight="1" ht="18">
      <c r="B376" s="13" t="s">
        <v>4</v>
      </c>
      <c r="C376" s="15"/>
      <c r="D376" s="15"/>
      <c r="F376" s="13" t="s">
        <v>4</v>
      </c>
      <c r="G376" s="15"/>
      <c r="H376" s="15"/>
    </row>
    <row r="377" spans="1:8" customHeight="1" ht="18.75">
      <c r="B377" s="13"/>
      <c r="C377" s="11"/>
      <c r="D377" s="12"/>
      <c r="F377" s="13"/>
      <c r="G377" s="11"/>
      <c r="H377" s="12"/>
    </row>
    <row r="378" spans="1:8" customHeight="1" ht="29.25">
      <c r="B378" s="16" t="s">
        <v>6</v>
      </c>
      <c r="C378" s="51" t="s">
        <v>7</v>
      </c>
      <c r="D378" s="18" t="s">
        <v>8</v>
      </c>
      <c r="F378" s="16" t="s">
        <v>6</v>
      </c>
      <c r="G378" s="17" t="s">
        <v>7</v>
      </c>
      <c r="H378" s="18" t="s">
        <v>8</v>
      </c>
    </row>
    <row r="379" spans="1:8" customHeight="1" ht="15.75">
      <c r="B379" s="19"/>
      <c r="C379" s="20"/>
      <c r="D379" s="21"/>
      <c r="F379" s="19"/>
      <c r="G379" s="20"/>
      <c r="H379" s="21"/>
    </row>
    <row r="380" spans="1:8" customHeight="1" ht="15.75">
      <c r="B380" s="19" t="s">
        <v>9</v>
      </c>
      <c r="C380" s="22"/>
      <c r="D380" s="22" t="str">
        <f>apr.14!AW26</f>
        <v>0</v>
      </c>
      <c r="F380" s="19" t="s">
        <v>9</v>
      </c>
      <c r="G380" s="22"/>
      <c r="H380" s="22" t="str">
        <f>apr.14!AW27</f>
        <v>0</v>
      </c>
    </row>
    <row r="381" spans="1:8" customHeight="1" ht="15.75">
      <c r="B381" s="19" t="s">
        <v>10</v>
      </c>
      <c r="C381" s="22"/>
      <c r="D381" s="22" t="str">
        <f>apr.14!R339</f>
        <v>0</v>
      </c>
      <c r="F381" s="19" t="s">
        <v>10</v>
      </c>
      <c r="G381" s="22"/>
      <c r="H381" s="22"/>
    </row>
    <row r="382" spans="1:8" customHeight="1" ht="15.75">
      <c r="B382" s="19" t="s">
        <v>11</v>
      </c>
      <c r="C382" s="22"/>
      <c r="D382" s="22" t="str">
        <f>apr.14!U339</f>
        <v>0</v>
      </c>
      <c r="F382" s="19" t="s">
        <v>11</v>
      </c>
      <c r="G382" s="22"/>
      <c r="H382" s="22" t="str">
        <f>apr.14!Y378</f>
        <v>0</v>
      </c>
    </row>
    <row r="383" spans="1:8" customHeight="1" ht="15.75">
      <c r="B383" s="19" t="s">
        <v>12</v>
      </c>
      <c r="C383" s="22"/>
      <c r="D383" s="22" t="str">
        <f>apr.14!Q26</f>
        <v>0</v>
      </c>
      <c r="F383" s="19" t="s">
        <v>12</v>
      </c>
      <c r="G383" s="22"/>
      <c r="H383" s="22"/>
    </row>
    <row r="384" spans="1:8" customHeight="1" ht="15.75">
      <c r="B384" s="19" t="s">
        <v>13</v>
      </c>
      <c r="C384" s="22"/>
      <c r="D384" s="23" t="str">
        <f>apr.14!S104</f>
        <v>0</v>
      </c>
      <c r="F384" s="19" t="s">
        <v>13</v>
      </c>
      <c r="G384" s="22"/>
      <c r="H384" s="23" t="str">
        <f>apr.14!S66</f>
        <v>0</v>
      </c>
    </row>
    <row r="385" spans="1:8" customHeight="1" ht="15.75">
      <c r="B385" s="24" t="s">
        <v>14</v>
      </c>
      <c r="C385" s="22"/>
      <c r="D385" s="23" t="str">
        <f>apr.14!T339</f>
        <v>0</v>
      </c>
      <c r="F385" s="24" t="s">
        <v>14</v>
      </c>
      <c r="G385" s="22"/>
      <c r="H385" s="23" t="str">
        <f>apr.14!X378</f>
        <v>0</v>
      </c>
    </row>
    <row r="386" spans="1:8" customHeight="1" ht="15.75">
      <c r="B386" s="19"/>
      <c r="C386" s="22"/>
      <c r="D386" s="23"/>
      <c r="F386" s="19"/>
      <c r="G386" s="22"/>
      <c r="H386" s="23"/>
    </row>
    <row r="387" spans="1:8" customHeight="1" ht="15.75">
      <c r="B387" s="25" t="s">
        <v>15</v>
      </c>
      <c r="C387" s="22"/>
      <c r="D387" s="23"/>
      <c r="F387" s="25" t="s">
        <v>15</v>
      </c>
      <c r="G387" s="22"/>
      <c r="H387" s="23"/>
    </row>
    <row r="388" spans="1:8" customHeight="1" ht="15.75">
      <c r="B388" s="26"/>
      <c r="C388" s="27"/>
      <c r="D388" s="28"/>
      <c r="F388" s="26"/>
      <c r="G388" s="27"/>
      <c r="H388" s="28"/>
    </row>
    <row r="389" spans="1:8" customHeight="1" ht="15.75">
      <c r="B389" s="19"/>
      <c r="C389" s="20"/>
      <c r="D389" s="21"/>
      <c r="F389" s="19"/>
      <c r="G389" s="20"/>
      <c r="H389" s="21"/>
    </row>
    <row r="390" spans="1:8" customHeight="1" ht="15.75">
      <c r="B390" s="19" t="s">
        <v>16</v>
      </c>
      <c r="C390" s="29"/>
      <c r="D390" s="23" t="str">
        <f>SUM(D380:D388)</f>
        <v>0</v>
      </c>
      <c r="F390" s="19" t="s">
        <v>16</v>
      </c>
      <c r="G390" s="29"/>
      <c r="H390" s="23" t="str">
        <f>SUM(H380:H385)</f>
        <v>0</v>
      </c>
    </row>
    <row r="391" spans="1:8" customHeight="1" ht="15.75">
      <c r="B391" s="25" t="s">
        <v>17</v>
      </c>
      <c r="C391" s="29"/>
      <c r="D391" s="23" t="str">
        <f>apr.14!AB26</f>
        <v>0</v>
      </c>
      <c r="F391" s="25" t="s">
        <v>17</v>
      </c>
      <c r="G391" s="29"/>
      <c r="H391" s="23"/>
    </row>
    <row r="392" spans="1:8" customHeight="1" ht="16.5">
      <c r="B392" s="31"/>
      <c r="C392" s="32"/>
      <c r="D392" s="33" t="str">
        <f>D390-D391</f>
        <v>0</v>
      </c>
      <c r="F392" s="31"/>
      <c r="G392" s="32"/>
      <c r="H392" s="33" t="str">
        <f>H390-H391</f>
        <v>0</v>
      </c>
    </row>
    <row r="393" spans="1:8" customHeight="1" ht="15.75">
      <c r="B393" s="19"/>
      <c r="C393" s="29"/>
      <c r="D393" s="23"/>
      <c r="F393" s="19"/>
      <c r="G393" s="29"/>
      <c r="H393" s="23"/>
    </row>
    <row r="394" spans="1:8" customHeight="1" ht="15.75">
      <c r="B394" s="19" t="s">
        <v>18</v>
      </c>
      <c r="C394" s="22"/>
      <c r="D394" s="23"/>
      <c r="F394" s="19" t="s">
        <v>18</v>
      </c>
      <c r="G394" s="22"/>
      <c r="H394" s="23"/>
    </row>
    <row r="395" spans="1:8" customHeight="1" ht="15.75">
      <c r="B395" s="19" t="s">
        <v>19</v>
      </c>
      <c r="C395" s="29"/>
      <c r="D395" s="23">
        <v>581.3</v>
      </c>
      <c r="F395" s="19" t="s">
        <v>19</v>
      </c>
      <c r="G395" s="29"/>
      <c r="H395" s="23">
        <v>581.3</v>
      </c>
    </row>
    <row r="396" spans="1:8" customHeight="1" ht="15.75">
      <c r="B396" s="19" t="s">
        <v>20</v>
      </c>
      <c r="C396" s="29"/>
      <c r="D396" s="23">
        <v>200</v>
      </c>
      <c r="F396" s="19" t="s">
        <v>20</v>
      </c>
      <c r="G396" s="29"/>
      <c r="H396" s="23">
        <v>437.5</v>
      </c>
    </row>
    <row r="397" spans="1:8" customHeight="1" ht="15.75">
      <c r="B397" s="19" t="s">
        <v>21</v>
      </c>
      <c r="C397" s="29"/>
      <c r="D397" s="23">
        <v>100</v>
      </c>
      <c r="F397" s="19" t="s">
        <v>21</v>
      </c>
      <c r="G397" s="29"/>
      <c r="H397" s="23">
        <v>100</v>
      </c>
    </row>
    <row r="398" spans="1:8" customHeight="1" ht="16.5">
      <c r="B398" s="31"/>
      <c r="C398" s="32"/>
      <c r="D398" s="33"/>
      <c r="F398" s="31"/>
      <c r="G398" s="32"/>
      <c r="H398" s="33"/>
    </row>
    <row r="399" spans="1:8" customHeight="1" ht="15.75">
      <c r="B399" s="19"/>
      <c r="C399" s="29"/>
      <c r="D399" s="23"/>
      <c r="F399" s="19"/>
      <c r="G399" s="29"/>
      <c r="H399" s="23"/>
    </row>
    <row r="400" spans="1:8" customHeight="1" ht="15.75">
      <c r="B400" s="19" t="s">
        <v>22</v>
      </c>
      <c r="C400" s="29"/>
      <c r="D400" s="23" t="str">
        <f>D392-D395-D396-D397</f>
        <v>0</v>
      </c>
      <c r="F400" s="19" t="s">
        <v>22</v>
      </c>
      <c r="G400" s="29"/>
      <c r="H400" s="23" t="str">
        <f>H392-H395-H396-H397</f>
        <v>0</v>
      </c>
    </row>
    <row r="401" spans="1:8" customHeight="1" ht="15.75">
      <c r="B401" s="19"/>
      <c r="C401" s="29"/>
      <c r="D401" s="23"/>
      <c r="F401" s="19"/>
      <c r="G401" s="29"/>
      <c r="H401" s="23"/>
    </row>
    <row r="402" spans="1:8" customHeight="1" ht="15.75">
      <c r="B402" s="34" t="s">
        <v>23</v>
      </c>
      <c r="C402" s="35"/>
      <c r="D402" s="28"/>
      <c r="F402" s="34" t="s">
        <v>23</v>
      </c>
      <c r="G402" s="35"/>
      <c r="H402" s="28"/>
    </row>
    <row r="403" spans="1:8" customHeight="1" ht="15.75">
      <c r="B403" s="19"/>
      <c r="C403" s="29"/>
      <c r="D403" s="23" t="str">
        <f>SUM(D400:D402)</f>
        <v>0</v>
      </c>
      <c r="F403" s="19"/>
      <c r="G403" s="29"/>
      <c r="H403" s="23" t="str">
        <f>SUM(H400:H402)</f>
        <v>0</v>
      </c>
    </row>
    <row r="404" spans="1:8" customHeight="1" ht="15.75">
      <c r="B404" s="19" t="s">
        <v>24</v>
      </c>
      <c r="C404" s="20"/>
      <c r="D404" s="23"/>
      <c r="F404" s="19" t="s">
        <v>24</v>
      </c>
      <c r="G404" s="20"/>
      <c r="H404" s="23"/>
    </row>
    <row r="405" spans="1:8" customHeight="1" ht="15.75">
      <c r="B405" s="19"/>
      <c r="C405" s="20"/>
      <c r="D405" s="23"/>
      <c r="F405" s="19"/>
      <c r="G405" s="20"/>
      <c r="H405" s="23"/>
    </row>
    <row r="406" spans="1:8" customHeight="1" ht="16.5">
      <c r="B406" s="36" t="s">
        <v>25</v>
      </c>
      <c r="C406" s="37"/>
      <c r="D406" s="38" t="str">
        <f>SUM(D403:D404)</f>
        <v>0</v>
      </c>
      <c r="F406" s="36" t="s">
        <v>25</v>
      </c>
      <c r="G406" s="37"/>
      <c r="H406" s="38" t="str">
        <f>SUM(H403:H404)</f>
        <v>0</v>
      </c>
    </row>
    <row r="407" spans="1:8" customHeight="1" ht="17.25">
      <c r="B407" s="39"/>
      <c r="C407" s="40"/>
      <c r="D407" s="41"/>
      <c r="F407" s="39"/>
      <c r="G407" s="40"/>
      <c r="H407" s="41"/>
    </row>
    <row r="408" spans="1:8" customHeight="1" ht="15">
      <c r="B408" s="42" t="s">
        <v>26</v>
      </c>
      <c r="C408" s="43"/>
      <c r="D408" s="44"/>
      <c r="F408" s="42" t="s">
        <v>26</v>
      </c>
      <c r="G408" s="43"/>
      <c r="H408" s="44"/>
    </row>
    <row r="409" spans="1:8" customHeight="1" ht="15">
      <c r="B409" s="46"/>
      <c r="C409" s="47"/>
      <c r="D409" s="48" t="s">
        <v>27</v>
      </c>
      <c r="F409" s="46"/>
      <c r="G409" s="47"/>
      <c r="H409" s="49" t="s">
        <v>27</v>
      </c>
    </row>
    <row r="410" spans="1:8" customHeight="1" ht="15">
      <c r="B410" s="50"/>
      <c r="C410" s="50"/>
      <c r="D410" s="50"/>
      <c r="F410" s="50"/>
      <c r="G410" s="50"/>
      <c r="H410" s="50"/>
    </row>
    <row r="412" spans="1:8" customHeight="1" ht="18.75">
      <c r="B412" s="3" t="s">
        <v>0</v>
      </c>
      <c r="C412" s="4"/>
      <c r="D412" s="5"/>
      <c r="F412" s="3" t="s">
        <v>0</v>
      </c>
      <c r="G412" s="4"/>
      <c r="H412" s="5"/>
    </row>
    <row r="413" spans="1:8" customHeight="1" ht="18">
      <c r="B413" s="7" t="s">
        <v>1</v>
      </c>
      <c r="C413" s="8"/>
      <c r="D413" s="5"/>
      <c r="F413" s="7" t="s">
        <v>1</v>
      </c>
      <c r="G413" s="8"/>
      <c r="H413" s="5"/>
    </row>
    <row r="414" spans="1:8" customHeight="1" ht="18">
      <c r="B414" s="10" t="s">
        <v>2</v>
      </c>
      <c r="C414" s="11"/>
      <c r="D414" s="12"/>
      <c r="F414" s="10" t="s">
        <v>2</v>
      </c>
      <c r="G414" s="11"/>
      <c r="H414" s="12"/>
    </row>
    <row r="415" spans="1:8" customHeight="1" ht="18">
      <c r="B415" s="10" t="s">
        <v>3</v>
      </c>
      <c r="C415" s="11"/>
      <c r="D415" s="12"/>
      <c r="F415" s="10" t="s">
        <v>3</v>
      </c>
      <c r="G415" s="11"/>
      <c r="H415" s="12"/>
    </row>
    <row r="416" spans="1:8" customHeight="1" ht="18">
      <c r="B416" s="13"/>
      <c r="C416" s="11"/>
      <c r="D416" s="12"/>
      <c r="F416" s="13"/>
      <c r="G416" s="11"/>
      <c r="H416" s="12"/>
    </row>
    <row r="417" spans="1:8" customHeight="1" ht="18">
      <c r="B417" s="13" t="s">
        <v>4</v>
      </c>
      <c r="C417" s="15"/>
      <c r="D417" s="15"/>
      <c r="F417" s="13" t="s">
        <v>4</v>
      </c>
      <c r="G417" s="15"/>
      <c r="H417" s="15"/>
    </row>
    <row r="418" spans="1:8" customHeight="1" ht="18.75">
      <c r="B418" s="13"/>
      <c r="C418" s="11"/>
      <c r="D418" s="12"/>
      <c r="F418" s="13"/>
      <c r="G418" s="11"/>
      <c r="H418" s="12"/>
    </row>
    <row r="419" spans="1:8" customHeight="1" ht="29.25">
      <c r="B419" s="16" t="s">
        <v>6</v>
      </c>
      <c r="C419" s="51" t="s">
        <v>7</v>
      </c>
      <c r="D419" s="18" t="s">
        <v>8</v>
      </c>
      <c r="F419" s="16" t="s">
        <v>6</v>
      </c>
      <c r="G419" s="17" t="s">
        <v>7</v>
      </c>
      <c r="H419" s="18" t="s">
        <v>8</v>
      </c>
    </row>
    <row r="420" spans="1:8" customHeight="1" ht="15.75">
      <c r="B420" s="19"/>
      <c r="C420" s="20"/>
      <c r="D420" s="21"/>
      <c r="F420" s="19"/>
      <c r="G420" s="20"/>
      <c r="H420" s="21"/>
    </row>
    <row r="421" spans="1:8" customHeight="1" ht="15.75">
      <c r="B421" s="19" t="s">
        <v>9</v>
      </c>
      <c r="C421" s="22"/>
      <c r="D421" s="22" t="str">
        <f>apr.14!AW28</f>
        <v>0</v>
      </c>
      <c r="F421" s="19" t="s">
        <v>9</v>
      </c>
      <c r="G421" s="22"/>
      <c r="H421" s="22" t="str">
        <f>apr.14!AW29</f>
        <v>0</v>
      </c>
    </row>
    <row r="422" spans="1:8" customHeight="1" ht="15.75">
      <c r="B422" s="19" t="s">
        <v>10</v>
      </c>
      <c r="C422" s="22"/>
      <c r="D422" s="22" t="str">
        <f>apr.14!R380</f>
        <v>0</v>
      </c>
      <c r="F422" s="19" t="s">
        <v>10</v>
      </c>
      <c r="G422" s="22"/>
      <c r="H422" s="22"/>
    </row>
    <row r="423" spans="1:8" customHeight="1" ht="15.75">
      <c r="B423" s="19" t="s">
        <v>11</v>
      </c>
      <c r="C423" s="22"/>
      <c r="D423" s="22" t="str">
        <f>apr.14!U380</f>
        <v>0</v>
      </c>
      <c r="F423" s="19" t="s">
        <v>11</v>
      </c>
      <c r="G423" s="22"/>
      <c r="H423" s="22" t="str">
        <f>apr.14!Y419</f>
        <v>0</v>
      </c>
    </row>
    <row r="424" spans="1:8" customHeight="1" ht="15.75">
      <c r="B424" s="19" t="s">
        <v>12</v>
      </c>
      <c r="C424" s="22"/>
      <c r="D424" s="22" t="str">
        <f>apr.14!Q67</f>
        <v>0</v>
      </c>
      <c r="F424" s="19" t="s">
        <v>12</v>
      </c>
      <c r="G424" s="22"/>
      <c r="H424" s="22"/>
    </row>
    <row r="425" spans="1:8" customHeight="1" ht="15.75">
      <c r="B425" s="19" t="s">
        <v>13</v>
      </c>
      <c r="C425" s="22"/>
      <c r="D425" s="23" t="str">
        <f>apr.14!S145</f>
        <v>0</v>
      </c>
      <c r="F425" s="19" t="s">
        <v>13</v>
      </c>
      <c r="G425" s="22"/>
      <c r="H425" s="23" t="str">
        <f>apr.14!S107</f>
        <v>0</v>
      </c>
    </row>
    <row r="426" spans="1:8" customHeight="1" ht="15.75">
      <c r="B426" s="24" t="s">
        <v>14</v>
      </c>
      <c r="C426" s="22"/>
      <c r="D426" s="23" t="str">
        <f>apr.14!T380</f>
        <v>0</v>
      </c>
      <c r="F426" s="24" t="s">
        <v>14</v>
      </c>
      <c r="G426" s="22"/>
      <c r="H426" s="23" t="str">
        <f>apr.14!X419</f>
        <v>0</v>
      </c>
    </row>
    <row r="427" spans="1:8" customHeight="1" ht="15.75">
      <c r="B427" s="19"/>
      <c r="C427" s="22"/>
      <c r="D427" s="23"/>
      <c r="F427" s="19"/>
      <c r="G427" s="22"/>
      <c r="H427" s="23"/>
    </row>
    <row r="428" spans="1:8" customHeight="1" ht="15.75">
      <c r="B428" s="25" t="s">
        <v>15</v>
      </c>
      <c r="C428" s="22"/>
      <c r="D428" s="23"/>
      <c r="F428" s="25" t="s">
        <v>15</v>
      </c>
      <c r="G428" s="22"/>
      <c r="H428" s="23"/>
    </row>
    <row r="429" spans="1:8" customHeight="1" ht="15.75">
      <c r="B429" s="26"/>
      <c r="C429" s="27"/>
      <c r="D429" s="28"/>
      <c r="F429" s="26"/>
      <c r="G429" s="27"/>
      <c r="H429" s="28"/>
    </row>
    <row r="430" spans="1:8" customHeight="1" ht="15.75">
      <c r="B430" s="19"/>
      <c r="C430" s="20"/>
      <c r="D430" s="21"/>
      <c r="F430" s="19"/>
      <c r="G430" s="20"/>
      <c r="H430" s="21"/>
    </row>
    <row r="431" spans="1:8" customHeight="1" ht="15.75">
      <c r="B431" s="19" t="s">
        <v>16</v>
      </c>
      <c r="C431" s="29"/>
      <c r="D431" s="23" t="str">
        <f>SUM(D421:D429)</f>
        <v>0</v>
      </c>
      <c r="F431" s="19" t="s">
        <v>16</v>
      </c>
      <c r="G431" s="29"/>
      <c r="H431" s="23" t="str">
        <f>SUM(H421:H426)</f>
        <v>0</v>
      </c>
    </row>
    <row r="432" spans="1:8" customHeight="1" ht="15.75">
      <c r="B432" s="25" t="s">
        <v>17</v>
      </c>
      <c r="C432" s="29"/>
      <c r="D432" s="23" t="str">
        <f>apr.14!AB28</f>
        <v>0</v>
      </c>
      <c r="F432" s="25" t="s">
        <v>17</v>
      </c>
      <c r="G432" s="29"/>
      <c r="H432" s="23"/>
    </row>
    <row r="433" spans="1:8" customHeight="1" ht="16.5">
      <c r="B433" s="31"/>
      <c r="C433" s="32"/>
      <c r="D433" s="33" t="str">
        <f>D431-D432</f>
        <v>0</v>
      </c>
      <c r="F433" s="31"/>
      <c r="G433" s="32"/>
      <c r="H433" s="33" t="str">
        <f>H431-H432</f>
        <v>0</v>
      </c>
    </row>
    <row r="434" spans="1:8" customHeight="1" ht="15.75">
      <c r="B434" s="19"/>
      <c r="C434" s="29"/>
      <c r="D434" s="23"/>
      <c r="F434" s="19"/>
      <c r="G434" s="29"/>
      <c r="H434" s="23"/>
    </row>
    <row r="435" spans="1:8" customHeight="1" ht="15.75">
      <c r="B435" s="19" t="s">
        <v>18</v>
      </c>
      <c r="C435" s="22"/>
      <c r="D435" s="23"/>
      <c r="F435" s="19" t="s">
        <v>18</v>
      </c>
      <c r="G435" s="22"/>
      <c r="H435" s="23"/>
    </row>
    <row r="436" spans="1:8" customHeight="1" ht="15.75">
      <c r="B436" s="19" t="s">
        <v>19</v>
      </c>
      <c r="C436" s="29"/>
      <c r="D436" s="23">
        <v>581.3</v>
      </c>
      <c r="F436" s="19" t="s">
        <v>19</v>
      </c>
      <c r="G436" s="29"/>
      <c r="H436" s="23">
        <v>581.3</v>
      </c>
    </row>
    <row r="437" spans="1:8" customHeight="1" ht="15.75">
      <c r="B437" s="19" t="s">
        <v>20</v>
      </c>
      <c r="C437" s="29"/>
      <c r="D437" s="23">
        <v>312.5</v>
      </c>
      <c r="F437" s="19" t="s">
        <v>20</v>
      </c>
      <c r="G437" s="29"/>
      <c r="H437" s="23">
        <v>262.5</v>
      </c>
    </row>
    <row r="438" spans="1:8" customHeight="1" ht="15.75">
      <c r="B438" s="19" t="s">
        <v>21</v>
      </c>
      <c r="C438" s="29"/>
      <c r="D438" s="23">
        <v>100</v>
      </c>
      <c r="F438" s="19" t="s">
        <v>21</v>
      </c>
      <c r="G438" s="29"/>
      <c r="H438" s="23">
        <v>100</v>
      </c>
    </row>
    <row r="439" spans="1:8" customHeight="1" ht="16.5">
      <c r="B439" s="31"/>
      <c r="C439" s="32"/>
      <c r="D439" s="33"/>
      <c r="F439" s="31"/>
      <c r="G439" s="32"/>
      <c r="H439" s="33"/>
    </row>
    <row r="440" spans="1:8" customHeight="1" ht="15.75">
      <c r="B440" s="19"/>
      <c r="C440" s="29"/>
      <c r="D440" s="23"/>
      <c r="F440" s="19"/>
      <c r="G440" s="29"/>
      <c r="H440" s="23"/>
    </row>
    <row r="441" spans="1:8" customHeight="1" ht="15.75">
      <c r="B441" s="19" t="s">
        <v>22</v>
      </c>
      <c r="C441" s="29"/>
      <c r="D441" s="23" t="str">
        <f>D433-D436-D437-D438</f>
        <v>0</v>
      </c>
      <c r="F441" s="19" t="s">
        <v>22</v>
      </c>
      <c r="G441" s="29"/>
      <c r="H441" s="23" t="str">
        <f>H433-H436-H437-H438</f>
        <v>0</v>
      </c>
    </row>
    <row r="442" spans="1:8" customHeight="1" ht="15.75">
      <c r="B442" s="19"/>
      <c r="C442" s="29"/>
      <c r="D442" s="23"/>
      <c r="F442" s="19"/>
      <c r="G442" s="29"/>
      <c r="H442" s="23"/>
    </row>
    <row r="443" spans="1:8" customHeight="1" ht="15.75">
      <c r="B443" s="34" t="s">
        <v>23</v>
      </c>
      <c r="C443" s="35"/>
      <c r="D443" s="28"/>
      <c r="F443" s="34" t="s">
        <v>23</v>
      </c>
      <c r="G443" s="35"/>
      <c r="H443" s="28"/>
    </row>
    <row r="444" spans="1:8" customHeight="1" ht="15.75">
      <c r="B444" s="19"/>
      <c r="C444" s="29"/>
      <c r="D444" s="23" t="str">
        <f>SUM(D441:D443)</f>
        <v>0</v>
      </c>
      <c r="F444" s="19"/>
      <c r="G444" s="29"/>
      <c r="H444" s="23" t="str">
        <f>SUM(H441:H443)</f>
        <v>0</v>
      </c>
    </row>
    <row r="445" spans="1:8" customHeight="1" ht="15.75">
      <c r="B445" s="19" t="s">
        <v>24</v>
      </c>
      <c r="C445" s="20"/>
      <c r="D445" s="23"/>
      <c r="F445" s="19" t="s">
        <v>24</v>
      </c>
      <c r="G445" s="20"/>
      <c r="H445" s="23"/>
    </row>
    <row r="446" spans="1:8" customHeight="1" ht="15.75">
      <c r="B446" s="19"/>
      <c r="C446" s="20"/>
      <c r="D446" s="23"/>
      <c r="F446" s="19"/>
      <c r="G446" s="20"/>
      <c r="H446" s="23"/>
    </row>
    <row r="447" spans="1:8" customHeight="1" ht="16.5">
      <c r="B447" s="36" t="s">
        <v>25</v>
      </c>
      <c r="C447" s="37"/>
      <c r="D447" s="38" t="str">
        <f>SUM(D444:D445)</f>
        <v>0</v>
      </c>
      <c r="F447" s="36" t="s">
        <v>25</v>
      </c>
      <c r="G447" s="37"/>
      <c r="H447" s="38" t="str">
        <f>SUM(H444:H445)</f>
        <v>0</v>
      </c>
    </row>
    <row r="448" spans="1:8" customHeight="1" ht="17.25">
      <c r="B448" s="39"/>
      <c r="C448" s="40"/>
      <c r="D448" s="41"/>
      <c r="F448" s="39"/>
      <c r="G448" s="40"/>
      <c r="H448" s="41"/>
    </row>
    <row r="449" spans="1:8" customHeight="1" ht="15">
      <c r="B449" s="42" t="s">
        <v>26</v>
      </c>
      <c r="C449" s="43"/>
      <c r="D449" s="44"/>
      <c r="F449" s="42" t="s">
        <v>26</v>
      </c>
      <c r="G449" s="43"/>
      <c r="H449" s="44"/>
    </row>
    <row r="450" spans="1:8" customHeight="1" ht="15">
      <c r="B450" s="46"/>
      <c r="C450" s="47"/>
      <c r="D450" s="48" t="s">
        <v>27</v>
      </c>
      <c r="F450" s="46"/>
      <c r="G450" s="47"/>
      <c r="H450" s="49" t="s">
        <v>27</v>
      </c>
    </row>
    <row r="451" spans="1:8" customHeight="1" ht="15">
      <c r="B451" s="50"/>
      <c r="C451" s="50"/>
      <c r="D451" s="50"/>
      <c r="F451" s="50"/>
      <c r="G451" s="50"/>
      <c r="H451" s="50"/>
    </row>
    <row r="453" spans="1:8" customHeight="1" ht="18.75">
      <c r="B453" s="3" t="s">
        <v>0</v>
      </c>
      <c r="C453" s="4"/>
      <c r="D453" s="5"/>
      <c r="F453" s="3" t="s">
        <v>0</v>
      </c>
      <c r="G453" s="4"/>
      <c r="H453" s="5"/>
    </row>
    <row r="454" spans="1:8" customHeight="1" ht="18">
      <c r="B454" s="7" t="s">
        <v>1</v>
      </c>
      <c r="C454" s="8"/>
      <c r="D454" s="5"/>
      <c r="F454" s="7" t="s">
        <v>1</v>
      </c>
      <c r="G454" s="8"/>
      <c r="H454" s="5"/>
    </row>
    <row r="455" spans="1:8" customHeight="1" ht="18">
      <c r="B455" s="10" t="s">
        <v>2</v>
      </c>
      <c r="C455" s="11"/>
      <c r="D455" s="12"/>
      <c r="F455" s="10" t="s">
        <v>2</v>
      </c>
      <c r="G455" s="11"/>
      <c r="H455" s="12"/>
    </row>
    <row r="456" spans="1:8" customHeight="1" ht="18">
      <c r="B456" s="10" t="s">
        <v>3</v>
      </c>
      <c r="C456" s="11"/>
      <c r="D456" s="12"/>
      <c r="F456" s="10" t="s">
        <v>3</v>
      </c>
      <c r="G456" s="11"/>
      <c r="H456" s="12"/>
    </row>
    <row r="457" spans="1:8" customHeight="1" ht="18">
      <c r="B457" s="13"/>
      <c r="C457" s="11"/>
      <c r="D457" s="12"/>
      <c r="F457" s="13"/>
      <c r="G457" s="11"/>
      <c r="H457" s="12"/>
    </row>
    <row r="458" spans="1:8" customHeight="1" ht="18">
      <c r="B458" s="13" t="s">
        <v>4</v>
      </c>
      <c r="C458" s="15"/>
      <c r="D458" s="15"/>
      <c r="F458" s="13" t="s">
        <v>4</v>
      </c>
      <c r="G458" s="15"/>
      <c r="H458" s="15"/>
    </row>
    <row r="459" spans="1:8" customHeight="1" ht="18.75">
      <c r="B459" s="13"/>
      <c r="C459" s="11"/>
      <c r="D459" s="12"/>
      <c r="F459" s="13"/>
      <c r="G459" s="11"/>
      <c r="H459" s="12"/>
    </row>
    <row r="460" spans="1:8" customHeight="1" ht="29.25">
      <c r="B460" s="16" t="s">
        <v>6</v>
      </c>
      <c r="C460" s="51" t="s">
        <v>7</v>
      </c>
      <c r="D460" s="18" t="s">
        <v>8</v>
      </c>
      <c r="F460" s="16" t="s">
        <v>6</v>
      </c>
      <c r="G460" s="17" t="s">
        <v>7</v>
      </c>
      <c r="H460" s="18" t="s">
        <v>8</v>
      </c>
    </row>
    <row r="461" spans="1:8" customHeight="1" ht="15.75">
      <c r="B461" s="19"/>
      <c r="C461" s="20"/>
      <c r="D461" s="21"/>
      <c r="F461" s="19"/>
      <c r="G461" s="20"/>
      <c r="H461" s="21"/>
    </row>
    <row r="462" spans="1:8" customHeight="1" ht="15.75">
      <c r="B462" s="19" t="s">
        <v>9</v>
      </c>
      <c r="C462" s="22"/>
      <c r="D462" s="22" t="str">
        <f>apr.14!AW30</f>
        <v>0</v>
      </c>
      <c r="F462" s="19" t="s">
        <v>9</v>
      </c>
      <c r="G462" s="22"/>
      <c r="H462" s="22" t="str">
        <f>apr.14!AW31</f>
        <v>0</v>
      </c>
    </row>
    <row r="463" spans="1:8" customHeight="1" ht="15.75">
      <c r="B463" s="19" t="s">
        <v>10</v>
      </c>
      <c r="C463" s="22"/>
      <c r="D463" s="22" t="str">
        <f>apr.14!R421</f>
        <v>0</v>
      </c>
      <c r="F463" s="19" t="s">
        <v>10</v>
      </c>
      <c r="G463" s="22"/>
      <c r="H463" s="22"/>
    </row>
    <row r="464" spans="1:8" customHeight="1" ht="15.75">
      <c r="B464" s="19" t="s">
        <v>11</v>
      </c>
      <c r="C464" s="22"/>
      <c r="D464" s="22" t="str">
        <f>apr.14!U421</f>
        <v>0</v>
      </c>
      <c r="F464" s="19" t="s">
        <v>11</v>
      </c>
      <c r="G464" s="22"/>
      <c r="H464" s="22" t="str">
        <f>apr.14!Y460</f>
        <v>0</v>
      </c>
    </row>
    <row r="465" spans="1:8" customHeight="1" ht="15.75">
      <c r="B465" s="19" t="s">
        <v>12</v>
      </c>
      <c r="C465" s="22"/>
      <c r="D465" s="22" t="str">
        <f>apr.14!Q108</f>
        <v>0</v>
      </c>
      <c r="F465" s="19" t="s">
        <v>12</v>
      </c>
      <c r="G465" s="22"/>
      <c r="H465" s="22"/>
    </row>
    <row r="466" spans="1:8" customHeight="1" ht="15.75">
      <c r="B466" s="19" t="s">
        <v>13</v>
      </c>
      <c r="C466" s="22"/>
      <c r="D466" s="23" t="str">
        <f>apr.14!S186</f>
        <v>0</v>
      </c>
      <c r="F466" s="19" t="s">
        <v>13</v>
      </c>
      <c r="G466" s="22"/>
      <c r="H466" s="23" t="str">
        <f>apr.14!S148</f>
        <v>0</v>
      </c>
    </row>
    <row r="467" spans="1:8" customHeight="1" ht="15.75">
      <c r="B467" s="24" t="s">
        <v>14</v>
      </c>
      <c r="C467" s="22"/>
      <c r="D467" s="23" t="str">
        <f>apr.14!T421</f>
        <v>0</v>
      </c>
      <c r="F467" s="24" t="s">
        <v>14</v>
      </c>
      <c r="G467" s="22"/>
      <c r="H467" s="23" t="str">
        <f>apr.14!X460</f>
        <v>0</v>
      </c>
    </row>
    <row r="468" spans="1:8" customHeight="1" ht="15.75">
      <c r="B468" s="19"/>
      <c r="C468" s="22"/>
      <c r="D468" s="23"/>
      <c r="F468" s="19"/>
      <c r="G468" s="22"/>
      <c r="H468" s="23"/>
    </row>
    <row r="469" spans="1:8" customHeight="1" ht="15.75">
      <c r="B469" s="25" t="s">
        <v>15</v>
      </c>
      <c r="C469" s="22"/>
      <c r="D469" s="23"/>
      <c r="F469" s="25" t="s">
        <v>15</v>
      </c>
      <c r="G469" s="22"/>
      <c r="H469" s="23"/>
    </row>
    <row r="470" spans="1:8" customHeight="1" ht="15.75">
      <c r="B470" s="26"/>
      <c r="C470" s="27"/>
      <c r="D470" s="28"/>
      <c r="F470" s="26"/>
      <c r="G470" s="27"/>
      <c r="H470" s="28"/>
    </row>
    <row r="471" spans="1:8" customHeight="1" ht="15.75">
      <c r="B471" s="19"/>
      <c r="C471" s="20"/>
      <c r="D471" s="21"/>
      <c r="F471" s="19"/>
      <c r="G471" s="20"/>
      <c r="H471" s="21"/>
    </row>
    <row r="472" spans="1:8" customHeight="1" ht="15.75">
      <c r="B472" s="19" t="s">
        <v>16</v>
      </c>
      <c r="C472" s="29"/>
      <c r="D472" s="23" t="str">
        <f>SUM(D462:D470)</f>
        <v>0</v>
      </c>
      <c r="F472" s="19" t="s">
        <v>16</v>
      </c>
      <c r="G472" s="29"/>
      <c r="H472" s="23" t="str">
        <f>SUM(H462:H467)</f>
        <v>0</v>
      </c>
    </row>
    <row r="473" spans="1:8" customHeight="1" ht="15.75">
      <c r="B473" s="25" t="s">
        <v>17</v>
      </c>
      <c r="C473" s="29"/>
      <c r="D473" s="23" t="str">
        <f>apr.14!AB30</f>
        <v>0</v>
      </c>
      <c r="F473" s="25" t="s">
        <v>17</v>
      </c>
      <c r="G473" s="29"/>
      <c r="H473" s="23"/>
    </row>
    <row r="474" spans="1:8" customHeight="1" ht="16.5">
      <c r="B474" s="31"/>
      <c r="C474" s="32"/>
      <c r="D474" s="33" t="str">
        <f>D472-D473</f>
        <v>0</v>
      </c>
      <c r="F474" s="31"/>
      <c r="G474" s="32"/>
      <c r="H474" s="33" t="str">
        <f>H472-H473</f>
        <v>0</v>
      </c>
    </row>
    <row r="475" spans="1:8" customHeight="1" ht="15.75">
      <c r="B475" s="19"/>
      <c r="C475" s="29"/>
      <c r="D475" s="23"/>
      <c r="F475" s="19"/>
      <c r="G475" s="29"/>
      <c r="H475" s="23"/>
    </row>
    <row r="476" spans="1:8" customHeight="1" ht="15.75">
      <c r="B476" s="19" t="s">
        <v>18</v>
      </c>
      <c r="C476" s="22"/>
      <c r="D476" s="23"/>
      <c r="F476" s="19" t="s">
        <v>18</v>
      </c>
      <c r="G476" s="22"/>
      <c r="H476" s="23"/>
    </row>
    <row r="477" spans="1:8" customHeight="1" ht="15.75">
      <c r="B477" s="19" t="s">
        <v>19</v>
      </c>
      <c r="C477" s="29"/>
      <c r="D477" s="23">
        <v>581.3</v>
      </c>
      <c r="F477" s="19" t="s">
        <v>19</v>
      </c>
      <c r="G477" s="29"/>
      <c r="H477" s="23">
        <v>581.3</v>
      </c>
    </row>
    <row r="478" spans="1:8" customHeight="1" ht="15.75">
      <c r="B478" s="19" t="s">
        <v>20</v>
      </c>
      <c r="C478" s="29"/>
      <c r="D478" s="23">
        <v>312.5</v>
      </c>
      <c r="F478" s="19" t="s">
        <v>20</v>
      </c>
      <c r="G478" s="29"/>
      <c r="H478" s="23">
        <v>225</v>
      </c>
    </row>
    <row r="479" spans="1:8" customHeight="1" ht="15.75">
      <c r="B479" s="19" t="s">
        <v>21</v>
      </c>
      <c r="C479" s="29"/>
      <c r="D479" s="23">
        <v>100</v>
      </c>
      <c r="F479" s="19" t="s">
        <v>21</v>
      </c>
      <c r="G479" s="29"/>
      <c r="H479" s="23">
        <v>100</v>
      </c>
    </row>
    <row r="480" spans="1:8" customHeight="1" ht="16.5">
      <c r="B480" s="31"/>
      <c r="C480" s="32"/>
      <c r="D480" s="33"/>
      <c r="F480" s="31"/>
      <c r="G480" s="32"/>
      <c r="H480" s="33"/>
    </row>
    <row r="481" spans="1:8" customHeight="1" ht="15.75">
      <c r="B481" s="19"/>
      <c r="C481" s="29"/>
      <c r="D481" s="23"/>
      <c r="F481" s="19"/>
      <c r="G481" s="29"/>
      <c r="H481" s="23"/>
    </row>
    <row r="482" spans="1:8" customHeight="1" ht="15.75">
      <c r="B482" s="19" t="s">
        <v>22</v>
      </c>
      <c r="C482" s="29"/>
      <c r="D482" s="23" t="str">
        <f>D474-D477-D478-D479</f>
        <v>0</v>
      </c>
      <c r="F482" s="19" t="s">
        <v>22</v>
      </c>
      <c r="G482" s="29"/>
      <c r="H482" s="23" t="str">
        <f>H474-H477-H478-H479</f>
        <v>0</v>
      </c>
    </row>
    <row r="483" spans="1:8" customHeight="1" ht="15.75">
      <c r="B483" s="19"/>
      <c r="C483" s="29"/>
      <c r="D483" s="23"/>
      <c r="F483" s="19"/>
      <c r="G483" s="29"/>
      <c r="H483" s="23"/>
    </row>
    <row r="484" spans="1:8" customHeight="1" ht="15.75">
      <c r="B484" s="34" t="s">
        <v>23</v>
      </c>
      <c r="C484" s="35"/>
      <c r="D484" s="28"/>
      <c r="F484" s="34" t="s">
        <v>23</v>
      </c>
      <c r="G484" s="35"/>
      <c r="H484" s="28"/>
    </row>
    <row r="485" spans="1:8" customHeight="1" ht="15.75">
      <c r="B485" s="19"/>
      <c r="C485" s="29"/>
      <c r="D485" s="23" t="str">
        <f>SUM(D482:D484)</f>
        <v>0</v>
      </c>
      <c r="F485" s="19"/>
      <c r="G485" s="29"/>
      <c r="H485" s="23" t="str">
        <f>SUM(H482:H484)</f>
        <v>0</v>
      </c>
    </row>
    <row r="486" spans="1:8" customHeight="1" ht="15.75">
      <c r="B486" s="19" t="s">
        <v>24</v>
      </c>
      <c r="C486" s="20"/>
      <c r="D486" s="23"/>
      <c r="F486" s="19" t="s">
        <v>24</v>
      </c>
      <c r="G486" s="20"/>
      <c r="H486" s="23"/>
    </row>
    <row r="487" spans="1:8" customHeight="1" ht="15.75">
      <c r="B487" s="19"/>
      <c r="C487" s="20"/>
      <c r="D487" s="23"/>
      <c r="F487" s="19"/>
      <c r="G487" s="20"/>
      <c r="H487" s="23"/>
    </row>
    <row r="488" spans="1:8" customHeight="1" ht="16.5">
      <c r="B488" s="36" t="s">
        <v>25</v>
      </c>
      <c r="C488" s="37"/>
      <c r="D488" s="38" t="str">
        <f>SUM(D485:D486)</f>
        <v>0</v>
      </c>
      <c r="F488" s="36" t="s">
        <v>25</v>
      </c>
      <c r="G488" s="37"/>
      <c r="H488" s="38" t="str">
        <f>SUM(H485:H486)</f>
        <v>0</v>
      </c>
    </row>
    <row r="489" spans="1:8" customHeight="1" ht="17.25">
      <c r="B489" s="39"/>
      <c r="C489" s="40"/>
      <c r="D489" s="41"/>
      <c r="F489" s="39"/>
      <c r="G489" s="40"/>
      <c r="H489" s="41"/>
    </row>
    <row r="490" spans="1:8" customHeight="1" ht="15">
      <c r="B490" s="42" t="s">
        <v>26</v>
      </c>
      <c r="C490" s="43"/>
      <c r="D490" s="44"/>
      <c r="F490" s="42" t="s">
        <v>26</v>
      </c>
      <c r="G490" s="43"/>
      <c r="H490" s="44"/>
    </row>
    <row r="491" spans="1:8" customHeight="1" ht="15">
      <c r="B491" s="46"/>
      <c r="C491" s="47"/>
      <c r="D491" s="48" t="s">
        <v>27</v>
      </c>
      <c r="F491" s="46"/>
      <c r="G491" s="47"/>
      <c r="H491" s="49" t="s">
        <v>27</v>
      </c>
    </row>
    <row r="492" spans="1:8" customHeight="1" ht="15">
      <c r="B492" s="50"/>
      <c r="C492" s="50"/>
      <c r="D492" s="50"/>
      <c r="F492" s="50"/>
      <c r="G492" s="50"/>
      <c r="H492" s="50"/>
    </row>
    <row r="494" spans="1:8" customHeight="1" ht="18.75">
      <c r="B494" s="3" t="s">
        <v>0</v>
      </c>
      <c r="C494" s="4"/>
      <c r="D494" s="5"/>
      <c r="F494" s="3" t="s">
        <v>0</v>
      </c>
      <c r="G494" s="4"/>
      <c r="H494" s="5"/>
    </row>
    <row r="495" spans="1:8" customHeight="1" ht="18">
      <c r="B495" s="7" t="s">
        <v>1</v>
      </c>
      <c r="C495" s="8"/>
      <c r="D495" s="5"/>
      <c r="F495" s="7" t="s">
        <v>1</v>
      </c>
      <c r="G495" s="8"/>
      <c r="H495" s="5"/>
    </row>
    <row r="496" spans="1:8" customHeight="1" ht="18">
      <c r="B496" s="10" t="s">
        <v>2</v>
      </c>
      <c r="C496" s="11"/>
      <c r="D496" s="12"/>
      <c r="F496" s="10" t="s">
        <v>2</v>
      </c>
      <c r="G496" s="11"/>
      <c r="H496" s="12"/>
    </row>
    <row r="497" spans="1:8" customHeight="1" ht="18">
      <c r="B497" s="10" t="s">
        <v>3</v>
      </c>
      <c r="C497" s="11"/>
      <c r="D497" s="12"/>
      <c r="F497" s="10" t="s">
        <v>3</v>
      </c>
      <c r="G497" s="11"/>
      <c r="H497" s="12"/>
    </row>
    <row r="498" spans="1:8" customHeight="1" ht="18">
      <c r="B498" s="13"/>
      <c r="C498" s="11"/>
      <c r="D498" s="12"/>
      <c r="F498" s="13"/>
      <c r="G498" s="11"/>
      <c r="H498" s="12"/>
    </row>
    <row r="499" spans="1:8" customHeight="1" ht="18">
      <c r="B499" s="13" t="s">
        <v>4</v>
      </c>
      <c r="C499" s="15"/>
      <c r="D499" s="15"/>
      <c r="F499" s="13" t="s">
        <v>4</v>
      </c>
      <c r="G499" s="15"/>
      <c r="H499" s="15"/>
    </row>
    <row r="500" spans="1:8" customHeight="1" ht="18.75">
      <c r="B500" s="13"/>
      <c r="C500" s="11"/>
      <c r="D500" s="12"/>
      <c r="F500" s="13"/>
      <c r="G500" s="11"/>
      <c r="H500" s="12"/>
    </row>
    <row r="501" spans="1:8" customHeight="1" ht="29.25">
      <c r="B501" s="16" t="s">
        <v>6</v>
      </c>
      <c r="C501" s="51" t="s">
        <v>7</v>
      </c>
      <c r="D501" s="18" t="s">
        <v>8</v>
      </c>
      <c r="F501" s="16" t="s">
        <v>6</v>
      </c>
      <c r="G501" s="17" t="s">
        <v>7</v>
      </c>
      <c r="H501" s="18" t="s">
        <v>8</v>
      </c>
    </row>
    <row r="502" spans="1:8" customHeight="1" ht="15.75">
      <c r="B502" s="19"/>
      <c r="C502" s="20"/>
      <c r="D502" s="21"/>
      <c r="F502" s="19"/>
      <c r="G502" s="20"/>
      <c r="H502" s="21"/>
    </row>
    <row r="503" spans="1:8" customHeight="1" ht="15.75">
      <c r="B503" s="19" t="s">
        <v>9</v>
      </c>
      <c r="C503" s="22"/>
      <c r="D503" s="22" t="str">
        <f>apr.14!AW32</f>
        <v>0</v>
      </c>
      <c r="F503" s="19" t="s">
        <v>9</v>
      </c>
      <c r="G503" s="22"/>
      <c r="H503" s="22" t="str">
        <f>apr.14!AW33</f>
        <v>0</v>
      </c>
    </row>
    <row r="504" spans="1:8" customHeight="1" ht="15.75">
      <c r="B504" s="19" t="s">
        <v>10</v>
      </c>
      <c r="C504" s="22"/>
      <c r="D504" s="22" t="str">
        <f>apr.14!R462</f>
        <v>0</v>
      </c>
      <c r="F504" s="19" t="s">
        <v>10</v>
      </c>
      <c r="G504" s="22"/>
      <c r="H504" s="22"/>
    </row>
    <row r="505" spans="1:8" customHeight="1" ht="15.75">
      <c r="B505" s="19" t="s">
        <v>11</v>
      </c>
      <c r="C505" s="22"/>
      <c r="D505" s="22" t="str">
        <f>apr.14!U462</f>
        <v>0</v>
      </c>
      <c r="F505" s="19" t="s">
        <v>11</v>
      </c>
      <c r="G505" s="22"/>
      <c r="H505" s="22" t="str">
        <f>apr.14!Y501</f>
        <v>0</v>
      </c>
    </row>
    <row r="506" spans="1:8" customHeight="1" ht="15.75">
      <c r="B506" s="19" t="s">
        <v>12</v>
      </c>
      <c r="C506" s="22"/>
      <c r="D506" s="22" t="str">
        <f>apr.14!Q32</f>
        <v>0</v>
      </c>
      <c r="F506" s="19" t="s">
        <v>12</v>
      </c>
      <c r="G506" s="22"/>
      <c r="H506" s="22" t="str">
        <f>apr.14!Q33</f>
        <v>0</v>
      </c>
    </row>
    <row r="507" spans="1:8" customHeight="1" ht="15.75">
      <c r="B507" s="19" t="s">
        <v>13</v>
      </c>
      <c r="C507" s="22"/>
      <c r="D507" s="23" t="str">
        <f>apr.14!S227</f>
        <v>0</v>
      </c>
      <c r="F507" s="19" t="s">
        <v>13</v>
      </c>
      <c r="G507" s="22"/>
      <c r="H507" s="23" t="str">
        <f>apr.14!S33</f>
        <v>0</v>
      </c>
    </row>
    <row r="508" spans="1:8" customHeight="1" ht="15.75">
      <c r="B508" s="24" t="s">
        <v>14</v>
      </c>
      <c r="C508" s="22"/>
      <c r="D508" s="23" t="str">
        <f>apr.14!T462</f>
        <v>0</v>
      </c>
      <c r="F508" s="24" t="s">
        <v>14</v>
      </c>
      <c r="G508" s="22"/>
      <c r="H508" s="23" t="str">
        <f>apr.14!X501</f>
        <v>0</v>
      </c>
    </row>
    <row r="509" spans="1:8" customHeight="1" ht="15.75">
      <c r="B509" s="19"/>
      <c r="C509" s="22"/>
      <c r="D509" s="23"/>
      <c r="F509" s="19"/>
      <c r="G509" s="22"/>
      <c r="H509" s="23"/>
    </row>
    <row r="510" spans="1:8" customHeight="1" ht="15.75">
      <c r="B510" s="25" t="s">
        <v>15</v>
      </c>
      <c r="C510" s="22"/>
      <c r="D510" s="23"/>
      <c r="F510" s="25" t="s">
        <v>15</v>
      </c>
      <c r="G510" s="22"/>
      <c r="H510" s="23"/>
    </row>
    <row r="511" spans="1:8" customHeight="1" ht="15.75">
      <c r="B511" s="26"/>
      <c r="C511" s="27"/>
      <c r="D511" s="28"/>
      <c r="F511" s="26"/>
      <c r="G511" s="27"/>
      <c r="H511" s="28"/>
    </row>
    <row r="512" spans="1:8" customHeight="1" ht="15.75">
      <c r="B512" s="19"/>
      <c r="C512" s="20"/>
      <c r="D512" s="21"/>
      <c r="F512" s="19"/>
      <c r="G512" s="20"/>
      <c r="H512" s="21"/>
    </row>
    <row r="513" spans="1:8" customHeight="1" ht="15.75">
      <c r="B513" s="19" t="s">
        <v>16</v>
      </c>
      <c r="C513" s="29"/>
      <c r="D513" s="23" t="str">
        <f>SUM(D503:D511)</f>
        <v>0</v>
      </c>
      <c r="F513" s="19" t="s">
        <v>16</v>
      </c>
      <c r="G513" s="29"/>
      <c r="H513" s="23" t="str">
        <f>SUM(H503:H508)</f>
        <v>0</v>
      </c>
    </row>
    <row r="514" spans="1:8" customHeight="1" ht="15.75">
      <c r="B514" s="25" t="s">
        <v>17</v>
      </c>
      <c r="C514" s="29"/>
      <c r="D514" s="23" t="str">
        <f>apr.14!AB32</f>
        <v>0</v>
      </c>
      <c r="F514" s="25" t="s">
        <v>17</v>
      </c>
      <c r="G514" s="29"/>
      <c r="H514" s="23"/>
    </row>
    <row r="515" spans="1:8" customHeight="1" ht="16.5">
      <c r="B515" s="31"/>
      <c r="C515" s="32"/>
      <c r="D515" s="33" t="str">
        <f>D513-D514</f>
        <v>0</v>
      </c>
      <c r="F515" s="31"/>
      <c r="G515" s="32"/>
      <c r="H515" s="33" t="str">
        <f>H513-H514</f>
        <v>0</v>
      </c>
    </row>
    <row r="516" spans="1:8" customHeight="1" ht="15.75">
      <c r="B516" s="19"/>
      <c r="C516" s="29"/>
      <c r="D516" s="23"/>
      <c r="F516" s="19"/>
      <c r="G516" s="29"/>
      <c r="H516" s="23"/>
    </row>
    <row r="517" spans="1:8" customHeight="1" ht="15.75">
      <c r="B517" s="19" t="s">
        <v>18</v>
      </c>
      <c r="C517" s="22"/>
      <c r="D517" s="23"/>
      <c r="F517" s="19" t="s">
        <v>18</v>
      </c>
      <c r="G517" s="22"/>
      <c r="H517" s="23"/>
    </row>
    <row r="518" spans="1:8" customHeight="1" ht="15.75">
      <c r="B518" s="19" t="s">
        <v>19</v>
      </c>
      <c r="C518" s="29"/>
      <c r="D518" s="23">
        <v>581.3</v>
      </c>
      <c r="F518" s="19" t="s">
        <v>19</v>
      </c>
      <c r="G518" s="29"/>
      <c r="H518" s="23">
        <v>508.7</v>
      </c>
    </row>
    <row r="519" spans="1:8" customHeight="1" ht="15.75">
      <c r="B519" s="19" t="s">
        <v>20</v>
      </c>
      <c r="C519" s="29"/>
      <c r="D519" s="23">
        <v>200</v>
      </c>
      <c r="F519" s="19" t="s">
        <v>20</v>
      </c>
      <c r="G519" s="29"/>
      <c r="H519" s="23">
        <v>175</v>
      </c>
    </row>
    <row r="520" spans="1:8" customHeight="1" ht="15.75">
      <c r="B520" s="19" t="s">
        <v>21</v>
      </c>
      <c r="C520" s="29"/>
      <c r="D520" s="23">
        <v>100</v>
      </c>
      <c r="F520" s="19" t="s">
        <v>21</v>
      </c>
      <c r="G520" s="29"/>
      <c r="H520" s="23">
        <v>100</v>
      </c>
    </row>
    <row r="521" spans="1:8" customHeight="1" ht="16.5">
      <c r="B521" s="31"/>
      <c r="C521" s="32"/>
      <c r="D521" s="33"/>
      <c r="F521" s="31"/>
      <c r="G521" s="32"/>
      <c r="H521" s="33"/>
    </row>
    <row r="522" spans="1:8" customHeight="1" ht="15.75">
      <c r="B522" s="19"/>
      <c r="C522" s="29"/>
      <c r="D522" s="23"/>
      <c r="F522" s="19"/>
      <c r="G522" s="29"/>
      <c r="H522" s="23"/>
    </row>
    <row r="523" spans="1:8" customHeight="1" ht="15.75">
      <c r="B523" s="19" t="s">
        <v>22</v>
      </c>
      <c r="C523" s="29"/>
      <c r="D523" s="23" t="str">
        <f>D515-D518-D519-D520</f>
        <v>0</v>
      </c>
      <c r="F523" s="19" t="s">
        <v>22</v>
      </c>
      <c r="G523" s="29"/>
      <c r="H523" s="23" t="str">
        <f>H515-H518-H519-H520</f>
        <v>0</v>
      </c>
    </row>
    <row r="524" spans="1:8" customHeight="1" ht="15.75">
      <c r="B524" s="19"/>
      <c r="C524" s="29"/>
      <c r="D524" s="23"/>
      <c r="F524" s="19"/>
      <c r="G524" s="29"/>
      <c r="H524" s="23"/>
    </row>
    <row r="525" spans="1:8" customHeight="1" ht="15.75">
      <c r="B525" s="34" t="s">
        <v>23</v>
      </c>
      <c r="C525" s="35"/>
      <c r="D525" s="28"/>
      <c r="F525" s="34" t="s">
        <v>23</v>
      </c>
      <c r="G525" s="35"/>
      <c r="H525" s="28"/>
    </row>
    <row r="526" spans="1:8" customHeight="1" ht="15.75">
      <c r="B526" s="19"/>
      <c r="C526" s="29"/>
      <c r="D526" s="23" t="str">
        <f>SUM(D523:D525)</f>
        <v>0</v>
      </c>
      <c r="F526" s="19"/>
      <c r="G526" s="29"/>
      <c r="H526" s="23" t="str">
        <f>SUM(H523:H525)</f>
        <v>0</v>
      </c>
    </row>
    <row r="527" spans="1:8" customHeight="1" ht="15.75">
      <c r="B527" s="19" t="s">
        <v>24</v>
      </c>
      <c r="C527" s="20"/>
      <c r="D527" s="23"/>
      <c r="F527" s="19" t="s">
        <v>24</v>
      </c>
      <c r="G527" s="20"/>
      <c r="H527" s="23"/>
    </row>
    <row r="528" spans="1:8" customHeight="1" ht="15.75">
      <c r="B528" s="19"/>
      <c r="C528" s="20"/>
      <c r="D528" s="23"/>
      <c r="F528" s="19"/>
      <c r="G528" s="20"/>
      <c r="H528" s="23"/>
    </row>
    <row r="529" spans="1:8" customHeight="1" ht="16.5">
      <c r="B529" s="36" t="s">
        <v>25</v>
      </c>
      <c r="C529" s="37"/>
      <c r="D529" s="38" t="str">
        <f>SUM(D526:D527)</f>
        <v>0</v>
      </c>
      <c r="F529" s="36" t="s">
        <v>25</v>
      </c>
      <c r="G529" s="37"/>
      <c r="H529" s="38" t="str">
        <f>SUM(H526:H527)</f>
        <v>0</v>
      </c>
    </row>
    <row r="530" spans="1:8" customHeight="1" ht="17.25">
      <c r="B530" s="39"/>
      <c r="C530" s="40"/>
      <c r="D530" s="41"/>
      <c r="F530" s="39"/>
      <c r="G530" s="40"/>
      <c r="H530" s="41"/>
    </row>
    <row r="531" spans="1:8" customHeight="1" ht="15">
      <c r="B531" s="42" t="s">
        <v>26</v>
      </c>
      <c r="C531" s="43"/>
      <c r="D531" s="44"/>
      <c r="F531" s="42" t="s">
        <v>26</v>
      </c>
      <c r="G531" s="43"/>
      <c r="H531" s="44"/>
    </row>
    <row r="532" spans="1:8" customHeight="1" ht="15">
      <c r="B532" s="46"/>
      <c r="C532" s="47"/>
      <c r="D532" s="48" t="s">
        <v>27</v>
      </c>
      <c r="F532" s="46"/>
      <c r="G532" s="47"/>
      <c r="H532" s="49" t="s">
        <v>27</v>
      </c>
    </row>
    <row r="533" spans="1:8" customHeight="1" ht="15">
      <c r="B533" s="50"/>
      <c r="C533" s="50"/>
      <c r="D533" s="50"/>
      <c r="F533" s="50"/>
      <c r="G533" s="50"/>
      <c r="H533" s="50"/>
    </row>
    <row r="535" spans="1:8" customHeight="1" ht="18.75">
      <c r="B535" s="3" t="s">
        <v>0</v>
      </c>
      <c r="C535" s="4"/>
      <c r="D535" s="5"/>
      <c r="F535" s="3" t="s">
        <v>0</v>
      </c>
      <c r="G535" s="4"/>
      <c r="H535" s="5"/>
    </row>
    <row r="536" spans="1:8" customHeight="1" ht="18">
      <c r="B536" s="7" t="s">
        <v>1</v>
      </c>
      <c r="C536" s="8"/>
      <c r="D536" s="5"/>
      <c r="F536" s="7" t="s">
        <v>1</v>
      </c>
      <c r="G536" s="8"/>
      <c r="H536" s="5"/>
    </row>
    <row r="537" spans="1:8" customHeight="1" ht="18">
      <c r="B537" s="10" t="s">
        <v>2</v>
      </c>
      <c r="C537" s="11"/>
      <c r="D537" s="12"/>
      <c r="F537" s="10" t="s">
        <v>2</v>
      </c>
      <c r="G537" s="11"/>
      <c r="H537" s="12"/>
    </row>
    <row r="538" spans="1:8" customHeight="1" ht="18">
      <c r="B538" s="10" t="s">
        <v>3</v>
      </c>
      <c r="C538" s="11"/>
      <c r="D538" s="12"/>
      <c r="F538" s="10" t="s">
        <v>3</v>
      </c>
      <c r="G538" s="11"/>
      <c r="H538" s="12"/>
    </row>
    <row r="539" spans="1:8" customHeight="1" ht="18">
      <c r="B539" s="13"/>
      <c r="C539" s="11"/>
      <c r="D539" s="12"/>
      <c r="F539" s="13"/>
      <c r="G539" s="11"/>
      <c r="H539" s="12"/>
    </row>
    <row r="540" spans="1:8" customHeight="1" ht="18">
      <c r="B540" s="13" t="s">
        <v>4</v>
      </c>
      <c r="C540" s="15"/>
      <c r="D540" s="15"/>
      <c r="F540" s="13" t="s">
        <v>4</v>
      </c>
      <c r="G540" s="15"/>
      <c r="H540" s="15"/>
    </row>
    <row r="541" spans="1:8" customHeight="1" ht="18.75">
      <c r="B541" s="13"/>
      <c r="C541" s="11"/>
      <c r="D541" s="12"/>
      <c r="F541" s="13"/>
      <c r="G541" s="11"/>
      <c r="H541" s="12"/>
    </row>
    <row r="542" spans="1:8" customHeight="1" ht="29.25">
      <c r="B542" s="16" t="s">
        <v>6</v>
      </c>
      <c r="C542" s="51" t="s">
        <v>7</v>
      </c>
      <c r="D542" s="18" t="s">
        <v>8</v>
      </c>
      <c r="F542" s="16" t="s">
        <v>6</v>
      </c>
      <c r="G542" s="17" t="s">
        <v>7</v>
      </c>
      <c r="H542" s="18" t="s">
        <v>8</v>
      </c>
    </row>
    <row r="543" spans="1:8" customHeight="1" ht="15.75">
      <c r="B543" s="19"/>
      <c r="C543" s="20"/>
      <c r="D543" s="21"/>
      <c r="F543" s="19"/>
      <c r="G543" s="20"/>
      <c r="H543" s="21"/>
    </row>
    <row r="544" spans="1:8" customHeight="1" ht="15.75">
      <c r="B544" s="19" t="s">
        <v>9</v>
      </c>
      <c r="C544" s="22"/>
      <c r="D544" s="22" t="str">
        <f>apr.14!AW34</f>
        <v>0</v>
      </c>
      <c r="F544" s="19" t="s">
        <v>9</v>
      </c>
      <c r="G544" s="22"/>
      <c r="H544" s="22" t="str">
        <f>apr.14!AW35</f>
        <v>0</v>
      </c>
    </row>
    <row r="545" spans="1:8" customHeight="1" ht="15.75">
      <c r="B545" s="19" t="s">
        <v>10</v>
      </c>
      <c r="C545" s="22"/>
      <c r="D545" s="22" t="str">
        <f>apr.14!R503</f>
        <v>0</v>
      </c>
      <c r="F545" s="19" t="s">
        <v>10</v>
      </c>
      <c r="G545" s="22"/>
      <c r="H545" s="22"/>
    </row>
    <row r="546" spans="1:8" customHeight="1" ht="15.75">
      <c r="B546" s="19" t="s">
        <v>11</v>
      </c>
      <c r="C546" s="22"/>
      <c r="D546" s="22" t="str">
        <f>apr.14!U503</f>
        <v>0</v>
      </c>
      <c r="F546" s="19" t="s">
        <v>11</v>
      </c>
      <c r="G546" s="22"/>
      <c r="H546" s="22" t="str">
        <f>apr.14!Y542</f>
        <v>0</v>
      </c>
    </row>
    <row r="547" spans="1:8" customHeight="1" ht="15.75">
      <c r="B547" s="19" t="s">
        <v>12</v>
      </c>
      <c r="C547" s="22"/>
      <c r="D547" s="22" t="str">
        <f>apr.14!Q34</f>
        <v>0</v>
      </c>
      <c r="F547" s="19" t="s">
        <v>12</v>
      </c>
      <c r="G547" s="22"/>
      <c r="H547" s="22" t="str">
        <f>apr.14!Q74</f>
        <v>0</v>
      </c>
    </row>
    <row r="548" spans="1:8" customHeight="1" ht="15.75">
      <c r="B548" s="19" t="s">
        <v>13</v>
      </c>
      <c r="C548" s="22"/>
      <c r="D548" s="23" t="str">
        <f>apr.14!S268</f>
        <v>0</v>
      </c>
      <c r="F548" s="19" t="s">
        <v>13</v>
      </c>
      <c r="G548" s="22"/>
      <c r="H548" s="23" t="str">
        <f>apr.14!S74</f>
        <v>0</v>
      </c>
    </row>
    <row r="549" spans="1:8" customHeight="1" ht="15.75">
      <c r="B549" s="24" t="s">
        <v>14</v>
      </c>
      <c r="C549" s="22"/>
      <c r="D549" s="23" t="str">
        <f>apr.14!T503</f>
        <v>0</v>
      </c>
      <c r="F549" s="24" t="s">
        <v>14</v>
      </c>
      <c r="G549" s="22"/>
      <c r="H549" s="23" t="str">
        <f>apr.14!X542</f>
        <v>0</v>
      </c>
    </row>
    <row r="550" spans="1:8" customHeight="1" ht="15.75">
      <c r="B550" s="19"/>
      <c r="C550" s="22"/>
      <c r="D550" s="23"/>
      <c r="F550" s="19"/>
      <c r="G550" s="22"/>
      <c r="H550" s="23"/>
    </row>
    <row r="551" spans="1:8" customHeight="1" ht="15.75">
      <c r="B551" s="25" t="s">
        <v>15</v>
      </c>
      <c r="C551" s="22"/>
      <c r="D551" s="23"/>
      <c r="F551" s="25" t="s">
        <v>15</v>
      </c>
      <c r="G551" s="22"/>
      <c r="H551" s="23"/>
    </row>
    <row r="552" spans="1:8" customHeight="1" ht="15.75">
      <c r="B552" s="26"/>
      <c r="C552" s="27"/>
      <c r="D552" s="28"/>
      <c r="F552" s="26"/>
      <c r="G552" s="27"/>
      <c r="H552" s="28"/>
    </row>
    <row r="553" spans="1:8" customHeight="1" ht="15.75">
      <c r="B553" s="19"/>
      <c r="C553" s="20"/>
      <c r="D553" s="21"/>
      <c r="F553" s="19"/>
      <c r="G553" s="20"/>
      <c r="H553" s="21"/>
    </row>
    <row r="554" spans="1:8" customHeight="1" ht="15.75">
      <c r="B554" s="19" t="s">
        <v>16</v>
      </c>
      <c r="C554" s="29"/>
      <c r="D554" s="23" t="str">
        <f>SUM(D544:D552)</f>
        <v>0</v>
      </c>
      <c r="F554" s="19" t="s">
        <v>16</v>
      </c>
      <c r="G554" s="29"/>
      <c r="H554" s="23" t="str">
        <f>SUM(H544:H549)</f>
        <v>0</v>
      </c>
    </row>
    <row r="555" spans="1:8" customHeight="1" ht="15.75">
      <c r="B555" s="25" t="s">
        <v>17</v>
      </c>
      <c r="C555" s="29"/>
      <c r="D555" s="23" t="str">
        <f>apr.14!AB34</f>
        <v>0</v>
      </c>
      <c r="F555" s="25" t="s">
        <v>17</v>
      </c>
      <c r="G555" s="29"/>
      <c r="H555" s="23" t="str">
        <f>apr.14!AB35</f>
        <v>0</v>
      </c>
    </row>
    <row r="556" spans="1:8" customHeight="1" ht="16.5">
      <c r="B556" s="31"/>
      <c r="C556" s="32"/>
      <c r="D556" s="33" t="str">
        <f>D554-D555</f>
        <v>0</v>
      </c>
      <c r="F556" s="31"/>
      <c r="G556" s="32"/>
      <c r="H556" s="33" t="str">
        <f>H554-H555</f>
        <v>0</v>
      </c>
    </row>
    <row r="557" spans="1:8" customHeight="1" ht="15.75">
      <c r="B557" s="19"/>
      <c r="C557" s="29"/>
      <c r="D557" s="23"/>
      <c r="F557" s="19"/>
      <c r="G557" s="29"/>
      <c r="H557" s="23"/>
    </row>
    <row r="558" spans="1:8" customHeight="1" ht="15.75">
      <c r="B558" s="19" t="s">
        <v>18</v>
      </c>
      <c r="C558" s="22"/>
      <c r="D558" s="23"/>
      <c r="F558" s="19" t="s">
        <v>18</v>
      </c>
      <c r="G558" s="22"/>
      <c r="H558" s="23"/>
    </row>
    <row r="559" spans="1:8" customHeight="1" ht="15.75">
      <c r="B559" s="19" t="s">
        <v>19</v>
      </c>
      <c r="C559" s="29"/>
      <c r="D559" s="23">
        <v>545</v>
      </c>
      <c r="F559" s="19" t="s">
        <v>19</v>
      </c>
      <c r="G559" s="29"/>
      <c r="H559" s="23">
        <v>581.3</v>
      </c>
    </row>
    <row r="560" spans="1:8" customHeight="1" ht="15.75">
      <c r="B560" s="19" t="s">
        <v>20</v>
      </c>
      <c r="C560" s="29"/>
      <c r="D560" s="23">
        <v>187.5</v>
      </c>
      <c r="F560" s="19" t="s">
        <v>20</v>
      </c>
      <c r="G560" s="29"/>
      <c r="H560" s="23">
        <v>250</v>
      </c>
    </row>
    <row r="561" spans="1:8" customHeight="1" ht="15.75">
      <c r="B561" s="19" t="s">
        <v>21</v>
      </c>
      <c r="C561" s="29"/>
      <c r="D561" s="23">
        <v>100</v>
      </c>
      <c r="F561" s="19" t="s">
        <v>21</v>
      </c>
      <c r="G561" s="29"/>
      <c r="H561" s="23">
        <v>100</v>
      </c>
    </row>
    <row r="562" spans="1:8" customHeight="1" ht="16.5">
      <c r="B562" s="31"/>
      <c r="C562" s="32"/>
      <c r="D562" s="33"/>
      <c r="F562" s="31"/>
      <c r="G562" s="32"/>
      <c r="H562" s="33"/>
    </row>
    <row r="563" spans="1:8" customHeight="1" ht="15.75">
      <c r="B563" s="19"/>
      <c r="C563" s="29"/>
      <c r="D563" s="23"/>
      <c r="F563" s="19"/>
      <c r="G563" s="29"/>
      <c r="H563" s="23"/>
    </row>
    <row r="564" spans="1:8" customHeight="1" ht="15.75">
      <c r="B564" s="19" t="s">
        <v>22</v>
      </c>
      <c r="C564" s="29"/>
      <c r="D564" s="23" t="str">
        <f>D556-D559-D560-D561</f>
        <v>0</v>
      </c>
      <c r="F564" s="19" t="s">
        <v>22</v>
      </c>
      <c r="G564" s="29"/>
      <c r="H564" s="23" t="str">
        <f>H556-H559-H560-H561</f>
        <v>0</v>
      </c>
    </row>
    <row r="565" spans="1:8" customHeight="1" ht="15.75">
      <c r="B565" s="19"/>
      <c r="C565" s="29"/>
      <c r="D565" s="23"/>
      <c r="F565" s="19"/>
      <c r="G565" s="29"/>
      <c r="H565" s="23"/>
    </row>
    <row r="566" spans="1:8" customHeight="1" ht="15.75">
      <c r="B566" s="34" t="s">
        <v>23</v>
      </c>
      <c r="C566" s="35"/>
      <c r="D566" s="28"/>
      <c r="F566" s="34" t="s">
        <v>23</v>
      </c>
      <c r="G566" s="35"/>
      <c r="H566" s="28"/>
    </row>
    <row r="567" spans="1:8" customHeight="1" ht="15.75">
      <c r="B567" s="19"/>
      <c r="C567" s="29"/>
      <c r="D567" s="23" t="str">
        <f>SUM(D564:D566)</f>
        <v>0</v>
      </c>
      <c r="F567" s="19"/>
      <c r="G567" s="29"/>
      <c r="H567" s="23" t="str">
        <f>SUM(H564:H566)</f>
        <v>0</v>
      </c>
    </row>
    <row r="568" spans="1:8" customHeight="1" ht="15.75">
      <c r="B568" s="19" t="s">
        <v>24</v>
      </c>
      <c r="C568" s="20"/>
      <c r="D568" s="23"/>
      <c r="F568" s="19" t="s">
        <v>24</v>
      </c>
      <c r="G568" s="20"/>
      <c r="H568" s="23"/>
    </row>
    <row r="569" spans="1:8" customHeight="1" ht="15.75">
      <c r="B569" s="19"/>
      <c r="C569" s="20"/>
      <c r="D569" s="23"/>
      <c r="F569" s="19"/>
      <c r="G569" s="20"/>
      <c r="H569" s="23"/>
    </row>
    <row r="570" spans="1:8" customHeight="1" ht="16.5">
      <c r="B570" s="36" t="s">
        <v>25</v>
      </c>
      <c r="C570" s="37"/>
      <c r="D570" s="38" t="str">
        <f>SUM(D567:D568)</f>
        <v>0</v>
      </c>
      <c r="F570" s="36" t="s">
        <v>25</v>
      </c>
      <c r="G570" s="37"/>
      <c r="H570" s="38" t="str">
        <f>SUM(H567:H568)</f>
        <v>0</v>
      </c>
    </row>
    <row r="571" spans="1:8" customHeight="1" ht="17.25">
      <c r="B571" s="39"/>
      <c r="C571" s="40"/>
      <c r="D571" s="41"/>
      <c r="F571" s="39"/>
      <c r="G571" s="40"/>
      <c r="H571" s="41"/>
    </row>
    <row r="572" spans="1:8" customHeight="1" ht="15">
      <c r="B572" s="42" t="s">
        <v>26</v>
      </c>
      <c r="C572" s="43"/>
      <c r="D572" s="44"/>
      <c r="F572" s="42" t="s">
        <v>26</v>
      </c>
      <c r="G572" s="43"/>
      <c r="H572" s="44"/>
    </row>
    <row r="573" spans="1:8" customHeight="1" ht="15">
      <c r="B573" s="46"/>
      <c r="C573" s="47"/>
      <c r="D573" s="48" t="s">
        <v>27</v>
      </c>
      <c r="F573" s="46"/>
      <c r="G573" s="47"/>
      <c r="H573" s="49" t="s">
        <v>27</v>
      </c>
    </row>
    <row r="574" spans="1:8" customHeight="1" ht="15">
      <c r="B574" s="50"/>
      <c r="C574" s="50"/>
      <c r="D574" s="50"/>
      <c r="F574" s="50"/>
      <c r="G574" s="50"/>
      <c r="H574" s="50"/>
    </row>
    <row r="576" spans="1:8" customHeight="1" ht="18.75">
      <c r="B576" s="3" t="s">
        <v>0</v>
      </c>
      <c r="C576" s="4"/>
      <c r="D576" s="5"/>
      <c r="F576" s="3" t="s">
        <v>0</v>
      </c>
      <c r="G576" s="4"/>
      <c r="H576" s="5"/>
    </row>
    <row r="577" spans="1:8" customHeight="1" ht="18">
      <c r="B577" s="7" t="s">
        <v>1</v>
      </c>
      <c r="C577" s="8"/>
      <c r="D577" s="5"/>
      <c r="F577" s="7" t="s">
        <v>1</v>
      </c>
      <c r="G577" s="8"/>
      <c r="H577" s="5"/>
    </row>
    <row r="578" spans="1:8" customHeight="1" ht="18">
      <c r="B578" s="10" t="s">
        <v>2</v>
      </c>
      <c r="C578" s="11"/>
      <c r="D578" s="12"/>
      <c r="F578" s="10" t="s">
        <v>2</v>
      </c>
      <c r="G578" s="11"/>
      <c r="H578" s="12"/>
    </row>
    <row r="579" spans="1:8" customHeight="1" ht="18">
      <c r="B579" s="10" t="s">
        <v>3</v>
      </c>
      <c r="C579" s="11"/>
      <c r="D579" s="12"/>
      <c r="F579" s="10" t="s">
        <v>3</v>
      </c>
      <c r="G579" s="11"/>
      <c r="H579" s="12"/>
    </row>
    <row r="580" spans="1:8" customHeight="1" ht="18">
      <c r="B580" s="13"/>
      <c r="C580" s="11"/>
      <c r="D580" s="12"/>
      <c r="F580" s="13"/>
      <c r="G580" s="11"/>
      <c r="H580" s="12"/>
    </row>
    <row r="581" spans="1:8" customHeight="1" ht="18">
      <c r="B581" s="13" t="s">
        <v>4</v>
      </c>
      <c r="C581" s="15"/>
      <c r="D581" s="15"/>
      <c r="F581" s="13" t="s">
        <v>4</v>
      </c>
      <c r="G581" s="15"/>
      <c r="H581" s="15"/>
    </row>
    <row r="582" spans="1:8" customHeight="1" ht="18.75">
      <c r="B582" s="13"/>
      <c r="C582" s="11"/>
      <c r="D582" s="12"/>
      <c r="F582" s="13"/>
      <c r="G582" s="11"/>
      <c r="H582" s="12"/>
    </row>
    <row r="583" spans="1:8" customHeight="1" ht="29.25">
      <c r="B583" s="16" t="s">
        <v>6</v>
      </c>
      <c r="C583" s="51" t="s">
        <v>7</v>
      </c>
      <c r="D583" s="18" t="s">
        <v>8</v>
      </c>
      <c r="F583" s="16" t="s">
        <v>6</v>
      </c>
      <c r="G583" s="17" t="s">
        <v>7</v>
      </c>
      <c r="H583" s="18" t="s">
        <v>8</v>
      </c>
    </row>
    <row r="584" spans="1:8" customHeight="1" ht="15.75">
      <c r="B584" s="19"/>
      <c r="C584" s="20"/>
      <c r="D584" s="21"/>
      <c r="F584" s="19"/>
      <c r="G584" s="20"/>
      <c r="H584" s="21"/>
    </row>
    <row r="585" spans="1:8" customHeight="1" ht="15.75">
      <c r="B585" s="19" t="s">
        <v>9</v>
      </c>
      <c r="C585" s="22"/>
      <c r="D585" s="22" t="str">
        <f>apr.14!AW36</f>
        <v>0</v>
      </c>
      <c r="F585" s="19" t="s">
        <v>9</v>
      </c>
      <c r="G585" s="22"/>
      <c r="H585" s="22" t="str">
        <f>apr.14!AW37</f>
        <v>0</v>
      </c>
    </row>
    <row r="586" spans="1:8" customHeight="1" ht="15.75">
      <c r="B586" s="19" t="s">
        <v>10</v>
      </c>
      <c r="C586" s="22"/>
      <c r="D586" s="22" t="str">
        <f>apr.14!R544</f>
        <v>0</v>
      </c>
      <c r="F586" s="19" t="s">
        <v>10</v>
      </c>
      <c r="G586" s="22"/>
      <c r="H586" s="22"/>
    </row>
    <row r="587" spans="1:8" customHeight="1" ht="15.75">
      <c r="B587" s="19" t="s">
        <v>11</v>
      </c>
      <c r="C587" s="22"/>
      <c r="D587" s="22" t="str">
        <f>apr.14!U544</f>
        <v>0</v>
      </c>
      <c r="F587" s="19" t="s">
        <v>11</v>
      </c>
      <c r="G587" s="22"/>
      <c r="H587" s="22" t="str">
        <f>apr.14!Y583</f>
        <v>0</v>
      </c>
    </row>
    <row r="588" spans="1:8" customHeight="1" ht="15.75">
      <c r="B588" s="19" t="s">
        <v>12</v>
      </c>
      <c r="C588" s="22"/>
      <c r="D588" s="22" t="str">
        <f>apr.14!Q75</f>
        <v>0</v>
      </c>
      <c r="F588" s="19" t="s">
        <v>12</v>
      </c>
      <c r="G588" s="22"/>
      <c r="H588" s="22" t="str">
        <f>apr.14!Q115</f>
        <v>0</v>
      </c>
    </row>
    <row r="589" spans="1:8" customHeight="1" ht="15.75">
      <c r="B589" s="19" t="s">
        <v>13</v>
      </c>
      <c r="C589" s="22"/>
      <c r="D589" s="23" t="str">
        <f>apr.14!S36</f>
        <v>0</v>
      </c>
      <c r="F589" s="19" t="s">
        <v>13</v>
      </c>
      <c r="G589" s="22"/>
      <c r="H589" s="23" t="str">
        <f>apr.14!S115</f>
        <v>0</v>
      </c>
    </row>
    <row r="590" spans="1:8" customHeight="1" ht="15.75">
      <c r="B590" s="24" t="s">
        <v>14</v>
      </c>
      <c r="C590" s="22"/>
      <c r="D590" s="23" t="str">
        <f>apr.14!T544</f>
        <v>0</v>
      </c>
      <c r="F590" s="24" t="s">
        <v>14</v>
      </c>
      <c r="G590" s="22"/>
      <c r="H590" s="23" t="str">
        <f>apr.14!X583</f>
        <v>0</v>
      </c>
    </row>
    <row r="591" spans="1:8" customHeight="1" ht="15.75">
      <c r="B591" s="19"/>
      <c r="C591" s="22"/>
      <c r="D591" s="23"/>
      <c r="F591" s="19"/>
      <c r="G591" s="22"/>
      <c r="H591" s="23"/>
    </row>
    <row r="592" spans="1:8" customHeight="1" ht="15.75">
      <c r="B592" s="25" t="s">
        <v>15</v>
      </c>
      <c r="C592" s="22"/>
      <c r="D592" s="23"/>
      <c r="F592" s="25" t="s">
        <v>15</v>
      </c>
      <c r="G592" s="22"/>
      <c r="H592" s="23"/>
    </row>
    <row r="593" spans="1:8" customHeight="1" ht="15.75">
      <c r="B593" s="26"/>
      <c r="C593" s="27"/>
      <c r="D593" s="28"/>
      <c r="F593" s="26"/>
      <c r="G593" s="27"/>
      <c r="H593" s="28"/>
    </row>
    <row r="594" spans="1:8" customHeight="1" ht="15.75">
      <c r="B594" s="19"/>
      <c r="C594" s="20"/>
      <c r="D594" s="21"/>
      <c r="F594" s="19"/>
      <c r="G594" s="20"/>
      <c r="H594" s="21"/>
    </row>
    <row r="595" spans="1:8" customHeight="1" ht="15.75">
      <c r="B595" s="19" t="s">
        <v>16</v>
      </c>
      <c r="C595" s="29"/>
      <c r="D595" s="23" t="str">
        <f>SUM(D585:D593)</f>
        <v>0</v>
      </c>
      <c r="F595" s="19" t="s">
        <v>16</v>
      </c>
      <c r="G595" s="29"/>
      <c r="H595" s="23" t="str">
        <f>SUM(H585:H590)</f>
        <v>0</v>
      </c>
    </row>
    <row r="596" spans="1:8" customHeight="1" ht="15.75">
      <c r="B596" s="25" t="s">
        <v>17</v>
      </c>
      <c r="C596" s="29"/>
      <c r="D596" s="23" t="str">
        <f>apr.14!AB75</f>
        <v>0</v>
      </c>
      <c r="F596" s="25" t="s">
        <v>17</v>
      </c>
      <c r="G596" s="29"/>
      <c r="H596" s="23" t="str">
        <f>apr.14!AB37</f>
        <v>0</v>
      </c>
    </row>
    <row r="597" spans="1:8" customHeight="1" ht="16.5">
      <c r="B597" s="31"/>
      <c r="C597" s="32"/>
      <c r="D597" s="33" t="str">
        <f>D595-D596</f>
        <v>0</v>
      </c>
      <c r="F597" s="31"/>
      <c r="G597" s="32"/>
      <c r="H597" s="33" t="str">
        <f>H595-H596</f>
        <v>0</v>
      </c>
    </row>
    <row r="598" spans="1:8" customHeight="1" ht="15.75">
      <c r="B598" s="19"/>
      <c r="C598" s="29"/>
      <c r="D598" s="23"/>
      <c r="F598" s="19"/>
      <c r="G598" s="29"/>
      <c r="H598" s="23"/>
    </row>
    <row r="599" spans="1:8" customHeight="1" ht="15.75">
      <c r="B599" s="19" t="s">
        <v>18</v>
      </c>
      <c r="C599" s="22"/>
      <c r="D599" s="23"/>
      <c r="F599" s="19" t="s">
        <v>18</v>
      </c>
      <c r="G599" s="22"/>
      <c r="H599" s="23"/>
    </row>
    <row r="600" spans="1:8" customHeight="1" ht="15.75">
      <c r="B600" s="19" t="s">
        <v>19</v>
      </c>
      <c r="C600" s="29"/>
      <c r="D600" s="23">
        <v>581.3</v>
      </c>
      <c r="F600" s="19" t="s">
        <v>19</v>
      </c>
      <c r="G600" s="29"/>
      <c r="H600" s="23">
        <v>545</v>
      </c>
    </row>
    <row r="601" spans="1:8" customHeight="1" ht="15.75">
      <c r="B601" s="19" t="s">
        <v>20</v>
      </c>
      <c r="C601" s="29"/>
      <c r="D601" s="23">
        <v>250</v>
      </c>
      <c r="F601" s="19" t="s">
        <v>20</v>
      </c>
      <c r="G601" s="29"/>
      <c r="H601" s="23">
        <v>187.5</v>
      </c>
    </row>
    <row r="602" spans="1:8" customHeight="1" ht="15.75">
      <c r="B602" s="19" t="s">
        <v>21</v>
      </c>
      <c r="C602" s="29"/>
      <c r="D602" s="23">
        <v>100</v>
      </c>
      <c r="F602" s="19" t="s">
        <v>21</v>
      </c>
      <c r="G602" s="29"/>
      <c r="H602" s="23">
        <v>100</v>
      </c>
    </row>
    <row r="603" spans="1:8" customHeight="1" ht="16.5">
      <c r="B603" s="31"/>
      <c r="C603" s="32"/>
      <c r="D603" s="33"/>
      <c r="F603" s="31"/>
      <c r="G603" s="32"/>
      <c r="H603" s="33"/>
    </row>
    <row r="604" spans="1:8" customHeight="1" ht="15.75">
      <c r="B604" s="19"/>
      <c r="C604" s="29"/>
      <c r="D604" s="23"/>
      <c r="F604" s="19"/>
      <c r="G604" s="29"/>
      <c r="H604" s="23"/>
    </row>
    <row r="605" spans="1:8" customHeight="1" ht="15.75">
      <c r="B605" s="19" t="s">
        <v>22</v>
      </c>
      <c r="C605" s="29"/>
      <c r="D605" s="23" t="str">
        <f>D597-D600-D601-D602</f>
        <v>0</v>
      </c>
      <c r="F605" s="19" t="s">
        <v>22</v>
      </c>
      <c r="G605" s="29"/>
      <c r="H605" s="23" t="str">
        <f>H597-H600-H601-H602</f>
        <v>0</v>
      </c>
    </row>
    <row r="606" spans="1:8" customHeight="1" ht="15.75">
      <c r="B606" s="19"/>
      <c r="C606" s="29"/>
      <c r="D606" s="23"/>
      <c r="F606" s="19"/>
      <c r="G606" s="29"/>
      <c r="H606" s="23"/>
    </row>
    <row r="607" spans="1:8" customHeight="1" ht="15.75">
      <c r="B607" s="34" t="s">
        <v>23</v>
      </c>
      <c r="C607" s="35"/>
      <c r="D607" s="28"/>
      <c r="F607" s="34" t="s">
        <v>23</v>
      </c>
      <c r="G607" s="35"/>
      <c r="H607" s="28"/>
    </row>
    <row r="608" spans="1:8" customHeight="1" ht="15.75">
      <c r="B608" s="19"/>
      <c r="C608" s="29"/>
      <c r="D608" s="23" t="str">
        <f>SUM(D605:D607)</f>
        <v>0</v>
      </c>
      <c r="F608" s="19"/>
      <c r="G608" s="29"/>
      <c r="H608" s="23" t="str">
        <f>SUM(H605:H607)</f>
        <v>0</v>
      </c>
    </row>
    <row r="609" spans="1:8" customHeight="1" ht="15.75">
      <c r="B609" s="19" t="s">
        <v>24</v>
      </c>
      <c r="C609" s="20"/>
      <c r="D609" s="23"/>
      <c r="F609" s="19" t="s">
        <v>24</v>
      </c>
      <c r="G609" s="20"/>
      <c r="H609" s="23"/>
    </row>
    <row r="610" spans="1:8" customHeight="1" ht="15.75">
      <c r="B610" s="19"/>
      <c r="C610" s="20"/>
      <c r="D610" s="23"/>
      <c r="F610" s="19"/>
      <c r="G610" s="20"/>
      <c r="H610" s="23"/>
    </row>
    <row r="611" spans="1:8" customHeight="1" ht="16.5">
      <c r="B611" s="36" t="s">
        <v>25</v>
      </c>
      <c r="C611" s="37"/>
      <c r="D611" s="38" t="str">
        <f>SUM(D608:D609)</f>
        <v>0</v>
      </c>
      <c r="F611" s="36" t="s">
        <v>25</v>
      </c>
      <c r="G611" s="37"/>
      <c r="H611" s="38" t="str">
        <f>SUM(H608:H609)</f>
        <v>0</v>
      </c>
    </row>
    <row r="612" spans="1:8" customHeight="1" ht="17.25">
      <c r="B612" s="39"/>
      <c r="C612" s="40"/>
      <c r="D612" s="41"/>
      <c r="F612" s="39"/>
      <c r="G612" s="40"/>
      <c r="H612" s="41"/>
    </row>
    <row r="613" spans="1:8" customHeight="1" ht="15">
      <c r="B613" s="42" t="s">
        <v>26</v>
      </c>
      <c r="C613" s="43"/>
      <c r="D613" s="44"/>
      <c r="F613" s="42" t="s">
        <v>26</v>
      </c>
      <c r="G613" s="43"/>
      <c r="H613" s="44"/>
    </row>
    <row r="614" spans="1:8" customHeight="1" ht="15">
      <c r="B614" s="46"/>
      <c r="C614" s="47"/>
      <c r="D614" s="48" t="s">
        <v>27</v>
      </c>
      <c r="F614" s="46"/>
      <c r="G614" s="47"/>
      <c r="H614" s="49" t="s">
        <v>27</v>
      </c>
    </row>
    <row r="615" spans="1:8" customHeight="1" ht="15">
      <c r="B615" s="50"/>
      <c r="C615" s="50"/>
      <c r="D615" s="50"/>
      <c r="F615" s="50"/>
      <c r="G615" s="50"/>
      <c r="H615" s="50"/>
    </row>
    <row r="617" spans="1:8" customHeight="1" ht="18.75">
      <c r="B617" s="3" t="s">
        <v>0</v>
      </c>
      <c r="C617" s="4"/>
      <c r="D617" s="5"/>
      <c r="F617" s="3" t="s">
        <v>0</v>
      </c>
      <c r="G617" s="4"/>
      <c r="H617" s="5"/>
    </row>
    <row r="618" spans="1:8" customHeight="1" ht="18">
      <c r="B618" s="7" t="s">
        <v>1</v>
      </c>
      <c r="C618" s="8"/>
      <c r="D618" s="5"/>
      <c r="F618" s="7" t="s">
        <v>1</v>
      </c>
      <c r="G618" s="8"/>
      <c r="H618" s="5"/>
    </row>
    <row r="619" spans="1:8" customHeight="1" ht="18">
      <c r="B619" s="10" t="s">
        <v>2</v>
      </c>
      <c r="C619" s="11"/>
      <c r="D619" s="12"/>
      <c r="F619" s="10" t="s">
        <v>2</v>
      </c>
      <c r="G619" s="11"/>
      <c r="H619" s="12"/>
    </row>
    <row r="620" spans="1:8" customHeight="1" ht="18">
      <c r="B620" s="10" t="s">
        <v>3</v>
      </c>
      <c r="C620" s="11"/>
      <c r="D620" s="12"/>
      <c r="F620" s="10" t="s">
        <v>3</v>
      </c>
      <c r="G620" s="11"/>
      <c r="H620" s="12"/>
    </row>
    <row r="621" spans="1:8" customHeight="1" ht="18">
      <c r="B621" s="13"/>
      <c r="C621" s="11"/>
      <c r="D621" s="12"/>
      <c r="F621" s="13"/>
      <c r="G621" s="11"/>
      <c r="H621" s="12"/>
    </row>
    <row r="622" spans="1:8" customHeight="1" ht="18">
      <c r="B622" s="13" t="s">
        <v>4</v>
      </c>
      <c r="C622" s="15"/>
      <c r="D622" s="15"/>
      <c r="F622" s="13" t="s">
        <v>4</v>
      </c>
      <c r="G622" s="15"/>
      <c r="H622" s="15"/>
    </row>
    <row r="623" spans="1:8" customHeight="1" ht="18.75">
      <c r="B623" s="13"/>
      <c r="C623" s="11"/>
      <c r="D623" s="12"/>
      <c r="F623" s="13"/>
      <c r="G623" s="11"/>
      <c r="H623" s="12"/>
    </row>
    <row r="624" spans="1:8" customHeight="1" ht="29.25">
      <c r="B624" s="16" t="s">
        <v>6</v>
      </c>
      <c r="C624" s="51" t="s">
        <v>7</v>
      </c>
      <c r="D624" s="18" t="s">
        <v>8</v>
      </c>
      <c r="F624" s="16" t="s">
        <v>6</v>
      </c>
      <c r="G624" s="17" t="s">
        <v>7</v>
      </c>
      <c r="H624" s="18" t="s">
        <v>8</v>
      </c>
    </row>
    <row r="625" spans="1:8" customHeight="1" ht="15.75">
      <c r="B625" s="19"/>
      <c r="C625" s="20"/>
      <c r="D625" s="21"/>
      <c r="F625" s="19"/>
      <c r="G625" s="20"/>
      <c r="H625" s="21"/>
    </row>
    <row r="626" spans="1:8" customHeight="1" ht="15.75">
      <c r="B626" s="19" t="s">
        <v>9</v>
      </c>
      <c r="C626" s="22"/>
      <c r="D626" s="22" t="str">
        <f>apr.14!AW38</f>
        <v>0</v>
      </c>
      <c r="F626" s="19" t="s">
        <v>9</v>
      </c>
      <c r="G626" s="22"/>
      <c r="H626" s="22" t="str">
        <f>apr.14!AW39</f>
        <v>0</v>
      </c>
    </row>
    <row r="627" spans="1:8" customHeight="1" ht="15.75">
      <c r="B627" s="19" t="s">
        <v>10</v>
      </c>
      <c r="C627" s="22"/>
      <c r="D627" s="22" t="str">
        <f>apr.14!R585</f>
        <v>0</v>
      </c>
      <c r="F627" s="19" t="s">
        <v>10</v>
      </c>
      <c r="G627" s="22"/>
      <c r="H627" s="22"/>
    </row>
    <row r="628" spans="1:8" customHeight="1" ht="15.75">
      <c r="B628" s="19" t="s">
        <v>11</v>
      </c>
      <c r="C628" s="22"/>
      <c r="D628" s="22" t="str">
        <f>apr.14!U585</f>
        <v>0</v>
      </c>
      <c r="F628" s="19" t="s">
        <v>11</v>
      </c>
      <c r="G628" s="22"/>
      <c r="H628" s="22" t="str">
        <f>apr.14!Y624</f>
        <v>0</v>
      </c>
    </row>
    <row r="629" spans="1:8" customHeight="1" ht="15.75">
      <c r="B629" s="19" t="s">
        <v>12</v>
      </c>
      <c r="C629" s="22"/>
      <c r="D629" s="22" t="str">
        <f>apr.14!Q116</f>
        <v>0</v>
      </c>
      <c r="F629" s="19" t="s">
        <v>12</v>
      </c>
      <c r="G629" s="22"/>
      <c r="H629" s="22" t="str">
        <f>apr.14!Q156</f>
        <v>0</v>
      </c>
    </row>
    <row r="630" spans="1:8" customHeight="1" ht="15.75">
      <c r="B630" s="19" t="s">
        <v>13</v>
      </c>
      <c r="C630" s="22"/>
      <c r="D630" s="23" t="str">
        <f>apr.14!S38</f>
        <v>0</v>
      </c>
      <c r="F630" s="19" t="s">
        <v>13</v>
      </c>
      <c r="G630" s="22"/>
      <c r="H630" s="23" t="str">
        <f>apr.14!S39</f>
        <v>0</v>
      </c>
    </row>
    <row r="631" spans="1:8" customHeight="1" ht="15.75">
      <c r="B631" s="24" t="s">
        <v>14</v>
      </c>
      <c r="C631" s="22"/>
      <c r="D631" s="23" t="str">
        <f>apr.14!T585</f>
        <v>0</v>
      </c>
      <c r="F631" s="24" t="s">
        <v>14</v>
      </c>
      <c r="G631" s="22"/>
      <c r="H631" s="23" t="str">
        <f>apr.14!X624</f>
        <v>0</v>
      </c>
    </row>
    <row r="632" spans="1:8" customHeight="1" ht="15.75">
      <c r="B632" s="19"/>
      <c r="C632" s="22"/>
      <c r="D632" s="23"/>
      <c r="F632" s="19"/>
      <c r="G632" s="22"/>
      <c r="H632" s="23"/>
    </row>
    <row r="633" spans="1:8" customHeight="1" ht="15.75">
      <c r="B633" s="25" t="s">
        <v>15</v>
      </c>
      <c r="C633" s="22"/>
      <c r="D633" s="23"/>
      <c r="F633" s="25" t="s">
        <v>15</v>
      </c>
      <c r="G633" s="22"/>
      <c r="H633" s="23"/>
    </row>
    <row r="634" spans="1:8" customHeight="1" ht="15.75">
      <c r="B634" s="26"/>
      <c r="C634" s="27"/>
      <c r="D634" s="28"/>
      <c r="F634" s="26"/>
      <c r="G634" s="27"/>
      <c r="H634" s="28"/>
    </row>
    <row r="635" spans="1:8" customHeight="1" ht="15.75">
      <c r="B635" s="19"/>
      <c r="C635" s="20"/>
      <c r="D635" s="21"/>
      <c r="F635" s="19"/>
      <c r="G635" s="20"/>
      <c r="H635" s="21"/>
    </row>
    <row r="636" spans="1:8" customHeight="1" ht="15.75">
      <c r="B636" s="19" t="s">
        <v>16</v>
      </c>
      <c r="C636" s="29"/>
      <c r="D636" s="23" t="str">
        <f>SUM(D626:D634)</f>
        <v>0</v>
      </c>
      <c r="F636" s="19" t="s">
        <v>16</v>
      </c>
      <c r="G636" s="29"/>
      <c r="H636" s="23" t="str">
        <f>SUM(H626:H631)</f>
        <v>0</v>
      </c>
    </row>
    <row r="637" spans="1:8" customHeight="1" ht="15.75">
      <c r="B637" s="25" t="s">
        <v>17</v>
      </c>
      <c r="C637" s="29"/>
      <c r="D637" s="23" t="str">
        <f>apr.14!AB38</f>
        <v>0</v>
      </c>
      <c r="F637" s="25" t="s">
        <v>17</v>
      </c>
      <c r="G637" s="29"/>
      <c r="H637" s="23" t="str">
        <f>apr.14!AB117</f>
        <v>0</v>
      </c>
    </row>
    <row r="638" spans="1:8" customHeight="1" ht="16.5">
      <c r="B638" s="31"/>
      <c r="C638" s="32"/>
      <c r="D638" s="33" t="str">
        <f>D636-D637</f>
        <v>0</v>
      </c>
      <c r="F638" s="31"/>
      <c r="G638" s="32"/>
      <c r="H638" s="33" t="str">
        <f>H636-H637</f>
        <v>0</v>
      </c>
    </row>
    <row r="639" spans="1:8" customHeight="1" ht="15.75">
      <c r="B639" s="19"/>
      <c r="C639" s="29"/>
      <c r="D639" s="23"/>
      <c r="F639" s="19"/>
      <c r="G639" s="29"/>
      <c r="H639" s="23"/>
    </row>
    <row r="640" spans="1:8" customHeight="1" ht="15.75">
      <c r="B640" s="19" t="s">
        <v>18</v>
      </c>
      <c r="C640" s="22"/>
      <c r="D640" s="23"/>
      <c r="F640" s="19" t="s">
        <v>18</v>
      </c>
      <c r="G640" s="22"/>
      <c r="H640" s="23"/>
    </row>
    <row r="641" spans="1:8" customHeight="1" ht="15.75">
      <c r="B641" s="19" t="s">
        <v>19</v>
      </c>
      <c r="C641" s="29"/>
      <c r="D641" s="23">
        <v>581.3</v>
      </c>
      <c r="F641" s="19" t="s">
        <v>19</v>
      </c>
      <c r="G641" s="29"/>
      <c r="H641" s="23">
        <v>545</v>
      </c>
    </row>
    <row r="642" spans="1:8" customHeight="1" ht="15.75">
      <c r="B642" s="19" t="s">
        <v>20</v>
      </c>
      <c r="C642" s="29"/>
      <c r="D642" s="23">
        <v>312.5</v>
      </c>
      <c r="F642" s="19" t="s">
        <v>20</v>
      </c>
      <c r="G642" s="29"/>
      <c r="H642" s="23">
        <v>187.5</v>
      </c>
    </row>
    <row r="643" spans="1:8" customHeight="1" ht="15.75">
      <c r="B643" s="19" t="s">
        <v>21</v>
      </c>
      <c r="C643" s="29"/>
      <c r="D643" s="23">
        <v>100</v>
      </c>
      <c r="F643" s="19" t="s">
        <v>21</v>
      </c>
      <c r="G643" s="29"/>
      <c r="H643" s="23">
        <v>100</v>
      </c>
    </row>
    <row r="644" spans="1:8" customHeight="1" ht="16.5">
      <c r="B644" s="31"/>
      <c r="C644" s="32"/>
      <c r="D644" s="33"/>
      <c r="F644" s="31"/>
      <c r="G644" s="32"/>
      <c r="H644" s="33"/>
    </row>
    <row r="645" spans="1:8" customHeight="1" ht="15.75">
      <c r="B645" s="19"/>
      <c r="C645" s="29"/>
      <c r="D645" s="23"/>
      <c r="F645" s="19"/>
      <c r="G645" s="29"/>
      <c r="H645" s="23"/>
    </row>
    <row r="646" spans="1:8" customHeight="1" ht="15.75">
      <c r="B646" s="19" t="s">
        <v>22</v>
      </c>
      <c r="C646" s="29"/>
      <c r="D646" s="23" t="str">
        <f>D638-D641-D642-D643</f>
        <v>0</v>
      </c>
      <c r="F646" s="19" t="s">
        <v>22</v>
      </c>
      <c r="G646" s="29"/>
      <c r="H646" s="23" t="str">
        <f>H638-H641-H642-H643</f>
        <v>0</v>
      </c>
    </row>
    <row r="647" spans="1:8" customHeight="1" ht="15.75">
      <c r="B647" s="19"/>
      <c r="C647" s="29"/>
      <c r="D647" s="23"/>
      <c r="F647" s="19"/>
      <c r="G647" s="29"/>
      <c r="H647" s="23"/>
    </row>
    <row r="648" spans="1:8" customHeight="1" ht="15.75">
      <c r="B648" s="34" t="s">
        <v>23</v>
      </c>
      <c r="C648" s="35"/>
      <c r="D648" s="28"/>
      <c r="F648" s="34" t="s">
        <v>23</v>
      </c>
      <c r="G648" s="35"/>
      <c r="H648" s="28"/>
    </row>
    <row r="649" spans="1:8" customHeight="1" ht="15.75">
      <c r="B649" s="19"/>
      <c r="C649" s="29"/>
      <c r="D649" s="23" t="str">
        <f>SUM(D646:D648)</f>
        <v>0</v>
      </c>
      <c r="F649" s="19"/>
      <c r="G649" s="29"/>
      <c r="H649" s="23" t="str">
        <f>SUM(H646:H648)</f>
        <v>0</v>
      </c>
    </row>
    <row r="650" spans="1:8" customHeight="1" ht="15.75">
      <c r="B650" s="19" t="s">
        <v>24</v>
      </c>
      <c r="C650" s="20"/>
      <c r="D650" s="23"/>
      <c r="F650" s="19" t="s">
        <v>24</v>
      </c>
      <c r="G650" s="20"/>
      <c r="H650" s="23"/>
    </row>
    <row r="651" spans="1:8" customHeight="1" ht="15.75">
      <c r="B651" s="19"/>
      <c r="C651" s="20"/>
      <c r="D651" s="23"/>
      <c r="F651" s="19"/>
      <c r="G651" s="20"/>
      <c r="H651" s="23"/>
    </row>
    <row r="652" spans="1:8" customHeight="1" ht="16.5">
      <c r="B652" s="36" t="s">
        <v>25</v>
      </c>
      <c r="C652" s="37"/>
      <c r="D652" s="38" t="str">
        <f>SUM(D649:D650)</f>
        <v>0</v>
      </c>
      <c r="F652" s="36" t="s">
        <v>25</v>
      </c>
      <c r="G652" s="37"/>
      <c r="H652" s="38" t="str">
        <f>SUM(H649:H650)</f>
        <v>0</v>
      </c>
    </row>
    <row r="653" spans="1:8" customHeight="1" ht="17.25">
      <c r="B653" s="39"/>
      <c r="C653" s="40"/>
      <c r="D653" s="41"/>
      <c r="F653" s="39"/>
      <c r="G653" s="40"/>
      <c r="H653" s="41"/>
    </row>
    <row r="654" spans="1:8" customHeight="1" ht="15">
      <c r="B654" s="42" t="s">
        <v>26</v>
      </c>
      <c r="C654" s="43"/>
      <c r="D654" s="44"/>
      <c r="F654" s="42" t="s">
        <v>26</v>
      </c>
      <c r="G654" s="43"/>
      <c r="H654" s="44"/>
    </row>
    <row r="655" spans="1:8" customHeight="1" ht="15">
      <c r="B655" s="46"/>
      <c r="C655" s="47"/>
      <c r="D655" s="48" t="s">
        <v>27</v>
      </c>
      <c r="F655" s="46"/>
      <c r="G655" s="47"/>
      <c r="H655" s="49" t="s">
        <v>27</v>
      </c>
    </row>
    <row r="656" spans="1:8" customHeight="1" ht="15">
      <c r="B656" s="50"/>
      <c r="C656" s="50"/>
      <c r="D656" s="50"/>
      <c r="F656" s="50"/>
      <c r="G656" s="50"/>
      <c r="H656" s="50"/>
    </row>
    <row r="658" spans="1:8" customHeight="1" ht="18.75">
      <c r="B658" s="3" t="s">
        <v>0</v>
      </c>
      <c r="C658" s="4"/>
      <c r="D658" s="5"/>
      <c r="F658" s="3" t="s">
        <v>0</v>
      </c>
      <c r="G658" s="4"/>
      <c r="H658" s="5"/>
    </row>
    <row r="659" spans="1:8" customHeight="1" ht="18">
      <c r="B659" s="7" t="s">
        <v>1</v>
      </c>
      <c r="C659" s="8"/>
      <c r="D659" s="5"/>
      <c r="F659" s="7" t="s">
        <v>1</v>
      </c>
      <c r="G659" s="8"/>
      <c r="H659" s="5"/>
    </row>
    <row r="660" spans="1:8" customHeight="1" ht="18">
      <c r="B660" s="10" t="s">
        <v>2</v>
      </c>
      <c r="C660" s="11"/>
      <c r="D660" s="12"/>
      <c r="F660" s="10" t="s">
        <v>2</v>
      </c>
      <c r="G660" s="11"/>
      <c r="H660" s="12"/>
    </row>
    <row r="661" spans="1:8" customHeight="1" ht="18">
      <c r="B661" s="10" t="s">
        <v>3</v>
      </c>
      <c r="C661" s="11"/>
      <c r="D661" s="12"/>
      <c r="F661" s="10" t="s">
        <v>3</v>
      </c>
      <c r="G661" s="11"/>
      <c r="H661" s="12"/>
    </row>
    <row r="662" spans="1:8" customHeight="1" ht="18">
      <c r="B662" s="13"/>
      <c r="C662" s="11"/>
      <c r="D662" s="12"/>
      <c r="F662" s="13"/>
      <c r="G662" s="11"/>
      <c r="H662" s="12"/>
    </row>
    <row r="663" spans="1:8" customHeight="1" ht="18">
      <c r="B663" s="13" t="s">
        <v>4</v>
      </c>
      <c r="C663" s="15"/>
      <c r="D663" s="15"/>
      <c r="F663" s="13" t="s">
        <v>4</v>
      </c>
      <c r="G663" s="15"/>
      <c r="H663" s="15"/>
    </row>
    <row r="664" spans="1:8" customHeight="1" ht="18.75">
      <c r="B664" s="13"/>
      <c r="C664" s="11"/>
      <c r="D664" s="12"/>
      <c r="F664" s="13"/>
      <c r="G664" s="11"/>
      <c r="H664" s="12"/>
    </row>
    <row r="665" spans="1:8" customHeight="1" ht="29.25">
      <c r="B665" s="16" t="s">
        <v>6</v>
      </c>
      <c r="C665" s="51" t="s">
        <v>7</v>
      </c>
      <c r="D665" s="18" t="s">
        <v>8</v>
      </c>
      <c r="F665" s="16" t="s">
        <v>6</v>
      </c>
      <c r="G665" s="17" t="s">
        <v>7</v>
      </c>
      <c r="H665" s="18" t="s">
        <v>8</v>
      </c>
    </row>
    <row r="666" spans="1:8" customHeight="1" ht="15.75">
      <c r="B666" s="19"/>
      <c r="C666" s="20"/>
      <c r="D666" s="21"/>
      <c r="F666" s="19"/>
      <c r="G666" s="20"/>
      <c r="H666" s="21"/>
    </row>
    <row r="667" spans="1:8" customHeight="1" ht="15.75">
      <c r="B667" s="19" t="s">
        <v>9</v>
      </c>
      <c r="C667" s="22"/>
      <c r="D667" s="22" t="str">
        <f>apr.14!AW40</f>
        <v>0</v>
      </c>
      <c r="F667" s="19" t="s">
        <v>9</v>
      </c>
      <c r="G667" s="22"/>
      <c r="H667" s="22" t="str">
        <f>apr.14!AW41</f>
        <v>0</v>
      </c>
    </row>
    <row r="668" spans="1:8" customHeight="1" ht="15.75">
      <c r="B668" s="19" t="s">
        <v>10</v>
      </c>
      <c r="C668" s="22"/>
      <c r="D668" s="22" t="str">
        <f>apr.14!R626</f>
        <v>0</v>
      </c>
      <c r="F668" s="19" t="s">
        <v>10</v>
      </c>
      <c r="G668" s="22"/>
      <c r="H668" s="22" t="str">
        <f>apr.14!R41</f>
        <v>0</v>
      </c>
    </row>
    <row r="669" spans="1:8" customHeight="1" ht="15.75">
      <c r="B669" s="19" t="s">
        <v>11</v>
      </c>
      <c r="C669" s="22"/>
      <c r="D669" s="22" t="str">
        <f>apr.14!U626</f>
        <v>0</v>
      </c>
      <c r="F669" s="19" t="s">
        <v>11</v>
      </c>
      <c r="G669" s="22"/>
      <c r="H669" s="22" t="str">
        <f>apr.14!S41</f>
        <v>0</v>
      </c>
    </row>
    <row r="670" spans="1:8" customHeight="1" ht="15.75">
      <c r="B670" s="19" t="s">
        <v>12</v>
      </c>
      <c r="C670" s="22"/>
      <c r="D670" s="22" t="str">
        <f>apr.14!Q40</f>
        <v>0</v>
      </c>
      <c r="F670" s="19" t="s">
        <v>12</v>
      </c>
      <c r="G670" s="22"/>
      <c r="H670" s="22" t="str">
        <f>apr.14!Q197</f>
        <v>0</v>
      </c>
    </row>
    <row r="671" spans="1:8" customHeight="1" ht="15.75">
      <c r="B671" s="19" t="s">
        <v>13</v>
      </c>
      <c r="C671" s="22"/>
      <c r="D671" s="23" t="str">
        <f>apr.14!S40</f>
        <v>0</v>
      </c>
      <c r="F671" s="19" t="s">
        <v>13</v>
      </c>
      <c r="G671" s="22"/>
      <c r="H671" s="23" t="str">
        <f>apr.14!S80</f>
        <v>0</v>
      </c>
    </row>
    <row r="672" spans="1:8" customHeight="1" ht="15.75">
      <c r="B672" s="24" t="s">
        <v>14</v>
      </c>
      <c r="C672" s="22"/>
      <c r="D672" s="23" t="str">
        <f>apr.14!T626</f>
        <v>0</v>
      </c>
      <c r="F672" s="24" t="s">
        <v>14</v>
      </c>
      <c r="G672" s="22"/>
      <c r="H672" s="23" t="str">
        <f>apr.14!X665</f>
        <v>0</v>
      </c>
    </row>
    <row r="673" spans="1:8" customHeight="1" ht="15.75">
      <c r="B673" s="19"/>
      <c r="C673" s="22"/>
      <c r="D673" s="23"/>
      <c r="F673" s="19"/>
      <c r="G673" s="22"/>
      <c r="H673" s="23"/>
    </row>
    <row r="674" spans="1:8" customHeight="1" ht="15.75">
      <c r="B674" s="25" t="s">
        <v>15</v>
      </c>
      <c r="C674" s="22"/>
      <c r="D674" s="23"/>
      <c r="F674" s="25" t="s">
        <v>15</v>
      </c>
      <c r="G674" s="22"/>
      <c r="H674" s="23"/>
    </row>
    <row r="675" spans="1:8" customHeight="1" ht="15.75">
      <c r="B675" s="26"/>
      <c r="C675" s="27"/>
      <c r="D675" s="28"/>
      <c r="F675" s="26"/>
      <c r="G675" s="27"/>
      <c r="H675" s="28"/>
    </row>
    <row r="676" spans="1:8" customHeight="1" ht="15.75">
      <c r="B676" s="19"/>
      <c r="C676" s="20"/>
      <c r="D676" s="21"/>
      <c r="F676" s="19"/>
      <c r="G676" s="20"/>
      <c r="H676" s="21"/>
    </row>
    <row r="677" spans="1:8" customHeight="1" ht="15.75">
      <c r="B677" s="19" t="s">
        <v>16</v>
      </c>
      <c r="C677" s="29"/>
      <c r="D677" s="23" t="str">
        <f>SUM(D667:D675)</f>
        <v>0</v>
      </c>
      <c r="F677" s="19" t="s">
        <v>16</v>
      </c>
      <c r="G677" s="29"/>
      <c r="H677" s="23" t="str">
        <f>SUM(H667:H672)</f>
        <v>0</v>
      </c>
    </row>
    <row r="678" spans="1:8" customHeight="1" ht="15.75">
      <c r="B678" s="25" t="s">
        <v>17</v>
      </c>
      <c r="C678" s="29"/>
      <c r="D678" s="23" t="str">
        <f>apr.14!AB79</f>
        <v>0</v>
      </c>
      <c r="F678" s="25" t="s">
        <v>17</v>
      </c>
      <c r="G678" s="29"/>
      <c r="H678" s="23" t="str">
        <f>apr.14!AB158</f>
        <v>0</v>
      </c>
    </row>
    <row r="679" spans="1:8" customHeight="1" ht="16.5">
      <c r="B679" s="31"/>
      <c r="C679" s="32"/>
      <c r="D679" s="33" t="str">
        <f>D677-D678</f>
        <v>0</v>
      </c>
      <c r="F679" s="31"/>
      <c r="G679" s="32"/>
      <c r="H679" s="33" t="str">
        <f>H677-H678</f>
        <v>0</v>
      </c>
    </row>
    <row r="680" spans="1:8" customHeight="1" ht="15.75">
      <c r="B680" s="19"/>
      <c r="C680" s="29"/>
      <c r="D680" s="23"/>
      <c r="F680" s="19"/>
      <c r="G680" s="29"/>
      <c r="H680" s="23"/>
    </row>
    <row r="681" spans="1:8" customHeight="1" ht="15.75">
      <c r="B681" s="19" t="s">
        <v>18</v>
      </c>
      <c r="C681" s="22"/>
      <c r="D681" s="23"/>
      <c r="F681" s="19" t="s">
        <v>18</v>
      </c>
      <c r="G681" s="22"/>
      <c r="H681" s="23"/>
    </row>
    <row r="682" spans="1:8" customHeight="1" ht="15.75">
      <c r="B682" s="19" t="s">
        <v>19</v>
      </c>
      <c r="C682" s="29"/>
      <c r="D682" s="23">
        <v>508.7</v>
      </c>
      <c r="F682" s="19" t="s">
        <v>19</v>
      </c>
      <c r="G682" s="29"/>
      <c r="H682" s="23"/>
    </row>
    <row r="683" spans="1:8" customHeight="1" ht="15.75">
      <c r="B683" s="19" t="s">
        <v>20</v>
      </c>
      <c r="C683" s="29"/>
      <c r="D683" s="23">
        <v>175</v>
      </c>
      <c r="F683" s="19" t="s">
        <v>20</v>
      </c>
      <c r="G683" s="29"/>
      <c r="H683" s="23"/>
    </row>
    <row r="684" spans="1:8" customHeight="1" ht="15.75">
      <c r="B684" s="19" t="s">
        <v>21</v>
      </c>
      <c r="C684" s="29"/>
      <c r="D684" s="23">
        <v>100</v>
      </c>
      <c r="F684" s="19" t="s">
        <v>21</v>
      </c>
      <c r="G684" s="29"/>
      <c r="H684" s="23"/>
    </row>
    <row r="685" spans="1:8" customHeight="1" ht="16.5">
      <c r="B685" s="31"/>
      <c r="C685" s="32"/>
      <c r="D685" s="33"/>
      <c r="F685" s="31"/>
      <c r="G685" s="32"/>
      <c r="H685" s="33"/>
    </row>
    <row r="686" spans="1:8" customHeight="1" ht="15.75">
      <c r="B686" s="19"/>
      <c r="C686" s="29"/>
      <c r="D686" s="23"/>
      <c r="F686" s="19"/>
      <c r="G686" s="29"/>
      <c r="H686" s="23"/>
    </row>
    <row r="687" spans="1:8" customHeight="1" ht="15.75">
      <c r="B687" s="19" t="s">
        <v>22</v>
      </c>
      <c r="C687" s="29"/>
      <c r="D687" s="23" t="str">
        <f>D679-D682-D683-D684</f>
        <v>0</v>
      </c>
      <c r="F687" s="19" t="s">
        <v>22</v>
      </c>
      <c r="G687" s="29"/>
      <c r="H687" s="23" t="str">
        <f>H679-H682-H683-H684</f>
        <v>0</v>
      </c>
    </row>
    <row r="688" spans="1:8" customHeight="1" ht="15.75">
      <c r="B688" s="19"/>
      <c r="C688" s="29"/>
      <c r="D688" s="23"/>
      <c r="F688" s="19"/>
      <c r="G688" s="29"/>
      <c r="H688" s="23"/>
    </row>
    <row r="689" spans="1:8" customHeight="1" ht="15.75">
      <c r="B689" s="34" t="s">
        <v>23</v>
      </c>
      <c r="C689" s="35"/>
      <c r="D689" s="28"/>
      <c r="F689" s="34" t="s">
        <v>23</v>
      </c>
      <c r="G689" s="35"/>
      <c r="H689" s="28"/>
    </row>
    <row r="690" spans="1:8" customHeight="1" ht="15.75">
      <c r="B690" s="19"/>
      <c r="C690" s="29"/>
      <c r="D690" s="23" t="str">
        <f>SUM(D687:D689)</f>
        <v>0</v>
      </c>
      <c r="F690" s="19"/>
      <c r="G690" s="29"/>
      <c r="H690" s="23" t="str">
        <f>SUM(H687:H689)</f>
        <v>0</v>
      </c>
    </row>
    <row r="691" spans="1:8" customHeight="1" ht="15.75">
      <c r="B691" s="19" t="s">
        <v>24</v>
      </c>
      <c r="C691" s="20"/>
      <c r="D691" s="23"/>
      <c r="F691" s="19" t="s">
        <v>24</v>
      </c>
      <c r="G691" s="20"/>
      <c r="H691" s="23"/>
    </row>
    <row r="692" spans="1:8" customHeight="1" ht="15.75">
      <c r="B692" s="19"/>
      <c r="C692" s="20"/>
      <c r="D692" s="23"/>
      <c r="F692" s="19"/>
      <c r="G692" s="20"/>
      <c r="H692" s="23"/>
    </row>
    <row r="693" spans="1:8" customHeight="1" ht="16.5">
      <c r="B693" s="36" t="s">
        <v>25</v>
      </c>
      <c r="C693" s="37"/>
      <c r="D693" s="38" t="str">
        <f>SUM(D690:D691)</f>
        <v>0</v>
      </c>
      <c r="F693" s="36" t="s">
        <v>25</v>
      </c>
      <c r="G693" s="37"/>
      <c r="H693" s="38" t="str">
        <f>SUM(H690:H691)</f>
        <v>0</v>
      </c>
    </row>
    <row r="694" spans="1:8" customHeight="1" ht="17.25">
      <c r="B694" s="39"/>
      <c r="C694" s="40"/>
      <c r="D694" s="41"/>
      <c r="F694" s="39"/>
      <c r="G694" s="40"/>
      <c r="H694" s="41"/>
    </row>
    <row r="695" spans="1:8" customHeight="1" ht="15">
      <c r="B695" s="42" t="s">
        <v>26</v>
      </c>
      <c r="C695" s="43"/>
      <c r="D695" s="44"/>
      <c r="F695" s="42" t="s">
        <v>26</v>
      </c>
      <c r="G695" s="43"/>
      <c r="H695" s="44"/>
    </row>
    <row r="696" spans="1:8" customHeight="1" ht="15">
      <c r="B696" s="46"/>
      <c r="C696" s="47"/>
      <c r="D696" s="48" t="s">
        <v>27</v>
      </c>
      <c r="F696" s="46"/>
      <c r="G696" s="47"/>
      <c r="H696" s="49" t="s">
        <v>27</v>
      </c>
    </row>
    <row r="697" spans="1:8" customHeight="1" ht="15">
      <c r="B697" s="50"/>
      <c r="C697" s="50"/>
      <c r="D697" s="50"/>
      <c r="F697" s="50"/>
      <c r="G697" s="50"/>
      <c r="H697" s="50"/>
    </row>
    <row r="699" spans="1:8" customHeight="1" ht="18.75">
      <c r="B699" s="3" t="s">
        <v>0</v>
      </c>
      <c r="C699" s="4"/>
      <c r="D699" s="5"/>
      <c r="F699" s="3" t="s">
        <v>0</v>
      </c>
      <c r="G699" s="4"/>
      <c r="H699" s="5"/>
    </row>
    <row r="700" spans="1:8" customHeight="1" ht="18">
      <c r="B700" s="7" t="s">
        <v>1</v>
      </c>
      <c r="C700" s="8"/>
      <c r="D700" s="5"/>
      <c r="F700" s="7" t="s">
        <v>1</v>
      </c>
      <c r="G700" s="8"/>
      <c r="H700" s="5"/>
    </row>
    <row r="701" spans="1:8" customHeight="1" ht="18">
      <c r="B701" s="10" t="s">
        <v>2</v>
      </c>
      <c r="C701" s="11"/>
      <c r="D701" s="12"/>
      <c r="F701" s="10" t="s">
        <v>2</v>
      </c>
      <c r="G701" s="11"/>
      <c r="H701" s="12"/>
    </row>
    <row r="702" spans="1:8" customHeight="1" ht="18">
      <c r="B702" s="10" t="s">
        <v>3</v>
      </c>
      <c r="C702" s="11"/>
      <c r="D702" s="12"/>
      <c r="F702" s="10" t="s">
        <v>3</v>
      </c>
      <c r="G702" s="11"/>
      <c r="H702" s="12"/>
    </row>
    <row r="703" spans="1:8" customHeight="1" ht="18">
      <c r="B703" s="13"/>
      <c r="C703" s="11"/>
      <c r="D703" s="12"/>
      <c r="F703" s="13"/>
      <c r="G703" s="11"/>
      <c r="H703" s="12"/>
    </row>
    <row r="704" spans="1:8" customHeight="1" ht="18">
      <c r="B704" s="13" t="s">
        <v>4</v>
      </c>
      <c r="C704" s="15"/>
      <c r="D704" s="15"/>
      <c r="F704" s="13" t="s">
        <v>4</v>
      </c>
      <c r="G704" s="15"/>
      <c r="H704" s="15"/>
    </row>
    <row r="705" spans="1:8" customHeight="1" ht="18.75">
      <c r="B705" s="13"/>
      <c r="C705" s="11"/>
      <c r="D705" s="12"/>
      <c r="F705" s="13"/>
      <c r="G705" s="11"/>
      <c r="H705" s="12"/>
    </row>
    <row r="706" spans="1:8" customHeight="1" ht="29.25">
      <c r="B706" s="16" t="s">
        <v>6</v>
      </c>
      <c r="C706" s="51" t="s">
        <v>7</v>
      </c>
      <c r="D706" s="18" t="s">
        <v>8</v>
      </c>
      <c r="F706" s="16" t="s">
        <v>6</v>
      </c>
      <c r="G706" s="17" t="s">
        <v>7</v>
      </c>
      <c r="H706" s="18" t="s">
        <v>8</v>
      </c>
    </row>
    <row r="707" spans="1:8" customHeight="1" ht="15.75">
      <c r="B707" s="19"/>
      <c r="C707" s="20"/>
      <c r="D707" s="21"/>
      <c r="F707" s="19"/>
      <c r="G707" s="20"/>
      <c r="H707" s="21"/>
    </row>
    <row r="708" spans="1:8" customHeight="1" ht="15.75">
      <c r="B708" s="19" t="s">
        <v>9</v>
      </c>
      <c r="C708" s="22"/>
      <c r="D708" s="22" t="str">
        <f>apr.14!AW42</f>
        <v>0</v>
      </c>
      <c r="F708" s="19" t="s">
        <v>9</v>
      </c>
      <c r="G708" s="22"/>
      <c r="H708" s="22" t="str">
        <f>apr.14!AW43</f>
        <v>0</v>
      </c>
    </row>
    <row r="709" spans="1:8" customHeight="1" ht="15.75">
      <c r="B709" s="19" t="s">
        <v>10</v>
      </c>
      <c r="C709" s="22"/>
      <c r="D709" s="22" t="str">
        <f>apr.14!R42</f>
        <v>0</v>
      </c>
      <c r="F709" s="19" t="s">
        <v>10</v>
      </c>
      <c r="G709" s="22"/>
      <c r="H709" s="22"/>
    </row>
    <row r="710" spans="1:8" customHeight="1" ht="15.75">
      <c r="B710" s="19" t="s">
        <v>11</v>
      </c>
      <c r="C710" s="22"/>
      <c r="D710" s="22" t="str">
        <f>apr.14!U667</f>
        <v>0</v>
      </c>
      <c r="F710" s="19" t="s">
        <v>11</v>
      </c>
      <c r="G710" s="22"/>
      <c r="H710" s="22" t="str">
        <f>apr.14!Y706</f>
        <v>0</v>
      </c>
    </row>
    <row r="711" spans="1:8" customHeight="1" ht="15.75">
      <c r="B711" s="19" t="s">
        <v>12</v>
      </c>
      <c r="C711" s="22"/>
      <c r="D711" s="22" t="str">
        <f>apr.14!Q198</f>
        <v>0</v>
      </c>
      <c r="F711" s="19" t="s">
        <v>12</v>
      </c>
      <c r="G711" s="22"/>
      <c r="H711" s="22" t="str">
        <f>apr.14!Q238</f>
        <v>0</v>
      </c>
    </row>
    <row r="712" spans="1:8" customHeight="1" ht="15.75">
      <c r="B712" s="19" t="s">
        <v>13</v>
      </c>
      <c r="C712" s="22"/>
      <c r="D712" s="23" t="str">
        <f>apr.14!S42</f>
        <v>0</v>
      </c>
      <c r="F712" s="19" t="s">
        <v>13</v>
      </c>
      <c r="G712" s="22"/>
      <c r="H712" s="23" t="str">
        <f>apr.14!S121</f>
        <v>0</v>
      </c>
    </row>
    <row r="713" spans="1:8" customHeight="1" ht="15.75">
      <c r="B713" s="24" t="s">
        <v>14</v>
      </c>
      <c r="C713" s="22"/>
      <c r="D713" s="23" t="str">
        <f>apr.14!T667</f>
        <v>0</v>
      </c>
      <c r="F713" s="24" t="s">
        <v>14</v>
      </c>
      <c r="G713" s="22"/>
      <c r="H713" s="23" t="str">
        <f>apr.14!X706</f>
        <v>0</v>
      </c>
    </row>
    <row r="714" spans="1:8" customHeight="1" ht="15.75">
      <c r="B714" s="19"/>
      <c r="C714" s="22"/>
      <c r="D714" s="23"/>
      <c r="F714" s="19"/>
      <c r="G714" s="22"/>
      <c r="H714" s="23"/>
    </row>
    <row r="715" spans="1:8" customHeight="1" ht="15.75">
      <c r="B715" s="25" t="s">
        <v>15</v>
      </c>
      <c r="C715" s="22"/>
      <c r="D715" s="23"/>
      <c r="F715" s="25" t="s">
        <v>15</v>
      </c>
      <c r="G715" s="22"/>
      <c r="H715" s="23"/>
    </row>
    <row r="716" spans="1:8" customHeight="1" ht="15.75">
      <c r="B716" s="26"/>
      <c r="C716" s="27"/>
      <c r="D716" s="28"/>
      <c r="F716" s="26"/>
      <c r="G716" s="27"/>
      <c r="H716" s="28"/>
    </row>
    <row r="717" spans="1:8" customHeight="1" ht="15.75">
      <c r="B717" s="19"/>
      <c r="C717" s="20"/>
      <c r="D717" s="21"/>
      <c r="F717" s="19"/>
      <c r="G717" s="20"/>
      <c r="H717" s="21"/>
    </row>
    <row r="718" spans="1:8" customHeight="1" ht="15.75">
      <c r="B718" s="19" t="s">
        <v>16</v>
      </c>
      <c r="C718" s="29"/>
      <c r="D718" s="23" t="str">
        <f>SUM(D708:D716)</f>
        <v>0</v>
      </c>
      <c r="F718" s="19" t="s">
        <v>16</v>
      </c>
      <c r="G718" s="29"/>
      <c r="H718" s="23" t="str">
        <f>SUM(H708:H713)</f>
        <v>0</v>
      </c>
    </row>
    <row r="719" spans="1:8" customHeight="1" ht="15.75">
      <c r="B719" s="25" t="s">
        <v>17</v>
      </c>
      <c r="C719" s="29"/>
      <c r="D719" s="23" t="str">
        <f>apr.14!AB120</f>
        <v>0</v>
      </c>
      <c r="F719" s="25" t="s">
        <v>17</v>
      </c>
      <c r="G719" s="29"/>
      <c r="H719" s="23" t="str">
        <f>apr.14!AB199</f>
        <v>0</v>
      </c>
    </row>
    <row r="720" spans="1:8" customHeight="1" ht="16.5">
      <c r="B720" s="31"/>
      <c r="C720" s="32"/>
      <c r="D720" s="33" t="str">
        <f>D718-D719</f>
        <v>0</v>
      </c>
      <c r="F720" s="31"/>
      <c r="G720" s="32"/>
      <c r="H720" s="33" t="str">
        <f>H718-H719</f>
        <v>0</v>
      </c>
    </row>
    <row r="721" spans="1:8" customHeight="1" ht="15.75">
      <c r="B721" s="19"/>
      <c r="C721" s="29"/>
      <c r="D721" s="23"/>
      <c r="F721" s="19"/>
      <c r="G721" s="29"/>
      <c r="H721" s="23"/>
    </row>
    <row r="722" spans="1:8" customHeight="1" ht="15.75">
      <c r="B722" s="19" t="s">
        <v>18</v>
      </c>
      <c r="C722" s="22"/>
      <c r="D722" s="23"/>
      <c r="F722" s="19" t="s">
        <v>18</v>
      </c>
      <c r="G722" s="22"/>
      <c r="H722" s="23"/>
    </row>
    <row r="723" spans="1:8" customHeight="1" ht="15.75">
      <c r="B723" s="19" t="s">
        <v>19</v>
      </c>
      <c r="C723" s="29"/>
      <c r="D723" s="23">
        <v>581.3</v>
      </c>
      <c r="F723" s="19" t="s">
        <v>19</v>
      </c>
      <c r="G723" s="29"/>
      <c r="H723" s="23">
        <v>581.3</v>
      </c>
    </row>
    <row r="724" spans="1:8" customHeight="1" ht="15.75">
      <c r="B724" s="19" t="s">
        <v>20</v>
      </c>
      <c r="C724" s="29"/>
      <c r="D724" s="23">
        <v>275</v>
      </c>
      <c r="F724" s="19" t="s">
        <v>20</v>
      </c>
      <c r="G724" s="29"/>
      <c r="H724" s="23">
        <v>375</v>
      </c>
    </row>
    <row r="725" spans="1:8" customHeight="1" ht="15.75">
      <c r="B725" s="19" t="s">
        <v>21</v>
      </c>
      <c r="C725" s="29"/>
      <c r="D725" s="23">
        <v>100</v>
      </c>
      <c r="F725" s="19" t="s">
        <v>21</v>
      </c>
      <c r="G725" s="29"/>
      <c r="H725" s="23">
        <v>100</v>
      </c>
    </row>
    <row r="726" spans="1:8" customHeight="1" ht="16.5">
      <c r="B726" s="31"/>
      <c r="C726" s="32"/>
      <c r="D726" s="33"/>
      <c r="F726" s="31"/>
      <c r="G726" s="32"/>
      <c r="H726" s="33"/>
    </row>
    <row r="727" spans="1:8" customHeight="1" ht="15.75">
      <c r="B727" s="19"/>
      <c r="C727" s="29"/>
      <c r="D727" s="23"/>
      <c r="F727" s="19"/>
      <c r="G727" s="29"/>
      <c r="H727" s="23"/>
    </row>
    <row r="728" spans="1:8" customHeight="1" ht="15.75">
      <c r="B728" s="19" t="s">
        <v>22</v>
      </c>
      <c r="C728" s="29"/>
      <c r="D728" s="23" t="str">
        <f>D720-D723-D724-D725</f>
        <v>0</v>
      </c>
      <c r="F728" s="19" t="s">
        <v>22</v>
      </c>
      <c r="G728" s="29"/>
      <c r="H728" s="23" t="str">
        <f>H720-H723-H724-H725</f>
        <v>0</v>
      </c>
    </row>
    <row r="729" spans="1:8" customHeight="1" ht="15.75">
      <c r="B729" s="19"/>
      <c r="C729" s="29"/>
      <c r="D729" s="23"/>
      <c r="F729" s="19"/>
      <c r="G729" s="29"/>
      <c r="H729" s="23"/>
    </row>
    <row r="730" spans="1:8" customHeight="1" ht="15.75">
      <c r="B730" s="34" t="s">
        <v>23</v>
      </c>
      <c r="C730" s="35"/>
      <c r="D730" s="28"/>
      <c r="F730" s="34" t="s">
        <v>23</v>
      </c>
      <c r="G730" s="35"/>
      <c r="H730" s="28"/>
    </row>
    <row r="731" spans="1:8" customHeight="1" ht="15.75">
      <c r="B731" s="19"/>
      <c r="C731" s="29"/>
      <c r="D731" s="23" t="str">
        <f>SUM(D728:D730)</f>
        <v>0</v>
      </c>
      <c r="F731" s="19"/>
      <c r="G731" s="29"/>
      <c r="H731" s="23" t="str">
        <f>SUM(H728:H730)</f>
        <v>0</v>
      </c>
    </row>
    <row r="732" spans="1:8" customHeight="1" ht="15.75">
      <c r="B732" s="19" t="s">
        <v>24</v>
      </c>
      <c r="C732" s="20"/>
      <c r="D732" s="23"/>
      <c r="F732" s="19" t="s">
        <v>24</v>
      </c>
      <c r="G732" s="20"/>
      <c r="H732" s="23"/>
    </row>
    <row r="733" spans="1:8" customHeight="1" ht="15.75">
      <c r="B733" s="19"/>
      <c r="C733" s="20"/>
      <c r="D733" s="23"/>
      <c r="F733" s="19"/>
      <c r="G733" s="20"/>
      <c r="H733" s="23"/>
    </row>
    <row r="734" spans="1:8" customHeight="1" ht="16.5">
      <c r="B734" s="36" t="s">
        <v>25</v>
      </c>
      <c r="C734" s="37"/>
      <c r="D734" s="38" t="str">
        <f>SUM(D731:D732)</f>
        <v>0</v>
      </c>
      <c r="F734" s="36" t="s">
        <v>25</v>
      </c>
      <c r="G734" s="37"/>
      <c r="H734" s="38" t="str">
        <f>SUM(H731:H732)</f>
        <v>0</v>
      </c>
    </row>
    <row r="735" spans="1:8" customHeight="1" ht="17.25">
      <c r="B735" s="39"/>
      <c r="C735" s="40"/>
      <c r="D735" s="41"/>
      <c r="F735" s="39"/>
      <c r="G735" s="40"/>
      <c r="H735" s="41"/>
    </row>
    <row r="736" spans="1:8" customHeight="1" ht="15">
      <c r="B736" s="42" t="s">
        <v>26</v>
      </c>
      <c r="C736" s="43"/>
      <c r="D736" s="44"/>
      <c r="F736" s="42" t="s">
        <v>26</v>
      </c>
      <c r="G736" s="43"/>
      <c r="H736" s="44"/>
    </row>
    <row r="737" spans="1:8" customHeight="1" ht="15">
      <c r="B737" s="46"/>
      <c r="C737" s="47"/>
      <c r="D737" s="48" t="s">
        <v>27</v>
      </c>
      <c r="F737" s="46"/>
      <c r="G737" s="47"/>
      <c r="H737" s="49" t="s">
        <v>27</v>
      </c>
    </row>
    <row r="738" spans="1:8" customHeight="1" ht="15">
      <c r="B738" s="50"/>
      <c r="C738" s="50"/>
      <c r="D738" s="50"/>
      <c r="F738" s="50"/>
      <c r="G738" s="50"/>
      <c r="H738" s="50"/>
    </row>
    <row r="740" spans="1:8" customHeight="1" ht="18.75">
      <c r="B740" s="3" t="s">
        <v>0</v>
      </c>
      <c r="C740" s="4"/>
      <c r="D740" s="5"/>
      <c r="F740" s="3" t="s">
        <v>0</v>
      </c>
      <c r="G740" s="4"/>
      <c r="H740" s="5"/>
    </row>
    <row r="741" spans="1:8" customHeight="1" ht="18">
      <c r="B741" s="7" t="s">
        <v>1</v>
      </c>
      <c r="C741" s="8"/>
      <c r="D741" s="5"/>
      <c r="F741" s="7" t="s">
        <v>1</v>
      </c>
      <c r="G741" s="8"/>
      <c r="H741" s="5"/>
    </row>
    <row r="742" spans="1:8" customHeight="1" ht="18">
      <c r="B742" s="10" t="s">
        <v>2</v>
      </c>
      <c r="C742" s="11"/>
      <c r="D742" s="12"/>
      <c r="F742" s="10" t="s">
        <v>2</v>
      </c>
      <c r="G742" s="11"/>
      <c r="H742" s="12"/>
    </row>
    <row r="743" spans="1:8" customHeight="1" ht="18">
      <c r="B743" s="10" t="s">
        <v>3</v>
      </c>
      <c r="C743" s="11"/>
      <c r="D743" s="12"/>
      <c r="F743" s="10" t="s">
        <v>3</v>
      </c>
      <c r="G743" s="11"/>
      <c r="H743" s="12"/>
    </row>
    <row r="744" spans="1:8" customHeight="1" ht="18">
      <c r="B744" s="13"/>
      <c r="C744" s="11"/>
      <c r="D744" s="12"/>
      <c r="F744" s="13"/>
      <c r="G744" s="11"/>
      <c r="H744" s="12"/>
    </row>
    <row r="745" spans="1:8" customHeight="1" ht="18">
      <c r="B745" s="13" t="s">
        <v>4</v>
      </c>
      <c r="C745" s="15"/>
      <c r="D745" s="15"/>
      <c r="F745" s="13" t="s">
        <v>4</v>
      </c>
      <c r="G745" s="15"/>
      <c r="H745" s="15"/>
    </row>
    <row r="746" spans="1:8" customHeight="1" ht="18.75">
      <c r="B746" s="13"/>
      <c r="C746" s="11"/>
      <c r="D746" s="12"/>
      <c r="F746" s="13"/>
      <c r="G746" s="11"/>
      <c r="H746" s="12"/>
    </row>
    <row r="747" spans="1:8" customHeight="1" ht="29.25">
      <c r="B747" s="16" t="s">
        <v>6</v>
      </c>
      <c r="C747" s="51" t="s">
        <v>7</v>
      </c>
      <c r="D747" s="18" t="s">
        <v>8</v>
      </c>
      <c r="F747" s="16" t="s">
        <v>6</v>
      </c>
      <c r="G747" s="17" t="s">
        <v>7</v>
      </c>
      <c r="H747" s="18" t="s">
        <v>8</v>
      </c>
    </row>
    <row r="748" spans="1:8" customHeight="1" ht="15.75">
      <c r="B748" s="19"/>
      <c r="C748" s="20"/>
      <c r="D748" s="21"/>
      <c r="F748" s="19"/>
      <c r="G748" s="20"/>
      <c r="H748" s="21"/>
    </row>
    <row r="749" spans="1:8" customHeight="1" ht="15.75">
      <c r="B749" s="19" t="s">
        <v>9</v>
      </c>
      <c r="C749" s="22"/>
      <c r="D749" s="22" t="str">
        <f>apr.14!AW44</f>
        <v>0</v>
      </c>
      <c r="F749" s="19" t="s">
        <v>9</v>
      </c>
      <c r="G749" s="22"/>
      <c r="H749" s="22" t="str">
        <f>apr.14!AW45</f>
        <v>0</v>
      </c>
    </row>
    <row r="750" spans="1:8" customHeight="1" ht="15.75">
      <c r="B750" s="19" t="s">
        <v>10</v>
      </c>
      <c r="C750" s="22"/>
      <c r="D750" s="22" t="str">
        <f>apr.14!R83</f>
        <v>0</v>
      </c>
      <c r="F750" s="19" t="s">
        <v>10</v>
      </c>
      <c r="G750" s="22"/>
      <c r="H750" s="22"/>
    </row>
    <row r="751" spans="1:8" customHeight="1" ht="15.75">
      <c r="B751" s="19" t="s">
        <v>11</v>
      </c>
      <c r="C751" s="22"/>
      <c r="D751" s="22" t="str">
        <f>apr.14!U708</f>
        <v>0</v>
      </c>
      <c r="F751" s="19" t="s">
        <v>11</v>
      </c>
      <c r="G751" s="22"/>
      <c r="H751" s="22" t="str">
        <f>apr.14!Y747</f>
        <v>0</v>
      </c>
    </row>
    <row r="752" spans="1:8" customHeight="1" ht="15.75">
      <c r="B752" s="19" t="s">
        <v>12</v>
      </c>
      <c r="C752" s="22"/>
      <c r="D752" s="22" t="str">
        <f>apr.14!Q239</f>
        <v>0</v>
      </c>
      <c r="F752" s="19" t="s">
        <v>12</v>
      </c>
      <c r="G752" s="22"/>
      <c r="H752" s="22" t="str">
        <f>apr.14!Q45</f>
        <v>0</v>
      </c>
    </row>
    <row r="753" spans="1:8" customHeight="1" ht="15.75">
      <c r="B753" s="19" t="s">
        <v>13</v>
      </c>
      <c r="C753" s="22"/>
      <c r="D753" s="23" t="str">
        <f>apr.14!S83</f>
        <v>0</v>
      </c>
      <c r="F753" s="19" t="s">
        <v>13</v>
      </c>
      <c r="G753" s="22"/>
      <c r="H753" s="23" t="str">
        <f>apr.14!S162</f>
        <v>0</v>
      </c>
    </row>
    <row r="754" spans="1:8" customHeight="1" ht="15.75">
      <c r="B754" s="24" t="s">
        <v>14</v>
      </c>
      <c r="C754" s="22"/>
      <c r="D754" s="23" t="str">
        <f>apr.14!T708</f>
        <v>0</v>
      </c>
      <c r="F754" s="24" t="s">
        <v>14</v>
      </c>
      <c r="G754" s="22"/>
      <c r="H754" s="23" t="str">
        <f>apr.14!X747</f>
        <v>0</v>
      </c>
    </row>
    <row r="755" spans="1:8" customHeight="1" ht="15.75">
      <c r="B755" s="19"/>
      <c r="C755" s="22"/>
      <c r="D755" s="23"/>
      <c r="F755" s="19"/>
      <c r="G755" s="22"/>
      <c r="H755" s="23"/>
    </row>
    <row r="756" spans="1:8" customHeight="1" ht="15.75">
      <c r="B756" s="25" t="s">
        <v>15</v>
      </c>
      <c r="C756" s="22"/>
      <c r="D756" s="23"/>
      <c r="F756" s="25" t="s">
        <v>15</v>
      </c>
      <c r="G756" s="22"/>
      <c r="H756" s="23"/>
    </row>
    <row r="757" spans="1:8" customHeight="1" ht="15.75">
      <c r="B757" s="26"/>
      <c r="C757" s="27"/>
      <c r="D757" s="28"/>
      <c r="F757" s="26"/>
      <c r="G757" s="27"/>
      <c r="H757" s="28"/>
    </row>
    <row r="758" spans="1:8" customHeight="1" ht="15.75">
      <c r="B758" s="19"/>
      <c r="C758" s="20"/>
      <c r="D758" s="21"/>
      <c r="F758" s="19"/>
      <c r="G758" s="20"/>
      <c r="H758" s="21"/>
    </row>
    <row r="759" spans="1:8" customHeight="1" ht="15.75">
      <c r="B759" s="19" t="s">
        <v>16</v>
      </c>
      <c r="C759" s="29"/>
      <c r="D759" s="23" t="str">
        <f>SUM(D749:D757)</f>
        <v>0</v>
      </c>
      <c r="F759" s="19" t="s">
        <v>16</v>
      </c>
      <c r="G759" s="29"/>
      <c r="H759" s="23" t="str">
        <f>SUM(H749:H754)</f>
        <v>0</v>
      </c>
    </row>
    <row r="760" spans="1:8" customHeight="1" ht="15.75">
      <c r="B760" s="25" t="s">
        <v>17</v>
      </c>
      <c r="C760" s="29"/>
      <c r="D760" s="23" t="str">
        <f>apr.14!AB44</f>
        <v>0</v>
      </c>
      <c r="F760" s="25" t="s">
        <v>17</v>
      </c>
      <c r="G760" s="29"/>
      <c r="H760" s="23" t="str">
        <f>apr.14!AB240</f>
        <v>0</v>
      </c>
    </row>
    <row r="761" spans="1:8" customHeight="1" ht="16.5">
      <c r="B761" s="31"/>
      <c r="C761" s="32"/>
      <c r="D761" s="33" t="str">
        <f>D759-D760</f>
        <v>0</v>
      </c>
      <c r="F761" s="31"/>
      <c r="G761" s="32"/>
      <c r="H761" s="33" t="str">
        <f>H759-H760</f>
        <v>0</v>
      </c>
    </row>
    <row r="762" spans="1:8" customHeight="1" ht="15.75">
      <c r="B762" s="19"/>
      <c r="C762" s="29"/>
      <c r="D762" s="23"/>
      <c r="F762" s="19"/>
      <c r="G762" s="29"/>
      <c r="H762" s="23"/>
    </row>
    <row r="763" spans="1:8" customHeight="1" ht="15.75">
      <c r="B763" s="19" t="s">
        <v>18</v>
      </c>
      <c r="C763" s="22"/>
      <c r="D763" s="23"/>
      <c r="F763" s="19" t="s">
        <v>18</v>
      </c>
      <c r="G763" s="22"/>
      <c r="H763" s="23"/>
    </row>
    <row r="764" spans="1:8" customHeight="1" ht="15.75">
      <c r="B764" s="19" t="s">
        <v>19</v>
      </c>
      <c r="C764" s="29"/>
      <c r="D764" s="23">
        <v>581.3</v>
      </c>
      <c r="F764" s="19" t="s">
        <v>19</v>
      </c>
      <c r="G764" s="29"/>
      <c r="H764" s="23">
        <v>581.3</v>
      </c>
    </row>
    <row r="765" spans="1:8" customHeight="1" ht="15.75">
      <c r="B765" s="19" t="s">
        <v>20</v>
      </c>
      <c r="C765" s="29"/>
      <c r="D765" s="23">
        <v>262.5</v>
      </c>
      <c r="F765" s="19" t="s">
        <v>20</v>
      </c>
      <c r="G765" s="29"/>
      <c r="H765" s="23">
        <v>275</v>
      </c>
    </row>
    <row r="766" spans="1:8" customHeight="1" ht="15.75">
      <c r="B766" s="19" t="s">
        <v>21</v>
      </c>
      <c r="C766" s="29"/>
      <c r="D766" s="23">
        <v>100</v>
      </c>
      <c r="F766" s="19" t="s">
        <v>21</v>
      </c>
      <c r="G766" s="29"/>
      <c r="H766" s="23">
        <v>100</v>
      </c>
    </row>
    <row r="767" spans="1:8" customHeight="1" ht="16.5">
      <c r="B767" s="31"/>
      <c r="C767" s="32"/>
      <c r="D767" s="33"/>
      <c r="F767" s="31"/>
      <c r="G767" s="32"/>
      <c r="H767" s="33"/>
    </row>
    <row r="768" spans="1:8" customHeight="1" ht="15.75">
      <c r="B768" s="19"/>
      <c r="C768" s="29"/>
      <c r="D768" s="23"/>
      <c r="F768" s="19"/>
      <c r="G768" s="29"/>
      <c r="H768" s="23"/>
    </row>
    <row r="769" spans="1:8" customHeight="1" ht="15.75">
      <c r="B769" s="19" t="s">
        <v>22</v>
      </c>
      <c r="C769" s="29"/>
      <c r="D769" s="23" t="str">
        <f>D761-D764-D765-D766</f>
        <v>0</v>
      </c>
      <c r="F769" s="19" t="s">
        <v>22</v>
      </c>
      <c r="G769" s="29"/>
      <c r="H769" s="23" t="str">
        <f>H761-H764-H765-H766</f>
        <v>0</v>
      </c>
    </row>
    <row r="770" spans="1:8" customHeight="1" ht="15.75">
      <c r="B770" s="19"/>
      <c r="C770" s="29"/>
      <c r="D770" s="23"/>
      <c r="F770" s="19"/>
      <c r="G770" s="29"/>
      <c r="H770" s="23"/>
    </row>
    <row r="771" spans="1:8" customHeight="1" ht="15.75">
      <c r="B771" s="34" t="s">
        <v>23</v>
      </c>
      <c r="C771" s="35"/>
      <c r="D771" s="28"/>
      <c r="F771" s="34" t="s">
        <v>23</v>
      </c>
      <c r="G771" s="35"/>
      <c r="H771" s="28"/>
    </row>
    <row r="772" spans="1:8" customHeight="1" ht="15.75">
      <c r="B772" s="19"/>
      <c r="C772" s="29"/>
      <c r="D772" s="23" t="str">
        <f>SUM(D769:D771)</f>
        <v>0</v>
      </c>
      <c r="F772" s="19"/>
      <c r="G772" s="29"/>
      <c r="H772" s="23" t="str">
        <f>SUM(H769:H771)</f>
        <v>0</v>
      </c>
    </row>
    <row r="773" spans="1:8" customHeight="1" ht="15.75">
      <c r="B773" s="19" t="s">
        <v>24</v>
      </c>
      <c r="C773" s="20"/>
      <c r="D773" s="23"/>
      <c r="F773" s="19" t="s">
        <v>24</v>
      </c>
      <c r="G773" s="20"/>
      <c r="H773" s="23"/>
    </row>
    <row r="774" spans="1:8" customHeight="1" ht="15.75">
      <c r="B774" s="19"/>
      <c r="C774" s="20"/>
      <c r="D774" s="23"/>
      <c r="F774" s="19"/>
      <c r="G774" s="20"/>
      <c r="H774" s="23"/>
    </row>
    <row r="775" spans="1:8" customHeight="1" ht="16.5">
      <c r="B775" s="36" t="s">
        <v>25</v>
      </c>
      <c r="C775" s="37"/>
      <c r="D775" s="38" t="str">
        <f>SUM(D772:D773)</f>
        <v>0</v>
      </c>
      <c r="F775" s="36" t="s">
        <v>25</v>
      </c>
      <c r="G775" s="37"/>
      <c r="H775" s="38" t="str">
        <f>SUM(H772:H773)</f>
        <v>0</v>
      </c>
    </row>
    <row r="776" spans="1:8" customHeight="1" ht="17.25">
      <c r="B776" s="39"/>
      <c r="C776" s="40"/>
      <c r="D776" s="41"/>
      <c r="F776" s="39"/>
      <c r="G776" s="40"/>
      <c r="H776" s="41"/>
    </row>
    <row r="777" spans="1:8" customHeight="1" ht="15">
      <c r="B777" s="42" t="s">
        <v>26</v>
      </c>
      <c r="C777" s="43"/>
      <c r="D777" s="44"/>
      <c r="F777" s="42" t="s">
        <v>26</v>
      </c>
      <c r="G777" s="43"/>
      <c r="H777" s="44"/>
    </row>
    <row r="778" spans="1:8" customHeight="1" ht="15">
      <c r="B778" s="46"/>
      <c r="C778" s="47"/>
      <c r="D778" s="48" t="s">
        <v>27</v>
      </c>
      <c r="F778" s="46"/>
      <c r="G778" s="47"/>
      <c r="H778" s="49" t="s">
        <v>27</v>
      </c>
    </row>
    <row r="779" spans="1:8" customHeight="1" ht="15">
      <c r="B779" s="50"/>
      <c r="C779" s="50"/>
      <c r="D779" s="50"/>
      <c r="F779" s="50"/>
      <c r="G779" s="50"/>
      <c r="H779" s="50"/>
    </row>
    <row r="781" spans="1:8" customHeight="1" ht="18.75">
      <c r="B781" s="3" t="s">
        <v>0</v>
      </c>
      <c r="C781" s="4"/>
      <c r="D781" s="5"/>
      <c r="F781" s="3" t="s">
        <v>0</v>
      </c>
      <c r="G781" s="4"/>
      <c r="H781" s="5"/>
    </row>
    <row r="782" spans="1:8" customHeight="1" ht="18">
      <c r="B782" s="7" t="s">
        <v>1</v>
      </c>
      <c r="C782" s="8"/>
      <c r="D782" s="5"/>
      <c r="F782" s="7" t="s">
        <v>1</v>
      </c>
      <c r="G782" s="8"/>
      <c r="H782" s="5"/>
    </row>
    <row r="783" spans="1:8" customHeight="1" ht="18">
      <c r="B783" s="10" t="s">
        <v>2</v>
      </c>
      <c r="C783" s="11"/>
      <c r="D783" s="12"/>
      <c r="F783" s="10" t="s">
        <v>2</v>
      </c>
      <c r="G783" s="11"/>
      <c r="H783" s="12"/>
    </row>
    <row r="784" spans="1:8" customHeight="1" ht="18">
      <c r="B784" s="10" t="s">
        <v>3</v>
      </c>
      <c r="C784" s="11"/>
      <c r="D784" s="12"/>
      <c r="F784" s="10" t="s">
        <v>3</v>
      </c>
      <c r="G784" s="11"/>
      <c r="H784" s="12"/>
    </row>
    <row r="785" spans="1:8" customHeight="1" ht="18">
      <c r="B785" s="13"/>
      <c r="C785" s="11"/>
      <c r="D785" s="12"/>
      <c r="F785" s="13"/>
      <c r="G785" s="11"/>
      <c r="H785" s="12"/>
    </row>
    <row r="786" spans="1:8" customHeight="1" ht="18">
      <c r="B786" s="13" t="s">
        <v>4</v>
      </c>
      <c r="C786" s="15"/>
      <c r="D786" s="15"/>
      <c r="F786" s="13" t="s">
        <v>4</v>
      </c>
      <c r="G786" s="15"/>
      <c r="H786" s="15"/>
    </row>
    <row r="787" spans="1:8" customHeight="1" ht="18.75">
      <c r="B787" s="13"/>
      <c r="C787" s="11"/>
      <c r="D787" s="12"/>
      <c r="F787" s="13"/>
      <c r="G787" s="11"/>
      <c r="H787" s="12"/>
    </row>
    <row r="788" spans="1:8" customHeight="1" ht="29.25">
      <c r="B788" s="16" t="s">
        <v>6</v>
      </c>
      <c r="C788" s="51" t="s">
        <v>7</v>
      </c>
      <c r="D788" s="18" t="s">
        <v>8</v>
      </c>
      <c r="F788" s="16" t="s">
        <v>6</v>
      </c>
      <c r="G788" s="17" t="s">
        <v>7</v>
      </c>
      <c r="H788" s="18" t="s">
        <v>8</v>
      </c>
    </row>
    <row r="789" spans="1:8" customHeight="1" ht="15.75">
      <c r="B789" s="19"/>
      <c r="C789" s="20"/>
      <c r="D789" s="21"/>
      <c r="F789" s="19"/>
      <c r="G789" s="20"/>
      <c r="H789" s="21"/>
    </row>
    <row r="790" spans="1:8" customHeight="1" ht="15.75">
      <c r="B790" s="19" t="s">
        <v>9</v>
      </c>
      <c r="C790" s="22"/>
      <c r="D790" s="22" t="str">
        <f>apr.14!AW46</f>
        <v>0</v>
      </c>
      <c r="F790" s="19" t="s">
        <v>9</v>
      </c>
      <c r="G790" s="22"/>
      <c r="H790" s="22" t="str">
        <f>apr.14!AW47</f>
        <v>0</v>
      </c>
    </row>
    <row r="791" spans="1:8" customHeight="1" ht="15.75">
      <c r="B791" s="19" t="s">
        <v>10</v>
      </c>
      <c r="C791" s="22"/>
      <c r="D791" s="22" t="str">
        <f>apr.14!R124</f>
        <v>0</v>
      </c>
      <c r="F791" s="19" t="s">
        <v>10</v>
      </c>
      <c r="G791" s="22"/>
      <c r="H791" s="22"/>
    </row>
    <row r="792" spans="1:8" customHeight="1" ht="15.75">
      <c r="B792" s="19" t="s">
        <v>11</v>
      </c>
      <c r="C792" s="22"/>
      <c r="D792" s="22" t="str">
        <f>apr.14!U749</f>
        <v>0</v>
      </c>
      <c r="F792" s="19" t="s">
        <v>11</v>
      </c>
      <c r="G792" s="22"/>
      <c r="H792" s="22" t="str">
        <f>apr.14!Y788</f>
        <v>0</v>
      </c>
    </row>
    <row r="793" spans="1:8" customHeight="1" ht="15.75">
      <c r="B793" s="19" t="s">
        <v>12</v>
      </c>
      <c r="C793" s="22"/>
      <c r="D793" s="22" t="str">
        <f>apr.14!Q46</f>
        <v>0</v>
      </c>
      <c r="F793" s="19" t="s">
        <v>12</v>
      </c>
      <c r="G793" s="22"/>
      <c r="H793" s="22" t="str">
        <f>apr.14!Q47</f>
        <v>0</v>
      </c>
    </row>
    <row r="794" spans="1:8" customHeight="1" ht="15.75">
      <c r="B794" s="19" t="s">
        <v>13</v>
      </c>
      <c r="C794" s="22"/>
      <c r="D794" s="23" t="str">
        <f>apr.14!S124</f>
        <v>0</v>
      </c>
      <c r="F794" s="19" t="s">
        <v>13</v>
      </c>
      <c r="G794" s="22"/>
      <c r="H794" s="23" t="str">
        <f>apr.14!S47</f>
        <v>0</v>
      </c>
    </row>
    <row r="795" spans="1:8" customHeight="1" ht="15.75">
      <c r="B795" s="24" t="s">
        <v>14</v>
      </c>
      <c r="C795" s="22"/>
      <c r="D795" s="23" t="str">
        <f>apr.14!T749</f>
        <v>0</v>
      </c>
      <c r="F795" s="24" t="s">
        <v>14</v>
      </c>
      <c r="G795" s="22"/>
      <c r="H795" s="23" t="str">
        <f>apr.14!X788</f>
        <v>0</v>
      </c>
    </row>
    <row r="796" spans="1:8" customHeight="1" ht="15.75">
      <c r="B796" s="19"/>
      <c r="C796" s="22"/>
      <c r="D796" s="23"/>
      <c r="F796" s="19"/>
      <c r="G796" s="22"/>
      <c r="H796" s="23"/>
    </row>
    <row r="797" spans="1:8" customHeight="1" ht="15.75">
      <c r="B797" s="25" t="s">
        <v>15</v>
      </c>
      <c r="C797" s="22"/>
      <c r="D797" s="23"/>
      <c r="F797" s="25" t="s">
        <v>15</v>
      </c>
      <c r="G797" s="22"/>
      <c r="H797" s="23"/>
    </row>
    <row r="798" spans="1:8" customHeight="1" ht="15.75">
      <c r="B798" s="26"/>
      <c r="C798" s="27"/>
      <c r="D798" s="28"/>
      <c r="F798" s="26"/>
      <c r="G798" s="27"/>
      <c r="H798" s="28"/>
    </row>
    <row r="799" spans="1:8" customHeight="1" ht="15.75">
      <c r="B799" s="19"/>
      <c r="C799" s="20"/>
      <c r="D799" s="21"/>
      <c r="F799" s="19"/>
      <c r="G799" s="20"/>
      <c r="H799" s="21"/>
    </row>
    <row r="800" spans="1:8" customHeight="1" ht="15.75">
      <c r="B800" s="19" t="s">
        <v>16</v>
      </c>
      <c r="C800" s="29"/>
      <c r="D800" s="23" t="str">
        <f>SUM(D790:D798)</f>
        <v>0</v>
      </c>
      <c r="F800" s="19" t="s">
        <v>16</v>
      </c>
      <c r="G800" s="29"/>
      <c r="H800" s="23" t="str">
        <f>SUM(H790:H795)</f>
        <v>0</v>
      </c>
    </row>
    <row r="801" spans="1:8" customHeight="1" ht="15.75">
      <c r="B801" s="25" t="s">
        <v>17</v>
      </c>
      <c r="C801" s="29"/>
      <c r="D801" s="23" t="str">
        <f>apr.14!AB46</f>
        <v>0</v>
      </c>
      <c r="F801" s="25" t="s">
        <v>17</v>
      </c>
      <c r="G801" s="29"/>
      <c r="H801" s="23" t="str">
        <f>apr.14!AB281</f>
        <v>0</v>
      </c>
    </row>
    <row r="802" spans="1:8" customHeight="1" ht="16.5">
      <c r="B802" s="31"/>
      <c r="C802" s="32"/>
      <c r="D802" s="33" t="str">
        <f>D800-D801</f>
        <v>0</v>
      </c>
      <c r="F802" s="31"/>
      <c r="G802" s="32"/>
      <c r="H802" s="33" t="str">
        <f>H800-H801</f>
        <v>0</v>
      </c>
    </row>
    <row r="803" spans="1:8" customHeight="1" ht="15.75">
      <c r="B803" s="19"/>
      <c r="C803" s="29"/>
      <c r="D803" s="23"/>
      <c r="F803" s="19"/>
      <c r="G803" s="29"/>
      <c r="H803" s="23"/>
    </row>
    <row r="804" spans="1:8" customHeight="1" ht="15.75">
      <c r="B804" s="19" t="s">
        <v>18</v>
      </c>
      <c r="C804" s="22"/>
      <c r="D804" s="23"/>
      <c r="F804" s="19" t="s">
        <v>18</v>
      </c>
      <c r="G804" s="22"/>
      <c r="H804" s="23"/>
    </row>
    <row r="805" spans="1:8" customHeight="1" ht="15.75">
      <c r="B805" s="19" t="s">
        <v>19</v>
      </c>
      <c r="C805" s="29"/>
      <c r="D805" s="23">
        <v>581.3</v>
      </c>
      <c r="F805" s="19" t="s">
        <v>19</v>
      </c>
      <c r="G805" s="29"/>
      <c r="H805" s="23">
        <v>581.3</v>
      </c>
    </row>
    <row r="806" spans="1:8" customHeight="1" ht="15.75">
      <c r="B806" s="19" t="s">
        <v>20</v>
      </c>
      <c r="C806" s="29"/>
      <c r="D806" s="23">
        <v>225</v>
      </c>
      <c r="F806" s="19" t="s">
        <v>20</v>
      </c>
      <c r="G806" s="29"/>
      <c r="H806" s="23">
        <v>262.5</v>
      </c>
    </row>
    <row r="807" spans="1:8" customHeight="1" ht="15.75">
      <c r="B807" s="19" t="s">
        <v>21</v>
      </c>
      <c r="C807" s="29"/>
      <c r="D807" s="23">
        <v>100</v>
      </c>
      <c r="F807" s="19" t="s">
        <v>21</v>
      </c>
      <c r="G807" s="29"/>
      <c r="H807" s="23">
        <v>100</v>
      </c>
    </row>
    <row r="808" spans="1:8" customHeight="1" ht="16.5">
      <c r="B808" s="31"/>
      <c r="C808" s="32"/>
      <c r="D808" s="33"/>
      <c r="F808" s="31"/>
      <c r="G808" s="32"/>
      <c r="H808" s="33"/>
    </row>
    <row r="809" spans="1:8" customHeight="1" ht="15.75">
      <c r="B809" s="19"/>
      <c r="C809" s="29"/>
      <c r="D809" s="23"/>
      <c r="F809" s="19"/>
      <c r="G809" s="29"/>
      <c r="H809" s="23"/>
    </row>
    <row r="810" spans="1:8" customHeight="1" ht="15.75">
      <c r="B810" s="19" t="s">
        <v>22</v>
      </c>
      <c r="C810" s="29"/>
      <c r="D810" s="23" t="str">
        <f>D802-D805-D806-D807</f>
        <v>0</v>
      </c>
      <c r="F810" s="19" t="s">
        <v>22</v>
      </c>
      <c r="G810" s="29"/>
      <c r="H810" s="23" t="str">
        <f>H802-H805-H806-H807</f>
        <v>0</v>
      </c>
    </row>
    <row r="811" spans="1:8" customHeight="1" ht="15.75">
      <c r="B811" s="19"/>
      <c r="C811" s="29"/>
      <c r="D811" s="23"/>
      <c r="F811" s="19"/>
      <c r="G811" s="29"/>
      <c r="H811" s="23"/>
    </row>
    <row r="812" spans="1:8" customHeight="1" ht="15.75">
      <c r="B812" s="34" t="s">
        <v>23</v>
      </c>
      <c r="C812" s="35"/>
      <c r="D812" s="28"/>
      <c r="F812" s="34" t="s">
        <v>23</v>
      </c>
      <c r="G812" s="35"/>
      <c r="H812" s="28"/>
    </row>
    <row r="813" spans="1:8" customHeight="1" ht="15.75">
      <c r="B813" s="19"/>
      <c r="C813" s="29"/>
      <c r="D813" s="23" t="str">
        <f>SUM(D810:D812)</f>
        <v>0</v>
      </c>
      <c r="F813" s="19"/>
      <c r="G813" s="29"/>
      <c r="H813" s="23" t="str">
        <f>SUM(H810:H812)</f>
        <v>0</v>
      </c>
    </row>
    <row r="814" spans="1:8" customHeight="1" ht="15.75">
      <c r="B814" s="19" t="s">
        <v>24</v>
      </c>
      <c r="C814" s="20"/>
      <c r="D814" s="23"/>
      <c r="F814" s="19" t="s">
        <v>24</v>
      </c>
      <c r="G814" s="20"/>
      <c r="H814" s="23"/>
    </row>
    <row r="815" spans="1:8" customHeight="1" ht="15.75">
      <c r="B815" s="19"/>
      <c r="C815" s="20"/>
      <c r="D815" s="23"/>
      <c r="F815" s="19"/>
      <c r="G815" s="20"/>
      <c r="H815" s="23"/>
    </row>
    <row r="816" spans="1:8" customHeight="1" ht="16.5">
      <c r="B816" s="36" t="s">
        <v>25</v>
      </c>
      <c r="C816" s="37"/>
      <c r="D816" s="38" t="str">
        <f>SUM(D813:D814)</f>
        <v>0</v>
      </c>
      <c r="F816" s="36" t="s">
        <v>25</v>
      </c>
      <c r="G816" s="37"/>
      <c r="H816" s="38" t="str">
        <f>SUM(H813:H814)</f>
        <v>0</v>
      </c>
    </row>
    <row r="817" spans="1:8" customHeight="1" ht="17.25">
      <c r="B817" s="39"/>
      <c r="C817" s="40"/>
      <c r="D817" s="41"/>
      <c r="F817" s="39"/>
      <c r="G817" s="40"/>
      <c r="H817" s="41"/>
    </row>
    <row r="818" spans="1:8" customHeight="1" ht="15">
      <c r="B818" s="42" t="s">
        <v>26</v>
      </c>
      <c r="C818" s="43"/>
      <c r="D818" s="44"/>
      <c r="F818" s="42" t="s">
        <v>26</v>
      </c>
      <c r="G818" s="43"/>
      <c r="H818" s="44"/>
    </row>
    <row r="819" spans="1:8" customHeight="1" ht="15">
      <c r="B819" s="46"/>
      <c r="C819" s="47"/>
      <c r="D819" s="48" t="s">
        <v>27</v>
      </c>
      <c r="F819" s="46"/>
      <c r="G819" s="47"/>
      <c r="H819" s="49" t="s">
        <v>27</v>
      </c>
    </row>
    <row r="820" spans="1:8" customHeight="1" ht="15">
      <c r="B820" s="50"/>
      <c r="C820" s="50"/>
      <c r="D820" s="50"/>
      <c r="F820" s="50"/>
      <c r="G820" s="50"/>
      <c r="H820" s="50"/>
    </row>
    <row r="822" spans="1:8" customHeight="1" ht="18.75">
      <c r="B822" s="3" t="s">
        <v>0</v>
      </c>
      <c r="C822" s="4"/>
      <c r="D822" s="5"/>
      <c r="F822" s="3" t="s">
        <v>0</v>
      </c>
      <c r="G822" s="4"/>
      <c r="H822" s="5"/>
    </row>
    <row r="823" spans="1:8" customHeight="1" ht="18">
      <c r="B823" s="7" t="s">
        <v>1</v>
      </c>
      <c r="C823" s="8"/>
      <c r="D823" s="5"/>
      <c r="F823" s="7" t="s">
        <v>1</v>
      </c>
      <c r="G823" s="8"/>
      <c r="H823" s="5"/>
    </row>
    <row r="824" spans="1:8" customHeight="1" ht="18">
      <c r="B824" s="10" t="s">
        <v>2</v>
      </c>
      <c r="C824" s="11"/>
      <c r="D824" s="12"/>
      <c r="F824" s="10" t="s">
        <v>2</v>
      </c>
      <c r="G824" s="11"/>
      <c r="H824" s="12"/>
    </row>
    <row r="825" spans="1:8" customHeight="1" ht="18">
      <c r="B825" s="10" t="s">
        <v>3</v>
      </c>
      <c r="C825" s="11"/>
      <c r="D825" s="12"/>
      <c r="F825" s="10" t="s">
        <v>3</v>
      </c>
      <c r="G825" s="11"/>
      <c r="H825" s="12"/>
    </row>
    <row r="826" spans="1:8" customHeight="1" ht="18">
      <c r="B826" s="13"/>
      <c r="C826" s="11"/>
      <c r="D826" s="12"/>
      <c r="F826" s="13"/>
      <c r="G826" s="11"/>
      <c r="H826" s="12"/>
    </row>
    <row r="827" spans="1:8" customHeight="1" ht="18">
      <c r="B827" s="13" t="s">
        <v>4</v>
      </c>
      <c r="C827" s="15"/>
      <c r="D827" s="15"/>
      <c r="F827" s="13" t="s">
        <v>4</v>
      </c>
      <c r="G827" s="15"/>
      <c r="H827" s="15"/>
    </row>
    <row r="828" spans="1:8" customHeight="1" ht="18.75">
      <c r="B828" s="13"/>
      <c r="C828" s="11"/>
      <c r="D828" s="12"/>
      <c r="F828" s="13"/>
      <c r="G828" s="11"/>
      <c r="H828" s="12"/>
    </row>
    <row r="829" spans="1:8" customHeight="1" ht="29.25">
      <c r="B829" s="16" t="s">
        <v>6</v>
      </c>
      <c r="C829" s="51" t="s">
        <v>7</v>
      </c>
      <c r="D829" s="18" t="s">
        <v>8</v>
      </c>
      <c r="F829" s="16" t="s">
        <v>6</v>
      </c>
      <c r="G829" s="17" t="s">
        <v>7</v>
      </c>
      <c r="H829" s="18" t="s">
        <v>8</v>
      </c>
    </row>
    <row r="830" spans="1:8" customHeight="1" ht="15.75">
      <c r="B830" s="19"/>
      <c r="C830" s="20"/>
      <c r="D830" s="21"/>
      <c r="F830" s="19"/>
      <c r="G830" s="20"/>
      <c r="H830" s="21"/>
    </row>
    <row r="831" spans="1:8" customHeight="1" ht="15.75">
      <c r="B831" s="19" t="s">
        <v>9</v>
      </c>
      <c r="C831" s="22"/>
      <c r="D831" s="22" t="str">
        <f>apr.14!AW48</f>
        <v>0</v>
      </c>
      <c r="F831" s="19" t="s">
        <v>9</v>
      </c>
      <c r="G831" s="22"/>
      <c r="H831" s="22" t="str">
        <f>apr.14!AW49</f>
        <v>0</v>
      </c>
    </row>
    <row r="832" spans="1:8" customHeight="1" ht="15.75">
      <c r="B832" s="19" t="s">
        <v>10</v>
      </c>
      <c r="C832" s="22"/>
      <c r="D832" s="22" t="str">
        <f>apr.14!R165</f>
        <v>0</v>
      </c>
      <c r="F832" s="19" t="s">
        <v>10</v>
      </c>
      <c r="G832" s="22"/>
      <c r="H832" s="22"/>
    </row>
    <row r="833" spans="1:8" customHeight="1" ht="15.75">
      <c r="B833" s="19" t="s">
        <v>11</v>
      </c>
      <c r="C833" s="22"/>
      <c r="D833" s="22" t="str">
        <f>apr.14!U790</f>
        <v>0</v>
      </c>
      <c r="F833" s="19" t="s">
        <v>11</v>
      </c>
      <c r="G833" s="22"/>
      <c r="H833" s="22" t="str">
        <f>apr.14!Y829</f>
        <v>0</v>
      </c>
    </row>
    <row r="834" spans="1:8" customHeight="1" ht="15.75">
      <c r="B834" s="19" t="s">
        <v>12</v>
      </c>
      <c r="C834" s="22"/>
      <c r="D834" s="22" t="str">
        <f>apr.14!Q87</f>
        <v>0</v>
      </c>
      <c r="F834" s="19" t="s">
        <v>12</v>
      </c>
      <c r="G834" s="22"/>
      <c r="H834" s="22" t="str">
        <f>apr.14!Q88</f>
        <v>0</v>
      </c>
    </row>
    <row r="835" spans="1:8" customHeight="1" ht="15.75">
      <c r="B835" s="19" t="s">
        <v>13</v>
      </c>
      <c r="C835" s="22"/>
      <c r="D835" s="23" t="str">
        <f>apr.14!S165</f>
        <v>0</v>
      </c>
      <c r="F835" s="19" t="s">
        <v>13</v>
      </c>
      <c r="G835" s="22"/>
      <c r="H835" s="23" t="str">
        <f>apr.14!S88</f>
        <v>0</v>
      </c>
    </row>
    <row r="836" spans="1:8" customHeight="1" ht="15.75">
      <c r="B836" s="24" t="s">
        <v>14</v>
      </c>
      <c r="C836" s="22"/>
      <c r="D836" s="23" t="str">
        <f>apr.14!T790</f>
        <v>0</v>
      </c>
      <c r="F836" s="24" t="s">
        <v>14</v>
      </c>
      <c r="G836" s="22"/>
      <c r="H836" s="23" t="str">
        <f>apr.14!X829</f>
        <v>0</v>
      </c>
    </row>
    <row r="837" spans="1:8" customHeight="1" ht="15.75">
      <c r="B837" s="19"/>
      <c r="C837" s="22"/>
      <c r="D837" s="23"/>
      <c r="F837" s="19"/>
      <c r="G837" s="22"/>
      <c r="H837" s="23"/>
    </row>
    <row r="838" spans="1:8" customHeight="1" ht="15.75">
      <c r="B838" s="25" t="s">
        <v>15</v>
      </c>
      <c r="C838" s="22"/>
      <c r="D838" s="23">
        <v>1250</v>
      </c>
      <c r="F838" s="25" t="s">
        <v>15</v>
      </c>
      <c r="G838" s="22"/>
      <c r="H838" s="23"/>
    </row>
    <row r="839" spans="1:8" customHeight="1" ht="15.75">
      <c r="B839" s="26"/>
      <c r="C839" s="27"/>
      <c r="D839" s="28"/>
      <c r="F839" s="26"/>
      <c r="G839" s="27"/>
      <c r="H839" s="28"/>
    </row>
    <row r="840" spans="1:8" customHeight="1" ht="15.75">
      <c r="B840" s="19"/>
      <c r="C840" s="20"/>
      <c r="D840" s="21"/>
      <c r="F840" s="19"/>
      <c r="G840" s="20"/>
      <c r="H840" s="21"/>
    </row>
    <row r="841" spans="1:8" customHeight="1" ht="15.75">
      <c r="B841" s="19" t="s">
        <v>16</v>
      </c>
      <c r="C841" s="29"/>
      <c r="D841" s="23" t="str">
        <f>SUM(D831:D839)</f>
        <v>0</v>
      </c>
      <c r="F841" s="19" t="s">
        <v>16</v>
      </c>
      <c r="G841" s="29"/>
      <c r="H841" s="23" t="str">
        <f>SUM(H831:H836)</f>
        <v>0</v>
      </c>
    </row>
    <row r="842" spans="1:8" customHeight="1" ht="15.75">
      <c r="B842" s="25" t="s">
        <v>17</v>
      </c>
      <c r="C842" s="29"/>
      <c r="D842" s="23" t="str">
        <f>apr.14!AB87</f>
        <v>0</v>
      </c>
      <c r="F842" s="25" t="s">
        <v>17</v>
      </c>
      <c r="G842" s="29"/>
      <c r="H842" s="23" t="str">
        <f>apr.14!AB322</f>
        <v>0</v>
      </c>
    </row>
    <row r="843" spans="1:8" customHeight="1" ht="16.5">
      <c r="B843" s="31"/>
      <c r="C843" s="32"/>
      <c r="D843" s="33" t="str">
        <f>D841-D842</f>
        <v>0</v>
      </c>
      <c r="F843" s="31"/>
      <c r="G843" s="32"/>
      <c r="H843" s="33" t="str">
        <f>H841-H842</f>
        <v>0</v>
      </c>
    </row>
    <row r="844" spans="1:8" customHeight="1" ht="15.75">
      <c r="B844" s="19"/>
      <c r="C844" s="29"/>
      <c r="D844" s="23"/>
      <c r="F844" s="19"/>
      <c r="G844" s="29"/>
      <c r="H844" s="23"/>
    </row>
    <row r="845" spans="1:8" customHeight="1" ht="15.75">
      <c r="B845" s="19" t="s">
        <v>18</v>
      </c>
      <c r="C845" s="22"/>
      <c r="D845" s="23"/>
      <c r="F845" s="19" t="s">
        <v>18</v>
      </c>
      <c r="G845" s="22"/>
      <c r="H845" s="23"/>
    </row>
    <row r="846" spans="1:8" customHeight="1" ht="15.75">
      <c r="B846" s="19" t="s">
        <v>19</v>
      </c>
      <c r="C846" s="29"/>
      <c r="D846" s="23">
        <v>581.3</v>
      </c>
      <c r="F846" s="19" t="s">
        <v>19</v>
      </c>
      <c r="G846" s="29"/>
      <c r="H846" s="23">
        <v>581.3</v>
      </c>
    </row>
    <row r="847" spans="1:8" customHeight="1" ht="15.75">
      <c r="B847" s="19" t="s">
        <v>20</v>
      </c>
      <c r="C847" s="29"/>
      <c r="D847" s="23">
        <v>437.5</v>
      </c>
      <c r="F847" s="19" t="s">
        <v>20</v>
      </c>
      <c r="G847" s="29"/>
      <c r="H847" s="23">
        <v>287.5</v>
      </c>
    </row>
    <row r="848" spans="1:8" customHeight="1" ht="15.75">
      <c r="B848" s="19" t="s">
        <v>21</v>
      </c>
      <c r="C848" s="29"/>
      <c r="D848" s="23">
        <v>100</v>
      </c>
      <c r="F848" s="19" t="s">
        <v>21</v>
      </c>
      <c r="G848" s="29"/>
      <c r="H848" s="23">
        <v>100</v>
      </c>
    </row>
    <row r="849" spans="1:8" customHeight="1" ht="16.5">
      <c r="B849" s="31"/>
      <c r="C849" s="32"/>
      <c r="D849" s="33"/>
      <c r="F849" s="31"/>
      <c r="G849" s="32"/>
      <c r="H849" s="33"/>
    </row>
    <row r="850" spans="1:8" customHeight="1" ht="15.75">
      <c r="B850" s="19"/>
      <c r="C850" s="29"/>
      <c r="D850" s="23"/>
      <c r="F850" s="19"/>
      <c r="G850" s="29"/>
      <c r="H850" s="23"/>
    </row>
    <row r="851" spans="1:8" customHeight="1" ht="15.75">
      <c r="B851" s="19" t="s">
        <v>22</v>
      </c>
      <c r="C851" s="29"/>
      <c r="D851" s="23" t="str">
        <f>D843-D846-D847-D848</f>
        <v>0</v>
      </c>
      <c r="F851" s="19" t="s">
        <v>22</v>
      </c>
      <c r="G851" s="29"/>
      <c r="H851" s="23" t="str">
        <f>H843-H846-H847-H848</f>
        <v>0</v>
      </c>
    </row>
    <row r="852" spans="1:8" customHeight="1" ht="15.75">
      <c r="B852" s="19"/>
      <c r="C852" s="29"/>
      <c r="D852" s="23"/>
      <c r="F852" s="19"/>
      <c r="G852" s="29"/>
      <c r="H852" s="23"/>
    </row>
    <row r="853" spans="1:8" customHeight="1" ht="15.75">
      <c r="B853" s="34" t="s">
        <v>23</v>
      </c>
      <c r="C853" s="35"/>
      <c r="D853" s="28"/>
      <c r="F853" s="34" t="s">
        <v>23</v>
      </c>
      <c r="G853" s="35"/>
      <c r="H853" s="28"/>
    </row>
    <row r="854" spans="1:8" customHeight="1" ht="15.75">
      <c r="B854" s="19"/>
      <c r="C854" s="29"/>
      <c r="D854" s="23" t="str">
        <f>SUM(D851:D853)</f>
        <v>0</v>
      </c>
      <c r="F854" s="19"/>
      <c r="G854" s="29"/>
      <c r="H854" s="23" t="str">
        <f>SUM(H851:H853)</f>
        <v>0</v>
      </c>
    </row>
    <row r="855" spans="1:8" customHeight="1" ht="15.75">
      <c r="B855" s="19" t="s">
        <v>24</v>
      </c>
      <c r="C855" s="20"/>
      <c r="D855" s="23"/>
      <c r="F855" s="19" t="s">
        <v>24</v>
      </c>
      <c r="G855" s="20"/>
      <c r="H855" s="23"/>
    </row>
    <row r="856" spans="1:8" customHeight="1" ht="15.75">
      <c r="B856" s="19"/>
      <c r="C856" s="20"/>
      <c r="D856" s="23"/>
      <c r="F856" s="19"/>
      <c r="G856" s="20"/>
      <c r="H856" s="23"/>
    </row>
    <row r="857" spans="1:8" customHeight="1" ht="16.5">
      <c r="B857" s="36" t="s">
        <v>25</v>
      </c>
      <c r="C857" s="37"/>
      <c r="D857" s="38" t="str">
        <f>SUM(D854:D855)</f>
        <v>0</v>
      </c>
      <c r="F857" s="36" t="s">
        <v>25</v>
      </c>
      <c r="G857" s="37"/>
      <c r="H857" s="38" t="str">
        <f>SUM(H854:H855)</f>
        <v>0</v>
      </c>
    </row>
    <row r="858" spans="1:8" customHeight="1" ht="17.25">
      <c r="B858" s="39"/>
      <c r="C858" s="40"/>
      <c r="D858" s="41"/>
      <c r="F858" s="39"/>
      <c r="G858" s="40"/>
      <c r="H858" s="41"/>
    </row>
    <row r="859" spans="1:8" customHeight="1" ht="15">
      <c r="B859" s="42" t="s">
        <v>26</v>
      </c>
      <c r="C859" s="43"/>
      <c r="D859" s="44"/>
      <c r="F859" s="42" t="s">
        <v>26</v>
      </c>
      <c r="G859" s="43"/>
      <c r="H859" s="44"/>
    </row>
    <row r="860" spans="1:8" customHeight="1" ht="15">
      <c r="B860" s="46"/>
      <c r="C860" s="47"/>
      <c r="D860" s="48" t="s">
        <v>27</v>
      </c>
      <c r="F860" s="46"/>
      <c r="G860" s="47"/>
      <c r="H860" s="49" t="s">
        <v>27</v>
      </c>
    </row>
    <row r="861" spans="1:8" customHeight="1" ht="15">
      <c r="B861" s="50"/>
      <c r="C861" s="50"/>
      <c r="D861" s="50"/>
      <c r="F861" s="50"/>
      <c r="G861" s="50"/>
      <c r="H861" s="50"/>
    </row>
    <row r="863" spans="1:8" customHeight="1" ht="18.75">
      <c r="B863" s="3" t="s">
        <v>0</v>
      </c>
      <c r="C863" s="4"/>
      <c r="D863" s="5"/>
      <c r="F863" s="3" t="s">
        <v>0</v>
      </c>
      <c r="G863" s="4"/>
      <c r="H863" s="5"/>
    </row>
    <row r="864" spans="1:8" customHeight="1" ht="18">
      <c r="B864" s="7" t="s">
        <v>1</v>
      </c>
      <c r="C864" s="8"/>
      <c r="D864" s="5"/>
      <c r="F864" s="7" t="s">
        <v>1</v>
      </c>
      <c r="G864" s="8"/>
      <c r="H864" s="5"/>
    </row>
    <row r="865" spans="1:8" customHeight="1" ht="18">
      <c r="B865" s="10" t="s">
        <v>2</v>
      </c>
      <c r="C865" s="11"/>
      <c r="D865" s="12"/>
      <c r="F865" s="10" t="s">
        <v>2</v>
      </c>
      <c r="G865" s="11"/>
      <c r="H865" s="12"/>
    </row>
    <row r="866" spans="1:8" customHeight="1" ht="18">
      <c r="B866" s="10" t="s">
        <v>3</v>
      </c>
      <c r="C866" s="11"/>
      <c r="D866" s="12"/>
      <c r="F866" s="10" t="s">
        <v>3</v>
      </c>
      <c r="G866" s="11"/>
      <c r="H866" s="12"/>
    </row>
    <row r="867" spans="1:8" customHeight="1" ht="18">
      <c r="B867" s="13"/>
      <c r="C867" s="11"/>
      <c r="D867" s="12"/>
      <c r="F867" s="13"/>
      <c r="G867" s="11"/>
      <c r="H867" s="12"/>
    </row>
    <row r="868" spans="1:8" customHeight="1" ht="18.75">
      <c r="B868" s="13" t="s">
        <v>4</v>
      </c>
      <c r="C868" s="15"/>
      <c r="D868" s="15"/>
      <c r="F868" s="13" t="s">
        <v>4</v>
      </c>
      <c r="G868" s="15"/>
      <c r="H868" s="15"/>
    </row>
    <row r="869" spans="1:8" customHeight="1" ht="18.75">
      <c r="B869" s="13"/>
      <c r="C869" s="11"/>
      <c r="D869" s="12"/>
      <c r="F869" s="13"/>
      <c r="G869" s="11"/>
      <c r="H869" s="12"/>
    </row>
    <row r="870" spans="1:8" customHeight="1" ht="29.25">
      <c r="B870" s="16" t="s">
        <v>6</v>
      </c>
      <c r="C870" s="51" t="s">
        <v>7</v>
      </c>
      <c r="D870" s="18" t="s">
        <v>8</v>
      </c>
      <c r="F870" s="16" t="s">
        <v>6</v>
      </c>
      <c r="G870" s="17" t="s">
        <v>7</v>
      </c>
      <c r="H870" s="18" t="s">
        <v>8</v>
      </c>
    </row>
    <row r="871" spans="1:8" customHeight="1" ht="15.75">
      <c r="B871" s="19"/>
      <c r="C871" s="20"/>
      <c r="D871" s="21"/>
      <c r="F871" s="19"/>
      <c r="G871" s="20"/>
      <c r="H871" s="21"/>
    </row>
    <row r="872" spans="1:8" customHeight="1" ht="15.75">
      <c r="B872" s="19" t="s">
        <v>9</v>
      </c>
      <c r="C872" s="22"/>
      <c r="D872" s="22" t="str">
        <f>apr.14!AW50</f>
        <v>0</v>
      </c>
      <c r="F872" s="19" t="s">
        <v>9</v>
      </c>
      <c r="G872" s="22"/>
      <c r="H872" s="22" t="str">
        <f>apr.14!AW51</f>
        <v>0</v>
      </c>
    </row>
    <row r="873" spans="1:8" customHeight="1" ht="15.75">
      <c r="B873" s="19" t="s">
        <v>10</v>
      </c>
      <c r="C873" s="22"/>
      <c r="D873" s="22" t="str">
        <f>apr.14!R50</f>
        <v>0</v>
      </c>
      <c r="F873" s="19" t="s">
        <v>10</v>
      </c>
      <c r="G873" s="22"/>
      <c r="H873" s="22"/>
    </row>
    <row r="874" spans="1:8" customHeight="1" ht="15.75">
      <c r="B874" s="19" t="s">
        <v>11</v>
      </c>
      <c r="C874" s="22"/>
      <c r="D874" s="22" t="str">
        <f>apr.14!U831</f>
        <v>0</v>
      </c>
      <c r="F874" s="19" t="s">
        <v>11</v>
      </c>
      <c r="G874" s="22"/>
      <c r="H874" s="22" t="str">
        <f>apr.14!Y870</f>
        <v>0</v>
      </c>
    </row>
    <row r="875" spans="1:8" customHeight="1" ht="15.75">
      <c r="B875" s="19" t="s">
        <v>12</v>
      </c>
      <c r="C875" s="22"/>
      <c r="D875" s="22" t="str">
        <f>apr.14!Q128</f>
        <v>0</v>
      </c>
      <c r="F875" s="19" t="s">
        <v>12</v>
      </c>
      <c r="G875" s="22"/>
      <c r="H875" s="22" t="str">
        <f>apr.14!Q129</f>
        <v>0</v>
      </c>
    </row>
    <row r="876" spans="1:8" customHeight="1" ht="15.75">
      <c r="B876" s="19" t="s">
        <v>13</v>
      </c>
      <c r="C876" s="22"/>
      <c r="D876" s="23" t="str">
        <f>apr.14!S206</f>
        <v>0</v>
      </c>
      <c r="F876" s="19" t="s">
        <v>13</v>
      </c>
      <c r="G876" s="22"/>
      <c r="H876" s="23" t="str">
        <f>apr.14!S129</f>
        <v>0</v>
      </c>
    </row>
    <row r="877" spans="1:8" customHeight="1" ht="15.75">
      <c r="B877" s="24" t="s">
        <v>14</v>
      </c>
      <c r="C877" s="22"/>
      <c r="D877" s="23" t="str">
        <f>apr.14!T831</f>
        <v>0</v>
      </c>
      <c r="F877" s="24" t="s">
        <v>14</v>
      </c>
      <c r="G877" s="22"/>
      <c r="H877" s="23" t="str">
        <f>apr.14!X870</f>
        <v>0</v>
      </c>
    </row>
    <row r="878" spans="1:8" customHeight="1" ht="15.75">
      <c r="B878" s="19"/>
      <c r="C878" s="22"/>
      <c r="D878" s="23"/>
      <c r="F878" s="19"/>
      <c r="G878" s="22"/>
      <c r="H878" s="23"/>
    </row>
    <row r="879" spans="1:8" customHeight="1" ht="15.75">
      <c r="B879" s="25" t="s">
        <v>15</v>
      </c>
      <c r="C879" s="22"/>
      <c r="D879" s="23"/>
      <c r="F879" s="25" t="s">
        <v>15</v>
      </c>
      <c r="G879" s="22"/>
      <c r="H879" s="23"/>
    </row>
    <row r="880" spans="1:8" customHeight="1" ht="15.75">
      <c r="B880" s="26"/>
      <c r="C880" s="27"/>
      <c r="D880" s="28"/>
      <c r="F880" s="26"/>
      <c r="G880" s="27"/>
      <c r="H880" s="28"/>
    </row>
    <row r="881" spans="1:8" customHeight="1" ht="15.75">
      <c r="B881" s="19"/>
      <c r="C881" s="20"/>
      <c r="D881" s="21"/>
      <c r="F881" s="19"/>
      <c r="G881" s="20"/>
      <c r="H881" s="21"/>
    </row>
    <row r="882" spans="1:8" customHeight="1" ht="15.75">
      <c r="B882" s="19" t="s">
        <v>16</v>
      </c>
      <c r="C882" s="29"/>
      <c r="D882" s="23" t="str">
        <f>SUM(D872:D880)</f>
        <v>0</v>
      </c>
      <c r="F882" s="19" t="s">
        <v>16</v>
      </c>
      <c r="G882" s="29"/>
      <c r="H882" s="23" t="str">
        <f>SUM(H872:H877)</f>
        <v>0</v>
      </c>
    </row>
    <row r="883" spans="1:8" customHeight="1" ht="15.75">
      <c r="B883" s="25" t="s">
        <v>17</v>
      </c>
      <c r="C883" s="29"/>
      <c r="D883" s="23" t="str">
        <f>apr.14!AB128</f>
        <v>0</v>
      </c>
      <c r="F883" s="25" t="s">
        <v>17</v>
      </c>
      <c r="G883" s="29"/>
      <c r="H883" s="23" t="str">
        <f>apr.14!AB363</f>
        <v>0</v>
      </c>
    </row>
    <row r="884" spans="1:8" customHeight="1" ht="16.5">
      <c r="B884" s="31"/>
      <c r="C884" s="32"/>
      <c r="D884" s="33" t="str">
        <f>D882-D883</f>
        <v>0</v>
      </c>
      <c r="F884" s="31"/>
      <c r="G884" s="32"/>
      <c r="H884" s="33" t="str">
        <f>H882-H883</f>
        <v>0</v>
      </c>
    </row>
    <row r="885" spans="1:8" customHeight="1" ht="15.75">
      <c r="B885" s="19"/>
      <c r="C885" s="29"/>
      <c r="D885" s="23"/>
      <c r="F885" s="19"/>
      <c r="G885" s="29"/>
      <c r="H885" s="23"/>
    </row>
    <row r="886" spans="1:8" customHeight="1" ht="15.75">
      <c r="B886" s="19" t="s">
        <v>18</v>
      </c>
      <c r="C886" s="22"/>
      <c r="D886" s="23"/>
      <c r="F886" s="19" t="s">
        <v>18</v>
      </c>
      <c r="G886" s="22"/>
      <c r="H886" s="23"/>
    </row>
    <row r="887" spans="1:8" customHeight="1" ht="15.75">
      <c r="B887" s="19" t="s">
        <v>19</v>
      </c>
      <c r="C887" s="29"/>
      <c r="D887" s="23">
        <v>581.3</v>
      </c>
      <c r="F887" s="19" t="s">
        <v>19</v>
      </c>
      <c r="G887" s="29"/>
      <c r="H887" s="23">
        <v>545</v>
      </c>
    </row>
    <row r="888" spans="1:8" customHeight="1" ht="15.75">
      <c r="B888" s="19" t="s">
        <v>20</v>
      </c>
      <c r="C888" s="29"/>
      <c r="D888" s="23">
        <v>237.5</v>
      </c>
      <c r="F888" s="19" t="s">
        <v>20</v>
      </c>
      <c r="G888" s="29"/>
      <c r="H888" s="23">
        <v>187.5</v>
      </c>
    </row>
    <row r="889" spans="1:8" customHeight="1" ht="15.75">
      <c r="B889" s="19" t="s">
        <v>21</v>
      </c>
      <c r="C889" s="29"/>
      <c r="D889" s="23">
        <v>100</v>
      </c>
      <c r="F889" s="19" t="s">
        <v>21</v>
      </c>
      <c r="G889" s="29"/>
      <c r="H889" s="23">
        <v>100</v>
      </c>
    </row>
    <row r="890" spans="1:8" customHeight="1" ht="16.5">
      <c r="B890" s="31"/>
      <c r="C890" s="32"/>
      <c r="D890" s="33"/>
      <c r="F890" s="31"/>
      <c r="G890" s="32"/>
      <c r="H890" s="33"/>
    </row>
    <row r="891" spans="1:8" customHeight="1" ht="15.75">
      <c r="B891" s="19"/>
      <c r="C891" s="29"/>
      <c r="D891" s="23"/>
      <c r="F891" s="19"/>
      <c r="G891" s="29"/>
      <c r="H891" s="23"/>
    </row>
    <row r="892" spans="1:8" customHeight="1" ht="15.75">
      <c r="B892" s="19" t="s">
        <v>22</v>
      </c>
      <c r="C892" s="29"/>
      <c r="D892" s="23" t="str">
        <f>D884-D887-D888-D889</f>
        <v>0</v>
      </c>
      <c r="F892" s="19" t="s">
        <v>22</v>
      </c>
      <c r="G892" s="29"/>
      <c r="H892" s="23" t="str">
        <f>H884-H887-H888-H889</f>
        <v>0</v>
      </c>
    </row>
    <row r="893" spans="1:8" customHeight="1" ht="15.75">
      <c r="B893" s="19"/>
      <c r="C893" s="29"/>
      <c r="D893" s="23"/>
      <c r="F893" s="19"/>
      <c r="G893" s="29"/>
      <c r="H893" s="23"/>
    </row>
    <row r="894" spans="1:8" customHeight="1" ht="15.75">
      <c r="B894" s="34" t="s">
        <v>23</v>
      </c>
      <c r="C894" s="35"/>
      <c r="D894" s="28"/>
      <c r="F894" s="34" t="s">
        <v>23</v>
      </c>
      <c r="G894" s="35"/>
      <c r="H894" s="28"/>
    </row>
    <row r="895" spans="1:8" customHeight="1" ht="15.75">
      <c r="B895" s="19"/>
      <c r="C895" s="29"/>
      <c r="D895" s="23" t="str">
        <f>SUM(D892:D894)</f>
        <v>0</v>
      </c>
      <c r="F895" s="19"/>
      <c r="G895" s="29"/>
      <c r="H895" s="23" t="str">
        <f>SUM(H892:H894)</f>
        <v>0</v>
      </c>
    </row>
    <row r="896" spans="1:8" customHeight="1" ht="15.75">
      <c r="B896" s="19" t="s">
        <v>24</v>
      </c>
      <c r="C896" s="20"/>
      <c r="D896" s="23"/>
      <c r="F896" s="19" t="s">
        <v>24</v>
      </c>
      <c r="G896" s="20"/>
      <c r="H896" s="23"/>
    </row>
    <row r="897" spans="1:8" customHeight="1" ht="15.75">
      <c r="B897" s="19"/>
      <c r="C897" s="20"/>
      <c r="D897" s="23"/>
      <c r="F897" s="19"/>
      <c r="G897" s="20"/>
      <c r="H897" s="23"/>
    </row>
    <row r="898" spans="1:8" customHeight="1" ht="16.5">
      <c r="B898" s="36" t="s">
        <v>25</v>
      </c>
      <c r="C898" s="37"/>
      <c r="D898" s="38" t="str">
        <f>SUM(D895:D896)</f>
        <v>0</v>
      </c>
      <c r="F898" s="36" t="s">
        <v>25</v>
      </c>
      <c r="G898" s="37"/>
      <c r="H898" s="38" t="str">
        <f>SUM(H895:H896)</f>
        <v>0</v>
      </c>
    </row>
    <row r="899" spans="1:8" customHeight="1" ht="17.25">
      <c r="B899" s="39"/>
      <c r="C899" s="40"/>
      <c r="D899" s="41"/>
      <c r="F899" s="39"/>
      <c r="G899" s="40"/>
      <c r="H899" s="41"/>
    </row>
    <row r="900" spans="1:8" customHeight="1" ht="15">
      <c r="B900" s="42" t="s">
        <v>26</v>
      </c>
      <c r="C900" s="43"/>
      <c r="D900" s="44"/>
      <c r="F900" s="42" t="s">
        <v>26</v>
      </c>
      <c r="G900" s="43"/>
      <c r="H900" s="44"/>
    </row>
    <row r="901" spans="1:8" customHeight="1" ht="15">
      <c r="B901" s="46"/>
      <c r="C901" s="47"/>
      <c r="D901" s="48" t="s">
        <v>27</v>
      </c>
      <c r="F901" s="46"/>
      <c r="G901" s="47"/>
      <c r="H901" s="49" t="s">
        <v>27</v>
      </c>
    </row>
    <row r="902" spans="1:8" customHeight="1" ht="15">
      <c r="B902" s="50"/>
      <c r="C902" s="50"/>
      <c r="D902" s="50"/>
      <c r="F902" s="50"/>
      <c r="G902" s="50"/>
      <c r="H902" s="50"/>
    </row>
    <row r="904" spans="1:8" customHeight="1" ht="18.75">
      <c r="B904" s="3" t="s">
        <v>0</v>
      </c>
      <c r="C904" s="4"/>
      <c r="D904" s="5"/>
      <c r="F904" s="3" t="s">
        <v>0</v>
      </c>
      <c r="G904" s="4"/>
      <c r="H904" s="5"/>
    </row>
    <row r="905" spans="1:8" customHeight="1" ht="18">
      <c r="B905" s="7" t="s">
        <v>1</v>
      </c>
      <c r="C905" s="8"/>
      <c r="D905" s="5"/>
      <c r="F905" s="7" t="s">
        <v>1</v>
      </c>
      <c r="G905" s="8"/>
      <c r="H905" s="5"/>
    </row>
    <row r="906" spans="1:8" customHeight="1" ht="18">
      <c r="B906" s="10" t="s">
        <v>2</v>
      </c>
      <c r="C906" s="11"/>
      <c r="D906" s="12"/>
      <c r="F906" s="10" t="s">
        <v>2</v>
      </c>
      <c r="G906" s="11"/>
      <c r="H906" s="12"/>
    </row>
    <row r="907" spans="1:8" customHeight="1" ht="18">
      <c r="B907" s="10" t="s">
        <v>3</v>
      </c>
      <c r="C907" s="11"/>
      <c r="D907" s="12"/>
      <c r="F907" s="10" t="s">
        <v>3</v>
      </c>
      <c r="G907" s="11"/>
      <c r="H907" s="12"/>
    </row>
    <row r="908" spans="1:8" customHeight="1" ht="18">
      <c r="B908" s="13"/>
      <c r="C908" s="11"/>
      <c r="D908" s="12"/>
      <c r="F908" s="13"/>
      <c r="G908" s="11"/>
      <c r="H908" s="12"/>
    </row>
    <row r="909" spans="1:8" customHeight="1" ht="18.75">
      <c r="B909" s="13" t="s">
        <v>4</v>
      </c>
      <c r="C909" s="15"/>
      <c r="D909" s="15"/>
      <c r="F909" s="13" t="s">
        <v>4</v>
      </c>
      <c r="G909" s="15"/>
      <c r="H909" s="15"/>
    </row>
    <row r="910" spans="1:8" customHeight="1" ht="18.75">
      <c r="B910" s="13"/>
      <c r="C910" s="11"/>
      <c r="D910" s="12"/>
      <c r="F910" s="13"/>
      <c r="G910" s="11"/>
      <c r="H910" s="12"/>
    </row>
    <row r="911" spans="1:8" customHeight="1" ht="29.25">
      <c r="B911" s="16" t="s">
        <v>6</v>
      </c>
      <c r="C911" s="51" t="s">
        <v>7</v>
      </c>
      <c r="D911" s="18" t="s">
        <v>8</v>
      </c>
      <c r="F911" s="16" t="s">
        <v>6</v>
      </c>
      <c r="G911" s="17" t="s">
        <v>7</v>
      </c>
      <c r="H911" s="18" t="s">
        <v>8</v>
      </c>
    </row>
    <row r="912" spans="1:8" customHeight="1" ht="15.75">
      <c r="B912" s="19"/>
      <c r="C912" s="20"/>
      <c r="D912" s="21"/>
      <c r="F912" s="19"/>
      <c r="G912" s="20"/>
      <c r="H912" s="21"/>
    </row>
    <row r="913" spans="1:8" customHeight="1" ht="15.75">
      <c r="B913" s="19" t="s">
        <v>9</v>
      </c>
      <c r="C913" s="22"/>
      <c r="D913" s="22" t="str">
        <f>apr.14!AW52</f>
        <v>0</v>
      </c>
      <c r="F913" s="19" t="s">
        <v>9</v>
      </c>
      <c r="G913" s="22"/>
      <c r="H913" s="22" t="str">
        <f>apr.14!AW53</f>
        <v>0</v>
      </c>
    </row>
    <row r="914" spans="1:8" customHeight="1" ht="15.75">
      <c r="B914" s="19" t="s">
        <v>10</v>
      </c>
      <c r="C914" s="22"/>
      <c r="D914" s="22" t="str">
        <f>apr.14!R91</f>
        <v>0</v>
      </c>
      <c r="F914" s="19" t="s">
        <v>10</v>
      </c>
      <c r="G914" s="22"/>
      <c r="H914" s="22" t="str">
        <f>apr.14!R53</f>
        <v>0</v>
      </c>
    </row>
    <row r="915" spans="1:8" customHeight="1" ht="15.75">
      <c r="B915" s="19" t="s">
        <v>11</v>
      </c>
      <c r="C915" s="22"/>
      <c r="D915" s="22" t="str">
        <f>apr.14!U872</f>
        <v>0</v>
      </c>
      <c r="F915" s="19" t="s">
        <v>11</v>
      </c>
      <c r="G915" s="22"/>
      <c r="H915" s="22" t="str">
        <f>apr.14!Y911</f>
        <v>0</v>
      </c>
    </row>
    <row r="916" spans="1:8" customHeight="1" ht="15.75">
      <c r="B916" s="19" t="s">
        <v>12</v>
      </c>
      <c r="C916" s="22"/>
      <c r="D916" s="22" t="str">
        <f>apr.14!Q169</f>
        <v>0</v>
      </c>
      <c r="F916" s="19" t="s">
        <v>12</v>
      </c>
      <c r="G916" s="22"/>
      <c r="H916" s="22" t="str">
        <f>apr.14!Q170</f>
        <v>0</v>
      </c>
    </row>
    <row r="917" spans="1:8" customHeight="1" ht="15.75">
      <c r="B917" s="19" t="s">
        <v>13</v>
      </c>
      <c r="C917" s="22"/>
      <c r="D917" s="23" t="str">
        <f>apr.14!S247</f>
        <v>0</v>
      </c>
      <c r="F917" s="19" t="s">
        <v>13</v>
      </c>
      <c r="G917" s="22"/>
      <c r="H917" s="23" t="str">
        <f>apr.14!S170</f>
        <v>0</v>
      </c>
    </row>
    <row r="918" spans="1:8" customHeight="1" ht="15.75">
      <c r="B918" s="24" t="s">
        <v>14</v>
      </c>
      <c r="C918" s="22"/>
      <c r="D918" s="23" t="str">
        <f>apr.14!T872</f>
        <v>0</v>
      </c>
      <c r="F918" s="24" t="s">
        <v>14</v>
      </c>
      <c r="G918" s="22"/>
      <c r="H918" s="23" t="str">
        <f>apr.14!X911</f>
        <v>0</v>
      </c>
    </row>
    <row r="919" spans="1:8" customHeight="1" ht="15.75">
      <c r="B919" s="19"/>
      <c r="C919" s="22"/>
      <c r="D919" s="23"/>
      <c r="F919" s="19"/>
      <c r="G919" s="22"/>
      <c r="H919" s="23"/>
    </row>
    <row r="920" spans="1:8" customHeight="1" ht="15.75">
      <c r="B920" s="25" t="s">
        <v>15</v>
      </c>
      <c r="C920" s="22"/>
      <c r="D920" s="23"/>
      <c r="F920" s="25" t="s">
        <v>15</v>
      </c>
      <c r="G920" s="22"/>
      <c r="H920" s="23"/>
    </row>
    <row r="921" spans="1:8" customHeight="1" ht="15.75">
      <c r="B921" s="26"/>
      <c r="C921" s="27"/>
      <c r="D921" s="28"/>
      <c r="F921" s="26"/>
      <c r="G921" s="27"/>
      <c r="H921" s="28"/>
    </row>
    <row r="922" spans="1:8" customHeight="1" ht="15.75">
      <c r="B922" s="19"/>
      <c r="C922" s="20"/>
      <c r="D922" s="21"/>
      <c r="F922" s="19"/>
      <c r="G922" s="20"/>
      <c r="H922" s="21"/>
    </row>
    <row r="923" spans="1:8" customHeight="1" ht="15.75">
      <c r="B923" s="19" t="s">
        <v>16</v>
      </c>
      <c r="C923" s="29"/>
      <c r="D923" s="23" t="str">
        <f>SUM(D913:D921)</f>
        <v>0</v>
      </c>
      <c r="F923" s="19" t="s">
        <v>16</v>
      </c>
      <c r="G923" s="29"/>
      <c r="H923" s="23" t="str">
        <f>SUM(H913:H918)</f>
        <v>0</v>
      </c>
    </row>
    <row r="924" spans="1:8" customHeight="1" ht="15.75">
      <c r="B924" s="25" t="s">
        <v>17</v>
      </c>
      <c r="C924" s="29"/>
      <c r="D924" s="23" t="str">
        <f>apr.14!AB52</f>
        <v>0</v>
      </c>
      <c r="F924" s="25" t="s">
        <v>17</v>
      </c>
      <c r="G924" s="29"/>
      <c r="H924" s="23" t="str">
        <f>apr.14!AB404</f>
        <v>0</v>
      </c>
    </row>
    <row r="925" spans="1:8" customHeight="1" ht="16.5">
      <c r="B925" s="31"/>
      <c r="C925" s="32"/>
      <c r="D925" s="33" t="str">
        <f>D923-D924</f>
        <v>0</v>
      </c>
      <c r="F925" s="31"/>
      <c r="G925" s="32"/>
      <c r="H925" s="33" t="str">
        <f>H923-H924</f>
        <v>0</v>
      </c>
    </row>
    <row r="926" spans="1:8" customHeight="1" ht="15.75">
      <c r="B926" s="19"/>
      <c r="C926" s="29"/>
      <c r="D926" s="23"/>
      <c r="F926" s="19"/>
      <c r="G926" s="29"/>
      <c r="H926" s="23"/>
    </row>
    <row r="927" spans="1:8" customHeight="1" ht="15.75">
      <c r="B927" s="19" t="s">
        <v>18</v>
      </c>
      <c r="C927" s="22"/>
      <c r="D927" s="23"/>
      <c r="F927" s="19" t="s">
        <v>18</v>
      </c>
      <c r="G927" s="22"/>
      <c r="H927" s="23"/>
    </row>
    <row r="928" spans="1:8" customHeight="1" ht="15.75">
      <c r="B928" s="19" t="s">
        <v>19</v>
      </c>
      <c r="C928" s="29"/>
      <c r="D928" s="23">
        <v>545</v>
      </c>
      <c r="F928" s="19" t="s">
        <v>19</v>
      </c>
      <c r="G928" s="29"/>
      <c r="H928" s="23">
        <v>581.3</v>
      </c>
    </row>
    <row r="929" spans="1:8" customHeight="1" ht="15.75">
      <c r="B929" s="19" t="s">
        <v>20</v>
      </c>
      <c r="C929" s="29"/>
      <c r="D929" s="23">
        <v>187.5</v>
      </c>
      <c r="F929" s="19" t="s">
        <v>20</v>
      </c>
      <c r="G929" s="29"/>
      <c r="H929" s="23">
        <v>200</v>
      </c>
    </row>
    <row r="930" spans="1:8" customHeight="1" ht="15.75">
      <c r="B930" s="19" t="s">
        <v>21</v>
      </c>
      <c r="C930" s="29"/>
      <c r="D930" s="23">
        <v>100</v>
      </c>
      <c r="F930" s="19" t="s">
        <v>21</v>
      </c>
      <c r="G930" s="29"/>
      <c r="H930" s="23">
        <v>100</v>
      </c>
    </row>
    <row r="931" spans="1:8" customHeight="1" ht="16.5">
      <c r="B931" s="31"/>
      <c r="C931" s="32"/>
      <c r="D931" s="33"/>
      <c r="F931" s="31"/>
      <c r="G931" s="32"/>
      <c r="H931" s="33"/>
    </row>
    <row r="932" spans="1:8" customHeight="1" ht="15.75">
      <c r="B932" s="19"/>
      <c r="C932" s="29"/>
      <c r="D932" s="23"/>
      <c r="F932" s="19"/>
      <c r="G932" s="29"/>
      <c r="H932" s="23"/>
    </row>
    <row r="933" spans="1:8" customHeight="1" ht="15.75">
      <c r="B933" s="19" t="s">
        <v>22</v>
      </c>
      <c r="C933" s="29"/>
      <c r="D933" s="23" t="str">
        <f>D925-D928-D929-D930</f>
        <v>0</v>
      </c>
      <c r="F933" s="19" t="s">
        <v>22</v>
      </c>
      <c r="G933" s="29"/>
      <c r="H933" s="23" t="str">
        <f>H925-H928-H929-H930</f>
        <v>0</v>
      </c>
    </row>
    <row r="934" spans="1:8" customHeight="1" ht="15.75">
      <c r="B934" s="19"/>
      <c r="C934" s="29"/>
      <c r="D934" s="23"/>
      <c r="F934" s="19"/>
      <c r="G934" s="29"/>
      <c r="H934" s="23"/>
    </row>
    <row r="935" spans="1:8" customHeight="1" ht="15.75">
      <c r="B935" s="34" t="s">
        <v>23</v>
      </c>
      <c r="C935" s="35"/>
      <c r="D935" s="28"/>
      <c r="F935" s="34" t="s">
        <v>23</v>
      </c>
      <c r="G935" s="35"/>
      <c r="H935" s="28"/>
    </row>
    <row r="936" spans="1:8" customHeight="1" ht="15.75">
      <c r="B936" s="19"/>
      <c r="C936" s="29"/>
      <c r="D936" s="23" t="str">
        <f>SUM(D933:D935)</f>
        <v>0</v>
      </c>
      <c r="F936" s="19"/>
      <c r="G936" s="29"/>
      <c r="H936" s="23" t="str">
        <f>SUM(H933:H935)</f>
        <v>0</v>
      </c>
    </row>
    <row r="937" spans="1:8" customHeight="1" ht="15.75">
      <c r="B937" s="19" t="s">
        <v>24</v>
      </c>
      <c r="C937" s="20"/>
      <c r="D937" s="23"/>
      <c r="F937" s="19" t="s">
        <v>24</v>
      </c>
      <c r="G937" s="20"/>
      <c r="H937" s="23"/>
    </row>
    <row r="938" spans="1:8" customHeight="1" ht="15.75">
      <c r="B938" s="19"/>
      <c r="C938" s="20"/>
      <c r="D938" s="23"/>
      <c r="F938" s="19"/>
      <c r="G938" s="20"/>
      <c r="H938" s="23"/>
    </row>
    <row r="939" spans="1:8" customHeight="1" ht="16.5">
      <c r="B939" s="36" t="s">
        <v>25</v>
      </c>
      <c r="C939" s="37"/>
      <c r="D939" s="38" t="str">
        <f>SUM(D936:D937)</f>
        <v>0</v>
      </c>
      <c r="F939" s="36" t="s">
        <v>25</v>
      </c>
      <c r="G939" s="37"/>
      <c r="H939" s="38" t="str">
        <f>SUM(H936:H937)</f>
        <v>0</v>
      </c>
    </row>
    <row r="940" spans="1:8" customHeight="1" ht="17.25">
      <c r="B940" s="39"/>
      <c r="C940" s="40"/>
      <c r="D940" s="41"/>
      <c r="F940" s="39"/>
      <c r="G940" s="40"/>
      <c r="H940" s="41"/>
    </row>
    <row r="941" spans="1:8" customHeight="1" ht="15">
      <c r="B941" s="42" t="s">
        <v>26</v>
      </c>
      <c r="C941" s="43"/>
      <c r="D941" s="44"/>
      <c r="F941" s="42" t="s">
        <v>26</v>
      </c>
      <c r="G941" s="43"/>
      <c r="H941" s="44"/>
    </row>
    <row r="942" spans="1:8" customHeight="1" ht="15">
      <c r="B942" s="46"/>
      <c r="C942" s="47"/>
      <c r="D942" s="48" t="s">
        <v>27</v>
      </c>
      <c r="F942" s="46"/>
      <c r="G942" s="47"/>
      <c r="H942" s="49" t="s">
        <v>27</v>
      </c>
    </row>
    <row r="943" spans="1:8" customHeight="1" ht="15">
      <c r="B943" s="50"/>
      <c r="C943" s="50"/>
      <c r="D943" s="50"/>
      <c r="F943" s="50"/>
      <c r="G943" s="50"/>
      <c r="H943" s="50"/>
    </row>
    <row r="945" spans="1:8" customHeight="1" ht="18.75">
      <c r="B945" s="3" t="s">
        <v>0</v>
      </c>
      <c r="C945" s="4"/>
      <c r="D945" s="5"/>
      <c r="F945" s="3" t="s">
        <v>0</v>
      </c>
      <c r="G945" s="4"/>
      <c r="H945" s="5"/>
    </row>
    <row r="946" spans="1:8" customHeight="1" ht="18">
      <c r="B946" s="7" t="s">
        <v>1</v>
      </c>
      <c r="C946" s="8"/>
      <c r="D946" s="5"/>
      <c r="F946" s="7" t="s">
        <v>1</v>
      </c>
      <c r="G946" s="8"/>
      <c r="H946" s="5"/>
    </row>
    <row r="947" spans="1:8" customHeight="1" ht="18">
      <c r="B947" s="10" t="s">
        <v>2</v>
      </c>
      <c r="C947" s="11"/>
      <c r="D947" s="12"/>
      <c r="F947" s="10" t="s">
        <v>2</v>
      </c>
      <c r="G947" s="11"/>
      <c r="H947" s="12"/>
    </row>
    <row r="948" spans="1:8" customHeight="1" ht="18">
      <c r="B948" s="10" t="s">
        <v>3</v>
      </c>
      <c r="C948" s="11"/>
      <c r="D948" s="12"/>
      <c r="F948" s="10" t="s">
        <v>3</v>
      </c>
      <c r="G948" s="11"/>
      <c r="H948" s="12"/>
    </row>
    <row r="949" spans="1:8" customHeight="1" ht="18">
      <c r="B949" s="13"/>
      <c r="C949" s="11"/>
      <c r="D949" s="12"/>
      <c r="F949" s="13"/>
      <c r="G949" s="11"/>
      <c r="H949" s="12"/>
    </row>
    <row r="950" spans="1:8" customHeight="1" ht="18.75">
      <c r="B950" s="13" t="s">
        <v>4</v>
      </c>
      <c r="C950" s="15"/>
      <c r="D950" s="15"/>
      <c r="F950" s="13" t="s">
        <v>4</v>
      </c>
      <c r="G950" s="15"/>
      <c r="H950" s="15"/>
    </row>
    <row r="951" spans="1:8" customHeight="1" ht="18.75">
      <c r="B951" s="13"/>
      <c r="C951" s="11"/>
      <c r="D951" s="12"/>
      <c r="F951" s="13"/>
      <c r="G951" s="11"/>
      <c r="H951" s="12"/>
    </row>
    <row r="952" spans="1:8" customHeight="1" ht="29.25">
      <c r="B952" s="16" t="s">
        <v>6</v>
      </c>
      <c r="C952" s="51" t="s">
        <v>7</v>
      </c>
      <c r="D952" s="18" t="s">
        <v>8</v>
      </c>
      <c r="F952" s="16" t="s">
        <v>6</v>
      </c>
      <c r="G952" s="17" t="s">
        <v>7</v>
      </c>
      <c r="H952" s="18" t="s">
        <v>8</v>
      </c>
    </row>
    <row r="953" spans="1:8" customHeight="1" ht="15.75">
      <c r="B953" s="19"/>
      <c r="C953" s="20"/>
      <c r="D953" s="21"/>
      <c r="F953" s="19"/>
      <c r="G953" s="20"/>
      <c r="H953" s="21"/>
    </row>
    <row r="954" spans="1:8" customHeight="1" ht="15.75">
      <c r="B954" s="19" t="s">
        <v>9</v>
      </c>
      <c r="C954" s="22"/>
      <c r="D954" s="22" t="str">
        <f>apr.14!AW54</f>
        <v>0</v>
      </c>
      <c r="F954" s="19" t="s">
        <v>9</v>
      </c>
      <c r="G954" s="22"/>
      <c r="H954" s="22" t="str">
        <f>apr.14!AW55</f>
        <v>0</v>
      </c>
    </row>
    <row r="955" spans="1:8" customHeight="1" ht="15.75">
      <c r="B955" s="19" t="s">
        <v>10</v>
      </c>
      <c r="C955" s="22"/>
      <c r="D955" s="22" t="str">
        <f>apr.14!R132</f>
        <v>0</v>
      </c>
      <c r="F955" s="19" t="s">
        <v>10</v>
      </c>
      <c r="G955" s="22"/>
      <c r="H955" s="22" t="str">
        <f>apr.14!R94</f>
        <v>0</v>
      </c>
    </row>
    <row r="956" spans="1:8" customHeight="1" ht="15.75">
      <c r="B956" s="19" t="s">
        <v>11</v>
      </c>
      <c r="C956" s="22"/>
      <c r="D956" s="22" t="str">
        <f>apr.14!U913</f>
        <v>0</v>
      </c>
      <c r="F956" s="19" t="s">
        <v>11</v>
      </c>
      <c r="G956" s="22"/>
      <c r="H956" s="22" t="str">
        <f>apr.14!Y952</f>
        <v>0</v>
      </c>
    </row>
    <row r="957" spans="1:8" customHeight="1" ht="15.75">
      <c r="B957" s="19" t="s">
        <v>12</v>
      </c>
      <c r="C957" s="22"/>
      <c r="D957" s="22" t="str">
        <f>apr.14!Q210</f>
        <v>0</v>
      </c>
      <c r="F957" s="19" t="s">
        <v>12</v>
      </c>
      <c r="G957" s="22"/>
      <c r="H957" s="22" t="str">
        <f>apr.14!Q211</f>
        <v>0</v>
      </c>
    </row>
    <row r="958" spans="1:8" customHeight="1" ht="15.75">
      <c r="B958" s="19" t="s">
        <v>13</v>
      </c>
      <c r="C958" s="22"/>
      <c r="D958" s="23" t="str">
        <f>apr.14!S288</f>
        <v>0</v>
      </c>
      <c r="F958" s="19" t="s">
        <v>13</v>
      </c>
      <c r="G958" s="22"/>
      <c r="H958" s="23" t="str">
        <f>apr.14!S211</f>
        <v>0</v>
      </c>
    </row>
    <row r="959" spans="1:8" customHeight="1" ht="15.75">
      <c r="B959" s="24" t="s">
        <v>14</v>
      </c>
      <c r="C959" s="22"/>
      <c r="D959" s="23" t="str">
        <f>apr.14!T913</f>
        <v>0</v>
      </c>
      <c r="F959" s="24" t="s">
        <v>14</v>
      </c>
      <c r="G959" s="22"/>
      <c r="H959" s="23" t="str">
        <f>apr.14!X952</f>
        <v>0</v>
      </c>
    </row>
    <row r="960" spans="1:8" customHeight="1" ht="15.75">
      <c r="B960" s="19"/>
      <c r="C960" s="22"/>
      <c r="D960" s="23"/>
      <c r="F960" s="19"/>
      <c r="G960" s="22"/>
      <c r="H960" s="23"/>
    </row>
    <row r="961" spans="1:8" customHeight="1" ht="15.75">
      <c r="B961" s="25" t="s">
        <v>15</v>
      </c>
      <c r="C961" s="22"/>
      <c r="D961" s="23"/>
      <c r="F961" s="25" t="s">
        <v>15</v>
      </c>
      <c r="G961" s="22"/>
      <c r="H961" s="23"/>
    </row>
    <row r="962" spans="1:8" customHeight="1" ht="15.75">
      <c r="B962" s="26"/>
      <c r="C962" s="27"/>
      <c r="D962" s="28"/>
      <c r="F962" s="26"/>
      <c r="G962" s="27"/>
      <c r="H962" s="28"/>
    </row>
    <row r="963" spans="1:8" customHeight="1" ht="15.75">
      <c r="B963" s="19"/>
      <c r="C963" s="20"/>
      <c r="D963" s="21"/>
      <c r="F963" s="19"/>
      <c r="G963" s="20"/>
      <c r="H963" s="21"/>
    </row>
    <row r="964" spans="1:8" customHeight="1" ht="15.75">
      <c r="B964" s="19" t="s">
        <v>16</v>
      </c>
      <c r="C964" s="29"/>
      <c r="D964" s="23" t="str">
        <f>SUM(D954:D962)</f>
        <v>0</v>
      </c>
      <c r="F964" s="19" t="s">
        <v>16</v>
      </c>
      <c r="G964" s="29"/>
      <c r="H964" s="23" t="str">
        <f>SUM(H954:H959)</f>
        <v>0</v>
      </c>
    </row>
    <row r="965" spans="1:8" customHeight="1" ht="15.75">
      <c r="B965" s="25" t="s">
        <v>17</v>
      </c>
      <c r="C965" s="29"/>
      <c r="D965" s="23" t="str">
        <f>apr.14!AB93</f>
        <v>0</v>
      </c>
      <c r="F965" s="25" t="s">
        <v>17</v>
      </c>
      <c r="G965" s="29"/>
      <c r="H965" s="23" t="str">
        <f>apr.14!AB445</f>
        <v>0</v>
      </c>
    </row>
    <row r="966" spans="1:8" customHeight="1" ht="16.5">
      <c r="B966" s="31"/>
      <c r="C966" s="32"/>
      <c r="D966" s="33" t="str">
        <f>D964-D965</f>
        <v>0</v>
      </c>
      <c r="F966" s="31"/>
      <c r="G966" s="32"/>
      <c r="H966" s="33" t="str">
        <f>H964-H965</f>
        <v>0</v>
      </c>
    </row>
    <row r="967" spans="1:8" customHeight="1" ht="15.75">
      <c r="B967" s="19"/>
      <c r="C967" s="29"/>
      <c r="D967" s="23"/>
      <c r="F967" s="19"/>
      <c r="G967" s="29"/>
      <c r="H967" s="23"/>
    </row>
    <row r="968" spans="1:8" customHeight="1" ht="15.75">
      <c r="B968" s="19" t="s">
        <v>18</v>
      </c>
      <c r="C968" s="22"/>
      <c r="D968" s="23"/>
      <c r="F968" s="19" t="s">
        <v>18</v>
      </c>
      <c r="G968" s="22"/>
      <c r="H968" s="23"/>
    </row>
    <row r="969" spans="1:8" customHeight="1" ht="15.75">
      <c r="B969" s="19" t="s">
        <v>19</v>
      </c>
      <c r="C969" s="29"/>
      <c r="D969" s="23">
        <v>545</v>
      </c>
      <c r="F969" s="19" t="s">
        <v>19</v>
      </c>
      <c r="G969" s="29"/>
      <c r="H969" s="23">
        <v>581.3</v>
      </c>
    </row>
    <row r="970" spans="1:8" customHeight="1" ht="15.75">
      <c r="B970" s="19" t="s">
        <v>20</v>
      </c>
      <c r="C970" s="29"/>
      <c r="D970" s="23">
        <v>187.5</v>
      </c>
      <c r="F970" s="19" t="s">
        <v>20</v>
      </c>
      <c r="G970" s="29"/>
      <c r="H970" s="23">
        <v>312.5</v>
      </c>
    </row>
    <row r="971" spans="1:8" customHeight="1" ht="15.75">
      <c r="B971" s="19" t="s">
        <v>21</v>
      </c>
      <c r="C971" s="29"/>
      <c r="D971" s="23">
        <v>100</v>
      </c>
      <c r="F971" s="19" t="s">
        <v>21</v>
      </c>
      <c r="G971" s="29"/>
      <c r="H971" s="23">
        <v>100</v>
      </c>
    </row>
    <row r="972" spans="1:8" customHeight="1" ht="16.5">
      <c r="B972" s="31"/>
      <c r="C972" s="32"/>
      <c r="D972" s="33"/>
      <c r="F972" s="31"/>
      <c r="G972" s="32"/>
      <c r="H972" s="33"/>
    </row>
    <row r="973" spans="1:8" customHeight="1" ht="15.75">
      <c r="B973" s="19"/>
      <c r="C973" s="29"/>
      <c r="D973" s="23"/>
      <c r="F973" s="19"/>
      <c r="G973" s="29"/>
      <c r="H973" s="23"/>
    </row>
    <row r="974" spans="1:8" customHeight="1" ht="15.75">
      <c r="B974" s="19" t="s">
        <v>22</v>
      </c>
      <c r="C974" s="29"/>
      <c r="D974" s="23" t="str">
        <f>D966-D969-D970-D971</f>
        <v>0</v>
      </c>
      <c r="F974" s="19" t="s">
        <v>22</v>
      </c>
      <c r="G974" s="29"/>
      <c r="H974" s="23" t="str">
        <f>H966-H969-H970-H971</f>
        <v>0</v>
      </c>
    </row>
    <row r="975" spans="1:8" customHeight="1" ht="15.75">
      <c r="B975" s="19"/>
      <c r="C975" s="29"/>
      <c r="D975" s="23"/>
      <c r="F975" s="19"/>
      <c r="G975" s="29"/>
      <c r="H975" s="23"/>
    </row>
    <row r="976" spans="1:8" customHeight="1" ht="15.75">
      <c r="B976" s="34" t="s">
        <v>23</v>
      </c>
      <c r="C976" s="35"/>
      <c r="D976" s="28"/>
      <c r="F976" s="34" t="s">
        <v>23</v>
      </c>
      <c r="G976" s="35"/>
      <c r="H976" s="28"/>
    </row>
    <row r="977" spans="1:8" customHeight="1" ht="15.75">
      <c r="B977" s="19"/>
      <c r="C977" s="29"/>
      <c r="D977" s="23" t="str">
        <f>SUM(D974:D976)</f>
        <v>0</v>
      </c>
      <c r="F977" s="19"/>
      <c r="G977" s="29"/>
      <c r="H977" s="23" t="str">
        <f>SUM(H974:H976)</f>
        <v>0</v>
      </c>
    </row>
    <row r="978" spans="1:8" customHeight="1" ht="15.75">
      <c r="B978" s="19" t="s">
        <v>24</v>
      </c>
      <c r="C978" s="20"/>
      <c r="D978" s="23"/>
      <c r="F978" s="19" t="s">
        <v>24</v>
      </c>
      <c r="G978" s="20"/>
      <c r="H978" s="23"/>
    </row>
    <row r="979" spans="1:8" customHeight="1" ht="15.75">
      <c r="B979" s="19"/>
      <c r="C979" s="20"/>
      <c r="D979" s="23"/>
      <c r="F979" s="19"/>
      <c r="G979" s="20"/>
      <c r="H979" s="23"/>
    </row>
    <row r="980" spans="1:8" customHeight="1" ht="16.5">
      <c r="B980" s="36" t="s">
        <v>25</v>
      </c>
      <c r="C980" s="37"/>
      <c r="D980" s="38" t="str">
        <f>SUM(D977:D978)</f>
        <v>0</v>
      </c>
      <c r="F980" s="36" t="s">
        <v>25</v>
      </c>
      <c r="G980" s="37"/>
      <c r="H980" s="38" t="str">
        <f>SUM(H977:H978)</f>
        <v>0</v>
      </c>
    </row>
    <row r="981" spans="1:8" customHeight="1" ht="17.25">
      <c r="B981" s="39"/>
      <c r="C981" s="40"/>
      <c r="D981" s="41"/>
      <c r="F981" s="39"/>
      <c r="G981" s="40"/>
      <c r="H981" s="41"/>
    </row>
    <row r="982" spans="1:8" customHeight="1" ht="15">
      <c r="B982" s="42" t="s">
        <v>26</v>
      </c>
      <c r="C982" s="43"/>
      <c r="D982" s="44"/>
      <c r="F982" s="42" t="s">
        <v>26</v>
      </c>
      <c r="G982" s="43"/>
      <c r="H982" s="44"/>
    </row>
    <row r="983" spans="1:8" customHeight="1" ht="15">
      <c r="B983" s="46"/>
      <c r="C983" s="47"/>
      <c r="D983" s="48" t="s">
        <v>27</v>
      </c>
      <c r="F983" s="46"/>
      <c r="G983" s="47"/>
      <c r="H983" s="49" t="s">
        <v>27</v>
      </c>
    </row>
    <row r="984" spans="1:8" customHeight="1" ht="15">
      <c r="B984" s="50"/>
      <c r="C984" s="50"/>
      <c r="D984" s="50"/>
      <c r="F984" s="50"/>
      <c r="G984" s="50"/>
      <c r="H984" s="50"/>
    </row>
    <row r="986" spans="1:8" customHeight="1" ht="18.75">
      <c r="B986" s="3" t="s">
        <v>0</v>
      </c>
      <c r="C986" s="4"/>
      <c r="D986" s="5"/>
      <c r="F986" s="3" t="s">
        <v>0</v>
      </c>
      <c r="G986" s="4"/>
      <c r="H986" s="5"/>
    </row>
    <row r="987" spans="1:8" customHeight="1" ht="18">
      <c r="B987" s="7" t="s">
        <v>1</v>
      </c>
      <c r="C987" s="8"/>
      <c r="D987" s="5"/>
      <c r="F987" s="7" t="s">
        <v>1</v>
      </c>
      <c r="G987" s="8"/>
      <c r="H987" s="5"/>
    </row>
    <row r="988" spans="1:8" customHeight="1" ht="18">
      <c r="B988" s="10" t="s">
        <v>2</v>
      </c>
      <c r="C988" s="11"/>
      <c r="D988" s="12"/>
      <c r="F988" s="10" t="s">
        <v>2</v>
      </c>
      <c r="G988" s="11"/>
      <c r="H988" s="12"/>
    </row>
    <row r="989" spans="1:8" customHeight="1" ht="18">
      <c r="B989" s="10" t="s">
        <v>3</v>
      </c>
      <c r="C989" s="11"/>
      <c r="D989" s="12"/>
      <c r="F989" s="10" t="s">
        <v>3</v>
      </c>
      <c r="G989" s="11"/>
      <c r="H989" s="12"/>
    </row>
    <row r="990" spans="1:8" customHeight="1" ht="18">
      <c r="B990" s="13"/>
      <c r="C990" s="11"/>
      <c r="D990" s="12"/>
      <c r="F990" s="13"/>
      <c r="G990" s="11"/>
      <c r="H990" s="12"/>
    </row>
    <row r="991" spans="1:8" customHeight="1" ht="18.75">
      <c r="B991" s="13" t="s">
        <v>4</v>
      </c>
      <c r="C991" s="15"/>
      <c r="D991" s="15"/>
      <c r="F991" s="13" t="s">
        <v>4</v>
      </c>
      <c r="G991" s="15"/>
      <c r="H991" s="15"/>
    </row>
    <row r="992" spans="1:8" customHeight="1" ht="18.75">
      <c r="B992" s="13"/>
      <c r="C992" s="11"/>
      <c r="D992" s="12"/>
      <c r="F992" s="13"/>
      <c r="G992" s="11"/>
      <c r="H992" s="12"/>
    </row>
    <row r="993" spans="1:8" customHeight="1" ht="29.25">
      <c r="B993" s="16" t="s">
        <v>6</v>
      </c>
      <c r="C993" s="51" t="s">
        <v>7</v>
      </c>
      <c r="D993" s="18" t="s">
        <v>8</v>
      </c>
      <c r="F993" s="16" t="s">
        <v>6</v>
      </c>
      <c r="G993" s="17" t="s">
        <v>7</v>
      </c>
      <c r="H993" s="18" t="s">
        <v>8</v>
      </c>
    </row>
    <row r="994" spans="1:8" customHeight="1" ht="15.75">
      <c r="B994" s="19"/>
      <c r="C994" s="20"/>
      <c r="D994" s="21"/>
      <c r="F994" s="19"/>
      <c r="G994" s="20"/>
      <c r="H994" s="21"/>
    </row>
    <row r="995" spans="1:8" customHeight="1" ht="15.75">
      <c r="B995" s="19" t="s">
        <v>9</v>
      </c>
      <c r="C995" s="22"/>
      <c r="D995" s="22" t="str">
        <f>apr.14!AW56</f>
        <v>0</v>
      </c>
      <c r="F995" s="19" t="s">
        <v>9</v>
      </c>
      <c r="G995" s="22"/>
      <c r="H995" s="22" t="str">
        <f>apr.14!AW57</f>
        <v>0</v>
      </c>
    </row>
    <row r="996" spans="1:8" customHeight="1" ht="15.75">
      <c r="B996" s="19" t="s">
        <v>10</v>
      </c>
      <c r="C996" s="22"/>
      <c r="D996" s="22" t="str">
        <f>apr.14!R173</f>
        <v>0</v>
      </c>
      <c r="F996" s="19" t="s">
        <v>10</v>
      </c>
      <c r="G996" s="22"/>
      <c r="H996" s="22" t="str">
        <f>apr.14!R135</f>
        <v>0</v>
      </c>
    </row>
    <row r="997" spans="1:8" customHeight="1" ht="15.75">
      <c r="B997" s="19" t="s">
        <v>11</v>
      </c>
      <c r="C997" s="22"/>
      <c r="D997" s="22" t="str">
        <f>apr.14!U954</f>
        <v>0</v>
      </c>
      <c r="F997" s="19" t="s">
        <v>11</v>
      </c>
      <c r="G997" s="22"/>
      <c r="H997" s="22" t="str">
        <f>apr.14!Y993</f>
        <v>0</v>
      </c>
    </row>
    <row r="998" spans="1:8" customHeight="1" ht="15.75">
      <c r="B998" s="19" t="s">
        <v>12</v>
      </c>
      <c r="C998" s="22"/>
      <c r="D998" s="22" t="str">
        <f>apr.14!Q251</f>
        <v>0</v>
      </c>
      <c r="F998" s="19" t="s">
        <v>12</v>
      </c>
      <c r="G998" s="22"/>
      <c r="H998" s="22" t="str">
        <f>apr.14!Q252</f>
        <v>0</v>
      </c>
    </row>
    <row r="999" spans="1:8" customHeight="1" ht="15.75">
      <c r="B999" s="19" t="s">
        <v>13</v>
      </c>
      <c r="C999" s="22"/>
      <c r="D999" s="23" t="str">
        <f>apr.14!S329</f>
        <v>0</v>
      </c>
      <c r="F999" s="19" t="s">
        <v>13</v>
      </c>
      <c r="G999" s="22"/>
      <c r="H999" s="23" t="str">
        <f>apr.14!S252</f>
        <v>0</v>
      </c>
    </row>
    <row r="1000" spans="1:8" customHeight="1" ht="15.75">
      <c r="B1000" s="24" t="s">
        <v>14</v>
      </c>
      <c r="C1000" s="22"/>
      <c r="D1000" s="23" t="str">
        <f>apr.14!T954</f>
        <v>0</v>
      </c>
      <c r="F1000" s="24" t="s">
        <v>14</v>
      </c>
      <c r="G1000" s="22"/>
      <c r="H1000" s="23" t="str">
        <f>apr.14!X993</f>
        <v>0</v>
      </c>
    </row>
    <row r="1001" spans="1:8" customHeight="1" ht="15.75">
      <c r="B1001" s="19"/>
      <c r="C1001" s="22"/>
      <c r="D1001" s="23"/>
      <c r="F1001" s="19"/>
      <c r="G1001" s="22"/>
      <c r="H1001" s="23"/>
    </row>
    <row r="1002" spans="1:8" customHeight="1" ht="15.75">
      <c r="B1002" s="25" t="s">
        <v>15</v>
      </c>
      <c r="C1002" s="22"/>
      <c r="D1002" s="23"/>
      <c r="F1002" s="25" t="s">
        <v>15</v>
      </c>
      <c r="G1002" s="22"/>
      <c r="H1002" s="23"/>
    </row>
    <row r="1003" spans="1:8" customHeight="1" ht="15.75">
      <c r="B1003" s="26"/>
      <c r="C1003" s="27"/>
      <c r="D1003" s="28"/>
      <c r="F1003" s="26"/>
      <c r="G1003" s="27"/>
      <c r="H1003" s="28"/>
    </row>
    <row r="1004" spans="1:8" customHeight="1" ht="15.75">
      <c r="B1004" s="19"/>
      <c r="C1004" s="20"/>
      <c r="D1004" s="21"/>
      <c r="F1004" s="19"/>
      <c r="G1004" s="20"/>
      <c r="H1004" s="21"/>
    </row>
    <row r="1005" spans="1:8" customHeight="1" ht="15.75">
      <c r="B1005" s="19" t="s">
        <v>16</v>
      </c>
      <c r="C1005" s="29"/>
      <c r="D1005" s="23" t="str">
        <f>SUM(D995:D1003)</f>
        <v>0</v>
      </c>
      <c r="F1005" s="19" t="s">
        <v>16</v>
      </c>
      <c r="G1005" s="29"/>
      <c r="H1005" s="23" t="str">
        <f>SUM(H995:H1000)</f>
        <v>0</v>
      </c>
    </row>
    <row r="1006" spans="1:8" customHeight="1" ht="15.75">
      <c r="B1006" s="25" t="s">
        <v>17</v>
      </c>
      <c r="C1006" s="29"/>
      <c r="D1006" s="23" t="str">
        <f>apr.14!AB134</f>
        <v>0</v>
      </c>
      <c r="F1006" s="25" t="s">
        <v>17</v>
      </c>
      <c r="G1006" s="29"/>
      <c r="H1006" s="23" t="str">
        <f>apr.14!AB486</f>
        <v>0</v>
      </c>
    </row>
    <row r="1007" spans="1:8" customHeight="1" ht="16.5">
      <c r="B1007" s="31"/>
      <c r="C1007" s="32"/>
      <c r="D1007" s="33" t="str">
        <f>D1005-D1006</f>
        <v>0</v>
      </c>
      <c r="F1007" s="31"/>
      <c r="G1007" s="32"/>
      <c r="H1007" s="33" t="str">
        <f>H1005-H1006</f>
        <v>0</v>
      </c>
    </row>
    <row r="1008" spans="1:8" customHeight="1" ht="15.75">
      <c r="B1008" s="19"/>
      <c r="C1008" s="29"/>
      <c r="D1008" s="23"/>
      <c r="F1008" s="19"/>
      <c r="G1008" s="29"/>
      <c r="H1008" s="23"/>
    </row>
    <row r="1009" spans="1:8" customHeight="1" ht="15.75">
      <c r="B1009" s="19" t="s">
        <v>18</v>
      </c>
      <c r="C1009" s="22"/>
      <c r="D1009" s="23"/>
      <c r="F1009" s="19" t="s">
        <v>18</v>
      </c>
      <c r="G1009" s="22"/>
      <c r="H1009" s="23"/>
    </row>
    <row r="1010" spans="1:8" customHeight="1" ht="15.75">
      <c r="B1010" s="19" t="s">
        <v>19</v>
      </c>
      <c r="C1010" s="29"/>
      <c r="D1010" s="23">
        <v>545</v>
      </c>
      <c r="F1010" s="19" t="s">
        <v>19</v>
      </c>
      <c r="G1010" s="29"/>
      <c r="H1010" s="23">
        <v>545</v>
      </c>
    </row>
    <row r="1011" spans="1:8" customHeight="1" ht="15.75">
      <c r="B1011" s="19" t="s">
        <v>20</v>
      </c>
      <c r="C1011" s="29"/>
      <c r="D1011" s="23">
        <v>187.5</v>
      </c>
      <c r="F1011" s="19" t="s">
        <v>20</v>
      </c>
      <c r="G1011" s="29"/>
      <c r="H1011" s="23">
        <v>187.5</v>
      </c>
    </row>
    <row r="1012" spans="1:8" customHeight="1" ht="15.75">
      <c r="B1012" s="19" t="s">
        <v>21</v>
      </c>
      <c r="C1012" s="29"/>
      <c r="D1012" s="23">
        <v>100</v>
      </c>
      <c r="F1012" s="19" t="s">
        <v>21</v>
      </c>
      <c r="G1012" s="29"/>
      <c r="H1012" s="23">
        <v>100</v>
      </c>
    </row>
    <row r="1013" spans="1:8" customHeight="1" ht="16.5">
      <c r="B1013" s="31"/>
      <c r="C1013" s="32"/>
      <c r="D1013" s="33"/>
      <c r="F1013" s="31"/>
      <c r="G1013" s="32"/>
      <c r="H1013" s="33"/>
    </row>
    <row r="1014" spans="1:8" customHeight="1" ht="15.75">
      <c r="B1014" s="19"/>
      <c r="C1014" s="29"/>
      <c r="D1014" s="23"/>
      <c r="F1014" s="19"/>
      <c r="G1014" s="29"/>
      <c r="H1014" s="23"/>
    </row>
    <row r="1015" spans="1:8" customHeight="1" ht="15.75">
      <c r="B1015" s="19" t="s">
        <v>22</v>
      </c>
      <c r="C1015" s="29"/>
      <c r="D1015" s="23" t="str">
        <f>D1007-D1010-D1011-D1012</f>
        <v>0</v>
      </c>
      <c r="F1015" s="19" t="s">
        <v>22</v>
      </c>
      <c r="G1015" s="29"/>
      <c r="H1015" s="23" t="str">
        <f>H1007-H1010-H1011-H1012</f>
        <v>0</v>
      </c>
    </row>
    <row r="1016" spans="1:8" customHeight="1" ht="15.75">
      <c r="B1016" s="19"/>
      <c r="C1016" s="29"/>
      <c r="D1016" s="23"/>
      <c r="F1016" s="19"/>
      <c r="G1016" s="29"/>
      <c r="H1016" s="23"/>
    </row>
    <row r="1017" spans="1:8" customHeight="1" ht="15.75">
      <c r="B1017" s="34" t="s">
        <v>23</v>
      </c>
      <c r="C1017" s="35"/>
      <c r="D1017" s="28"/>
      <c r="F1017" s="34" t="s">
        <v>23</v>
      </c>
      <c r="G1017" s="35"/>
      <c r="H1017" s="28"/>
    </row>
    <row r="1018" spans="1:8" customHeight="1" ht="15.75">
      <c r="B1018" s="19"/>
      <c r="C1018" s="29"/>
      <c r="D1018" s="23" t="str">
        <f>SUM(D1015:D1017)</f>
        <v>0</v>
      </c>
      <c r="F1018" s="19"/>
      <c r="G1018" s="29"/>
      <c r="H1018" s="23" t="str">
        <f>SUM(H1015:H1017)</f>
        <v>0</v>
      </c>
    </row>
    <row r="1019" spans="1:8" customHeight="1" ht="15.75">
      <c r="B1019" s="19" t="s">
        <v>24</v>
      </c>
      <c r="C1019" s="20"/>
      <c r="D1019" s="23"/>
      <c r="F1019" s="19" t="s">
        <v>24</v>
      </c>
      <c r="G1019" s="20"/>
      <c r="H1019" s="23"/>
    </row>
    <row r="1020" spans="1:8" customHeight="1" ht="15.75">
      <c r="B1020" s="19"/>
      <c r="C1020" s="20"/>
      <c r="D1020" s="23"/>
      <c r="F1020" s="19"/>
      <c r="G1020" s="20"/>
      <c r="H1020" s="23"/>
    </row>
    <row r="1021" spans="1:8" customHeight="1" ht="16.5">
      <c r="B1021" s="36" t="s">
        <v>25</v>
      </c>
      <c r="C1021" s="37"/>
      <c r="D1021" s="38" t="str">
        <f>SUM(D1018:D1019)</f>
        <v>0</v>
      </c>
      <c r="F1021" s="36" t="s">
        <v>25</v>
      </c>
      <c r="G1021" s="37"/>
      <c r="H1021" s="38" t="str">
        <f>SUM(H1018:H1019)</f>
        <v>0</v>
      </c>
    </row>
    <row r="1022" spans="1:8" customHeight="1" ht="17.25">
      <c r="B1022" s="39"/>
      <c r="C1022" s="40"/>
      <c r="D1022" s="41"/>
      <c r="F1022" s="39"/>
      <c r="G1022" s="40"/>
      <c r="H1022" s="41"/>
    </row>
    <row r="1023" spans="1:8" customHeight="1" ht="15">
      <c r="B1023" s="42" t="s">
        <v>26</v>
      </c>
      <c r="C1023" s="43"/>
      <c r="D1023" s="44"/>
      <c r="F1023" s="42" t="s">
        <v>26</v>
      </c>
      <c r="G1023" s="43"/>
      <c r="H1023" s="44"/>
    </row>
    <row r="1024" spans="1:8" customHeight="1" ht="15">
      <c r="B1024" s="46"/>
      <c r="C1024" s="47"/>
      <c r="D1024" s="48" t="s">
        <v>27</v>
      </c>
      <c r="F1024" s="46"/>
      <c r="G1024" s="47"/>
      <c r="H1024" s="49" t="s">
        <v>27</v>
      </c>
    </row>
    <row r="1025" spans="1:8" customHeight="1" ht="15">
      <c r="B1025" s="50"/>
      <c r="C1025" s="50"/>
      <c r="D1025" s="50"/>
      <c r="F1025" s="50"/>
      <c r="G1025" s="50"/>
      <c r="H1025" s="50"/>
    </row>
    <row r="1027" spans="1:8" customHeight="1" ht="18.75">
      <c r="B1027" s="3" t="s">
        <v>0</v>
      </c>
      <c r="C1027" s="4"/>
      <c r="D1027" s="5"/>
      <c r="F1027" s="3" t="s">
        <v>0</v>
      </c>
      <c r="G1027" s="4"/>
      <c r="H1027" s="5"/>
    </row>
    <row r="1028" spans="1:8" customHeight="1" ht="18">
      <c r="B1028" s="7" t="s">
        <v>1</v>
      </c>
      <c r="C1028" s="8"/>
      <c r="D1028" s="5"/>
      <c r="F1028" s="7" t="s">
        <v>1</v>
      </c>
      <c r="G1028" s="8"/>
      <c r="H1028" s="5"/>
    </row>
    <row r="1029" spans="1:8" customHeight="1" ht="18">
      <c r="B1029" s="10" t="s">
        <v>2</v>
      </c>
      <c r="C1029" s="11"/>
      <c r="D1029" s="12"/>
      <c r="F1029" s="10" t="s">
        <v>2</v>
      </c>
      <c r="G1029" s="11"/>
      <c r="H1029" s="12"/>
    </row>
    <row r="1030" spans="1:8" customHeight="1" ht="18">
      <c r="B1030" s="10" t="s">
        <v>3</v>
      </c>
      <c r="C1030" s="11"/>
      <c r="D1030" s="12"/>
      <c r="F1030" s="10" t="s">
        <v>3</v>
      </c>
      <c r="G1030" s="11"/>
      <c r="H1030" s="12"/>
    </row>
    <row r="1031" spans="1:8" customHeight="1" ht="18">
      <c r="B1031" s="13"/>
      <c r="C1031" s="11"/>
      <c r="D1031" s="12"/>
      <c r="F1031" s="13"/>
      <c r="G1031" s="11"/>
      <c r="H1031" s="12"/>
    </row>
    <row r="1032" spans="1:8" customHeight="1" ht="18.75">
      <c r="B1032" s="13" t="s">
        <v>4</v>
      </c>
      <c r="C1032" s="15"/>
      <c r="D1032" s="15"/>
      <c r="F1032" s="13" t="s">
        <v>4</v>
      </c>
      <c r="G1032" s="15"/>
      <c r="H1032" s="15"/>
    </row>
    <row r="1033" spans="1:8" customHeight="1" ht="18.75">
      <c r="B1033" s="13"/>
      <c r="C1033" s="11"/>
      <c r="D1033" s="12"/>
      <c r="F1033" s="13"/>
      <c r="G1033" s="11"/>
      <c r="H1033" s="12"/>
    </row>
    <row r="1034" spans="1:8" customHeight="1" ht="29.25">
      <c r="B1034" s="16" t="s">
        <v>6</v>
      </c>
      <c r="C1034" s="51" t="s">
        <v>7</v>
      </c>
      <c r="D1034" s="18" t="s">
        <v>8</v>
      </c>
      <c r="F1034" s="16" t="s">
        <v>6</v>
      </c>
      <c r="G1034" s="17" t="s">
        <v>7</v>
      </c>
      <c r="H1034" s="18" t="s">
        <v>8</v>
      </c>
    </row>
    <row r="1035" spans="1:8" customHeight="1" ht="15.75">
      <c r="B1035" s="19"/>
      <c r="C1035" s="20"/>
      <c r="D1035" s="21"/>
      <c r="F1035" s="19"/>
      <c r="G1035" s="20"/>
      <c r="H1035" s="21"/>
    </row>
    <row r="1036" spans="1:8" customHeight="1" ht="15.75">
      <c r="B1036" s="19" t="s">
        <v>9</v>
      </c>
      <c r="C1036" s="22"/>
      <c r="D1036" s="22" t="str">
        <f>apr.14!AW58</f>
        <v>0</v>
      </c>
      <c r="F1036" s="19" t="s">
        <v>9</v>
      </c>
      <c r="G1036" s="22"/>
      <c r="H1036" s="22" t="str">
        <f>apr.14!AW59</f>
        <v>0</v>
      </c>
    </row>
    <row r="1037" spans="1:8" customHeight="1" ht="15.75">
      <c r="B1037" s="19" t="s">
        <v>10</v>
      </c>
      <c r="C1037" s="22"/>
      <c r="D1037" s="22" t="str">
        <f>apr.14!R214</f>
        <v>0</v>
      </c>
      <c r="F1037" s="19" t="s">
        <v>10</v>
      </c>
      <c r="G1037" s="22"/>
      <c r="H1037" s="22" t="str">
        <f>apr.14!R176</f>
        <v>0</v>
      </c>
    </row>
    <row r="1038" spans="1:8" customHeight="1" ht="15.75">
      <c r="B1038" s="19" t="s">
        <v>11</v>
      </c>
      <c r="C1038" s="22"/>
      <c r="D1038" s="22" t="str">
        <f>apr.14!U58</f>
        <v>0</v>
      </c>
      <c r="F1038" s="19" t="s">
        <v>11</v>
      </c>
      <c r="G1038" s="22"/>
      <c r="H1038" s="22" t="str">
        <f>apr.14!Y1034</f>
        <v>0</v>
      </c>
    </row>
    <row r="1039" spans="1:8" customHeight="1" ht="15.75">
      <c r="B1039" s="19" t="s">
        <v>12</v>
      </c>
      <c r="C1039" s="22"/>
      <c r="D1039" s="22" t="str">
        <f>apr.14!Q292</f>
        <v>0</v>
      </c>
      <c r="F1039" s="19" t="s">
        <v>12</v>
      </c>
      <c r="G1039" s="22"/>
      <c r="H1039" s="22" t="str">
        <f>apr.14!Q293</f>
        <v>0</v>
      </c>
    </row>
    <row r="1040" spans="1:8" customHeight="1" ht="15.75">
      <c r="B1040" s="19" t="s">
        <v>13</v>
      </c>
      <c r="C1040" s="22"/>
      <c r="D1040" s="23" t="str">
        <f>apr.14!S370</f>
        <v>0</v>
      </c>
      <c r="F1040" s="19" t="s">
        <v>13</v>
      </c>
      <c r="G1040" s="22"/>
      <c r="H1040" s="23" t="str">
        <f>apr.14!S293</f>
        <v>0</v>
      </c>
    </row>
    <row r="1041" spans="1:8" customHeight="1" ht="15.75">
      <c r="B1041" s="24" t="s">
        <v>14</v>
      </c>
      <c r="C1041" s="22"/>
      <c r="D1041" s="23" t="str">
        <f>apr.14!T995</f>
        <v>0</v>
      </c>
      <c r="F1041" s="24" t="s">
        <v>14</v>
      </c>
      <c r="G1041" s="22"/>
      <c r="H1041" s="23" t="str">
        <f>apr.14!X1034</f>
        <v>0</v>
      </c>
    </row>
    <row r="1042" spans="1:8" customHeight="1" ht="15.75">
      <c r="B1042" s="19"/>
      <c r="C1042" s="22"/>
      <c r="D1042" s="23"/>
      <c r="F1042" s="19"/>
      <c r="G1042" s="22"/>
      <c r="H1042" s="23"/>
    </row>
    <row r="1043" spans="1:8" customHeight="1" ht="15.75">
      <c r="B1043" s="25" t="s">
        <v>15</v>
      </c>
      <c r="C1043" s="22"/>
      <c r="D1043" s="23"/>
      <c r="F1043" s="25" t="s">
        <v>15</v>
      </c>
      <c r="G1043" s="22"/>
      <c r="H1043" s="23"/>
    </row>
    <row r="1044" spans="1:8" customHeight="1" ht="15.75">
      <c r="B1044" s="26"/>
      <c r="C1044" s="27"/>
      <c r="D1044" s="28"/>
      <c r="F1044" s="26"/>
      <c r="G1044" s="27"/>
      <c r="H1044" s="28"/>
    </row>
    <row r="1045" spans="1:8" customHeight="1" ht="15.75">
      <c r="B1045" s="19"/>
      <c r="C1045" s="20"/>
      <c r="D1045" s="21"/>
      <c r="F1045" s="19"/>
      <c r="G1045" s="20"/>
      <c r="H1045" s="21"/>
    </row>
    <row r="1046" spans="1:8" customHeight="1" ht="15.75">
      <c r="B1046" s="19" t="s">
        <v>16</v>
      </c>
      <c r="C1046" s="29"/>
      <c r="D1046" s="23" t="str">
        <f>SUM(D1036:D1044)</f>
        <v>0</v>
      </c>
      <c r="F1046" s="19" t="s">
        <v>16</v>
      </c>
      <c r="G1046" s="29"/>
      <c r="H1046" s="23" t="str">
        <f>SUM(H1036:H1041)</f>
        <v>0</v>
      </c>
    </row>
    <row r="1047" spans="1:8" customHeight="1" ht="15.75">
      <c r="B1047" s="25" t="s">
        <v>17</v>
      </c>
      <c r="C1047" s="29"/>
      <c r="D1047" s="23" t="str">
        <f>apr.14!AB175</f>
        <v>0</v>
      </c>
      <c r="F1047" s="25" t="s">
        <v>17</v>
      </c>
      <c r="G1047" s="29"/>
      <c r="H1047" s="23" t="str">
        <f>apr.14!AB527</f>
        <v>0</v>
      </c>
    </row>
    <row r="1048" spans="1:8" customHeight="1" ht="16.5">
      <c r="B1048" s="31"/>
      <c r="C1048" s="32"/>
      <c r="D1048" s="33" t="str">
        <f>D1046-D1047</f>
        <v>0</v>
      </c>
      <c r="F1048" s="31"/>
      <c r="G1048" s="32"/>
      <c r="H1048" s="33" t="str">
        <f>H1046-H1047</f>
        <v>0</v>
      </c>
    </row>
    <row r="1049" spans="1:8" customHeight="1" ht="15.75">
      <c r="B1049" s="19"/>
      <c r="C1049" s="29"/>
      <c r="D1049" s="23"/>
      <c r="F1049" s="19"/>
      <c r="G1049" s="29"/>
      <c r="H1049" s="23"/>
    </row>
    <row r="1050" spans="1:8" customHeight="1" ht="15.75">
      <c r="B1050" s="19" t="s">
        <v>18</v>
      </c>
      <c r="C1050" s="22"/>
      <c r="D1050" s="23"/>
      <c r="F1050" s="19" t="s">
        <v>18</v>
      </c>
      <c r="G1050" s="22"/>
      <c r="H1050" s="23"/>
    </row>
    <row r="1051" spans="1:8" customHeight="1" ht="15.75">
      <c r="B1051" s="19" t="s">
        <v>19</v>
      </c>
      <c r="C1051" s="29"/>
      <c r="D1051" s="23"/>
      <c r="F1051" s="19" t="s">
        <v>19</v>
      </c>
      <c r="G1051" s="29"/>
      <c r="H1051" s="23">
        <v>545</v>
      </c>
    </row>
    <row r="1052" spans="1:8" customHeight="1" ht="15.75">
      <c r="B1052" s="19" t="s">
        <v>20</v>
      </c>
      <c r="C1052" s="29"/>
      <c r="D1052" s="23"/>
      <c r="F1052" s="19" t="s">
        <v>20</v>
      </c>
      <c r="G1052" s="29"/>
      <c r="H1052" s="23">
        <v>187.5</v>
      </c>
    </row>
    <row r="1053" spans="1:8" customHeight="1" ht="15.75">
      <c r="B1053" s="19" t="s">
        <v>21</v>
      </c>
      <c r="C1053" s="29"/>
      <c r="D1053" s="23"/>
      <c r="F1053" s="19" t="s">
        <v>21</v>
      </c>
      <c r="G1053" s="29"/>
      <c r="H1053" s="23">
        <v>100</v>
      </c>
    </row>
    <row r="1054" spans="1:8" customHeight="1" ht="16.5">
      <c r="B1054" s="31"/>
      <c r="C1054" s="32"/>
      <c r="D1054" s="33"/>
      <c r="F1054" s="31"/>
      <c r="G1054" s="32"/>
      <c r="H1054" s="33"/>
    </row>
    <row r="1055" spans="1:8" customHeight="1" ht="15.75">
      <c r="B1055" s="19"/>
      <c r="C1055" s="29"/>
      <c r="D1055" s="23"/>
      <c r="F1055" s="19"/>
      <c r="G1055" s="29"/>
      <c r="H1055" s="23"/>
    </row>
    <row r="1056" spans="1:8" customHeight="1" ht="15.75">
      <c r="B1056" s="19" t="s">
        <v>22</v>
      </c>
      <c r="C1056" s="29"/>
      <c r="D1056" s="23" t="str">
        <f>D1048-D1051-D1052-D1053</f>
        <v>0</v>
      </c>
      <c r="F1056" s="19" t="s">
        <v>22</v>
      </c>
      <c r="G1056" s="29"/>
      <c r="H1056" s="23" t="str">
        <f>H1048-H1051-H1052-H1053</f>
        <v>0</v>
      </c>
    </row>
    <row r="1057" spans="1:8" customHeight="1" ht="15.75">
      <c r="B1057" s="19"/>
      <c r="C1057" s="29"/>
      <c r="D1057" s="23"/>
      <c r="F1057" s="19"/>
      <c r="G1057" s="29"/>
      <c r="H1057" s="23"/>
    </row>
    <row r="1058" spans="1:8" customHeight="1" ht="15.75">
      <c r="B1058" s="34" t="s">
        <v>23</v>
      </c>
      <c r="C1058" s="35"/>
      <c r="D1058" s="28"/>
      <c r="F1058" s="34" t="s">
        <v>23</v>
      </c>
      <c r="G1058" s="35"/>
      <c r="H1058" s="28"/>
    </row>
    <row r="1059" spans="1:8" customHeight="1" ht="15.75">
      <c r="B1059" s="19"/>
      <c r="C1059" s="29"/>
      <c r="D1059" s="23" t="str">
        <f>SUM(D1056:D1058)</f>
        <v>0</v>
      </c>
      <c r="F1059" s="19"/>
      <c r="G1059" s="29"/>
      <c r="H1059" s="23" t="str">
        <f>SUM(H1056:H1058)</f>
        <v>0</v>
      </c>
    </row>
    <row r="1060" spans="1:8" customHeight="1" ht="15.75">
      <c r="B1060" s="19" t="s">
        <v>24</v>
      </c>
      <c r="C1060" s="20"/>
      <c r="D1060" s="23"/>
      <c r="F1060" s="19" t="s">
        <v>24</v>
      </c>
      <c r="G1060" s="20"/>
      <c r="H1060" s="23"/>
    </row>
    <row r="1061" spans="1:8" customHeight="1" ht="15.75">
      <c r="B1061" s="19"/>
      <c r="C1061" s="20"/>
      <c r="D1061" s="23"/>
      <c r="F1061" s="19"/>
      <c r="G1061" s="20"/>
      <c r="H1061" s="23"/>
    </row>
    <row r="1062" spans="1:8" customHeight="1" ht="16.5">
      <c r="B1062" s="36" t="s">
        <v>25</v>
      </c>
      <c r="C1062" s="37"/>
      <c r="D1062" s="38" t="str">
        <f>SUM(D1059:D1060)</f>
        <v>0</v>
      </c>
      <c r="F1062" s="36" t="s">
        <v>25</v>
      </c>
      <c r="G1062" s="37"/>
      <c r="H1062" s="38" t="str">
        <f>SUM(H1059:H1060)</f>
        <v>0</v>
      </c>
    </row>
    <row r="1063" spans="1:8" customHeight="1" ht="17.25">
      <c r="B1063" s="39"/>
      <c r="C1063" s="40"/>
      <c r="D1063" s="41"/>
      <c r="F1063" s="39"/>
      <c r="G1063" s="40"/>
      <c r="H1063" s="41"/>
    </row>
    <row r="1064" spans="1:8" customHeight="1" ht="15">
      <c r="B1064" s="42" t="s">
        <v>26</v>
      </c>
      <c r="C1064" s="43"/>
      <c r="D1064" s="44"/>
      <c r="F1064" s="42" t="s">
        <v>26</v>
      </c>
      <c r="G1064" s="43"/>
      <c r="H1064" s="44"/>
    </row>
    <row r="1065" spans="1:8" customHeight="1" ht="15">
      <c r="B1065" s="46"/>
      <c r="C1065" s="47"/>
      <c r="D1065" s="48" t="s">
        <v>27</v>
      </c>
      <c r="F1065" s="46"/>
      <c r="G1065" s="47"/>
      <c r="H1065" s="49" t="s">
        <v>27</v>
      </c>
    </row>
    <row r="1066" spans="1:8" customHeight="1" ht="15">
      <c r="B1066" s="50"/>
      <c r="C1066" s="50"/>
      <c r="D1066" s="50"/>
      <c r="F1066" s="50"/>
      <c r="G1066" s="50"/>
      <c r="H1066" s="50"/>
    </row>
    <row r="65536" spans="1:8" customHeight="1" ht="15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C6:D6"/>
    <mergeCell ref="G6:H6"/>
    <mergeCell ref="C47:D47"/>
    <mergeCell ref="G47:H47"/>
    <mergeCell ref="C89:D89"/>
    <mergeCell ref="G89:H89"/>
    <mergeCell ref="C130:D130"/>
    <mergeCell ref="G130:H130"/>
    <mergeCell ref="C171:D171"/>
    <mergeCell ref="G171:H171"/>
    <mergeCell ref="C212:D212"/>
    <mergeCell ref="G212:H212"/>
    <mergeCell ref="C253:D253"/>
    <mergeCell ref="G253:H253"/>
    <mergeCell ref="C294:D294"/>
    <mergeCell ref="G294:H294"/>
    <mergeCell ref="C335:D335"/>
    <mergeCell ref="G335:H335"/>
    <mergeCell ref="C376:D376"/>
    <mergeCell ref="G376:H376"/>
    <mergeCell ref="C417:D417"/>
    <mergeCell ref="G417:H417"/>
    <mergeCell ref="C458:D458"/>
    <mergeCell ref="G458:H458"/>
    <mergeCell ref="C499:D499"/>
    <mergeCell ref="G499:H499"/>
    <mergeCell ref="C540:D540"/>
    <mergeCell ref="G540:H540"/>
    <mergeCell ref="C581:D581"/>
    <mergeCell ref="G581:H581"/>
    <mergeCell ref="C622:D622"/>
    <mergeCell ref="G622:H622"/>
    <mergeCell ref="C663:D663"/>
    <mergeCell ref="G663:H663"/>
    <mergeCell ref="C704:D704"/>
    <mergeCell ref="G704:H704"/>
    <mergeCell ref="C745:D745"/>
    <mergeCell ref="G745:H745"/>
    <mergeCell ref="C786:D786"/>
    <mergeCell ref="G786:H786"/>
    <mergeCell ref="C827:D827"/>
    <mergeCell ref="G827:H827"/>
    <mergeCell ref="C868:D868"/>
    <mergeCell ref="G868:H868"/>
    <mergeCell ref="C909:D909"/>
    <mergeCell ref="G909:H909"/>
    <mergeCell ref="C950:D950"/>
    <mergeCell ref="G950:H950"/>
    <mergeCell ref="C991:D991"/>
    <mergeCell ref="G991:H991"/>
    <mergeCell ref="C1032:D1032"/>
    <mergeCell ref="G1032:H1032"/>
  </mergeCells>
  <printOptions gridLines="false" gridLinesSet="true"/>
  <pageMargins left="0.2298611111111111" right="0.1701388888888889" top="0.2798611111111111" bottom="0.1701388888888889" header="0.5118055555555555" footer="0.5118055555555555"/>
  <pageSetup paperSize="9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9" manualBreakCount="9">
    <brk id="82" man="1"/>
    <brk id="164" man="1"/>
    <brk id="329" man="1"/>
    <brk id="411" man="1"/>
    <brk id="493" man="1"/>
    <brk id="574" man="1"/>
    <brk id="739" man="1"/>
    <brk id="821" man="1"/>
    <brk id="90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43"/>
  <sheetViews>
    <sheetView tabSelected="0" workbookViewId="0" showGridLines="true" showRowColHeaders="1">
      <selection activeCell="I65536" sqref="I65536"/>
    </sheetView>
  </sheetViews>
  <sheetFormatPr customHeight="true" defaultRowHeight="15" defaultColWidth="0" outlineLevelRow="0" outlineLevelCol="0"/>
  <cols>
    <col min="1" max="1" width="2.74609375" customWidth="true" style="492"/>
    <col min="2" max="2" width="9.9921875" customWidth="true" style="493"/>
    <col min="3" max="3" width="2.74609375" customWidth="true" style="493"/>
    <col min="4" max="4" width="9.73828125" customWidth="true" style="493"/>
    <col min="5" max="5" width="13.984375" customWidth="true" style="493"/>
    <col min="6" max="6" width="8.9921875" customWidth="true" style="493"/>
    <col min="7" max="7" width="7.3671875" customWidth="true" style="493"/>
    <col min="8" max="8" width="8.9921875" customWidth="true" style="493"/>
    <col min="9" max="9" width="6.9921875" customWidth="true" style="493"/>
    <col min="10" max="10" width="8.9921875" customWidth="true" style="493"/>
    <col min="11" max="11" width="7.61328125" customWidth="true" style="493"/>
    <col min="12" max="12" width="8.9921875" customWidth="true" style="493"/>
    <col min="13" max="13" width="16.60546875" customWidth="true" style="493"/>
    <col min="14" max="14" width="2.74609375" customWidth="true" style="492"/>
    <col min="15" max="15" width="0" hidden="true" style="494"/>
    <col min="16" max="16" width="0" hidden="true" style="494"/>
    <col min="17" max="17" width="0" hidden="true" style="495"/>
    <col min="18" max="18" width="0" hidden="true" style="495"/>
    <col min="19" max="19" width="0" hidden="true" style="495"/>
    <col min="20" max="20" width="0" hidden="true" style="494"/>
    <col min="21" max="21" width="0" hidden="true" style="494"/>
  </cols>
  <sheetData>
    <row r="1" spans="1:256" customHeight="1" ht="30.75" s="496" customFormat="1">
      <c r="B1" s="497" t="s">
        <v>504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O1" s="498"/>
      <c r="P1" s="498"/>
      <c r="T1" s="499"/>
      <c r="U1" s="499"/>
    </row>
    <row r="2" spans="1:256" customHeight="1" ht="15" s="496" customFormat="1"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O2" s="498"/>
      <c r="P2" s="498"/>
      <c r="T2" s="499"/>
      <c r="U2" s="499"/>
    </row>
    <row r="3" spans="1:256" customHeight="1" ht="7.5">
      <c r="A3" s="496"/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/>
      <c r="O3" s="498"/>
      <c r="P3" s="498"/>
      <c r="Q3"/>
      <c r="R3"/>
      <c r="S3"/>
      <c r="T3" s="499"/>
      <c r="U3" s="499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customHeight="1" ht="15">
      <c r="A4" s="496"/>
      <c r="B4" s="500" t="s">
        <v>505</v>
      </c>
      <c r="C4" s="500"/>
      <c r="D4" s="500"/>
      <c r="E4" s="501" t="s">
        <v>506</v>
      </c>
      <c r="F4" s="502" t="s">
        <v>507</v>
      </c>
      <c r="G4" s="502"/>
      <c r="H4" s="502"/>
      <c r="I4" s="502"/>
      <c r="J4" s="502"/>
      <c r="K4" s="502"/>
      <c r="L4" s="502"/>
      <c r="M4" s="503" t="s">
        <v>508</v>
      </c>
      <c r="N4"/>
      <c r="O4" s="498"/>
      <c r="P4" s="498"/>
      <c r="Q4"/>
      <c r="R4"/>
      <c r="S4"/>
      <c r="T4" s="499"/>
      <c r="U4" s="499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customHeight="1" ht="15" s="504" customFormat="1">
      <c r="B5" s="500"/>
      <c r="C5" s="500"/>
      <c r="D5" s="500"/>
      <c r="E5" s="501"/>
      <c r="F5" s="505" t="s">
        <v>509</v>
      </c>
      <c r="G5" s="505"/>
      <c r="H5" s="505"/>
      <c r="I5" s="505" t="s">
        <v>510</v>
      </c>
      <c r="J5" s="505" t="s">
        <v>511</v>
      </c>
      <c r="K5" s="505"/>
      <c r="L5" s="505"/>
      <c r="M5" s="506" t="s">
        <v>511</v>
      </c>
      <c r="O5" s="507"/>
      <c r="P5" s="507"/>
      <c r="Q5" s="508"/>
      <c r="R5" s="508"/>
      <c r="S5" s="508"/>
      <c r="T5" s="507"/>
      <c r="U5" s="507"/>
    </row>
    <row r="6" spans="1:256" customHeight="1" ht="15">
      <c r="A6" s="504"/>
      <c r="B6" s="500"/>
      <c r="C6" s="500"/>
      <c r="D6" s="500"/>
      <c r="E6" s="501"/>
      <c r="F6" s="509" t="s">
        <v>512</v>
      </c>
      <c r="G6" s="509" t="s">
        <v>513</v>
      </c>
      <c r="H6" s="509" t="s">
        <v>197</v>
      </c>
      <c r="I6" s="509" t="s">
        <v>512</v>
      </c>
      <c r="J6" s="509" t="s">
        <v>512</v>
      </c>
      <c r="K6" s="509" t="s">
        <v>513</v>
      </c>
      <c r="L6" s="509" t="s">
        <v>31</v>
      </c>
      <c r="M6" s="506"/>
      <c r="N6"/>
      <c r="O6" s="510"/>
      <c r="P6" s="510"/>
      <c r="Q6" s="508"/>
      <c r="R6" s="508"/>
      <c r="S6" s="508"/>
      <c r="T6" s="510"/>
      <c r="U6" s="510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customHeight="1" ht="15">
      <c r="A7" s="504"/>
      <c r="B7" s="511">
        <v>1000</v>
      </c>
      <c r="C7" s="512" t="s">
        <v>194</v>
      </c>
      <c r="D7" s="512">
        <v>1249.99</v>
      </c>
      <c r="E7" s="512">
        <v>1000</v>
      </c>
      <c r="F7" s="513">
        <v>73.7</v>
      </c>
      <c r="G7" s="514">
        <v>36.3</v>
      </c>
      <c r="H7" s="514" t="str">
        <f>+F7+G7</f>
        <v>0</v>
      </c>
      <c r="I7" s="514">
        <v>10</v>
      </c>
      <c r="J7" s="514" t="str">
        <f>+F7+I7</f>
        <v>0</v>
      </c>
      <c r="K7" s="514" t="str">
        <f>G7</f>
        <v>0</v>
      </c>
      <c r="L7" s="514" t="str">
        <f>+J7+K7</f>
        <v>0</v>
      </c>
      <c r="M7" s="515" t="str">
        <f>L7-I7</f>
        <v>0</v>
      </c>
      <c r="N7"/>
      <c r="O7" s="510"/>
      <c r="P7" s="510"/>
      <c r="Q7" s="508"/>
      <c r="R7" s="508"/>
      <c r="S7" s="508"/>
      <c r="T7" s="510"/>
      <c r="U7" s="510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customHeight="1" ht="15">
      <c r="A8" s="504"/>
      <c r="B8" s="511">
        <v>1250</v>
      </c>
      <c r="C8" s="512" t="s">
        <v>194</v>
      </c>
      <c r="D8" s="512">
        <v>1749.99</v>
      </c>
      <c r="E8" s="512" t="str">
        <f>+E7+500</f>
        <v>0</v>
      </c>
      <c r="F8" s="513">
        <v>110.5</v>
      </c>
      <c r="G8" s="514">
        <v>54.5</v>
      </c>
      <c r="H8" s="514" t="str">
        <f>+F8+G8</f>
        <v>0</v>
      </c>
      <c r="I8" s="514">
        <v>10</v>
      </c>
      <c r="J8" s="514" t="str">
        <f>+F8+I8</f>
        <v>0</v>
      </c>
      <c r="K8" s="514" t="str">
        <f>G8</f>
        <v>0</v>
      </c>
      <c r="L8" s="514" t="str">
        <f>+J8+K8</f>
        <v>0</v>
      </c>
      <c r="M8" s="515" t="str">
        <f>L8-I8</f>
        <v>0</v>
      </c>
      <c r="N8"/>
      <c r="O8" s="516"/>
      <c r="P8" s="516"/>
      <c r="Q8" s="508"/>
      <c r="R8" s="508"/>
      <c r="S8" s="508"/>
      <c r="T8" s="516"/>
      <c r="U8" s="516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customHeight="1" ht="15">
      <c r="A9" s="504"/>
      <c r="B9" s="511">
        <v>1750</v>
      </c>
      <c r="C9" s="512" t="s">
        <v>194</v>
      </c>
      <c r="D9" s="512">
        <v>2249.99</v>
      </c>
      <c r="E9" s="512" t="str">
        <f>+E8+500</f>
        <v>0</v>
      </c>
      <c r="F9" s="513">
        <v>147.3</v>
      </c>
      <c r="G9" s="514">
        <v>72.7</v>
      </c>
      <c r="H9" s="514" t="str">
        <f>+F9+G9</f>
        <v>0</v>
      </c>
      <c r="I9" s="514">
        <v>10</v>
      </c>
      <c r="J9" s="514" t="str">
        <f>+F9+I9</f>
        <v>0</v>
      </c>
      <c r="K9" s="514" t="str">
        <f>G9</f>
        <v>0</v>
      </c>
      <c r="L9" s="514" t="str">
        <f>+J9+K9</f>
        <v>0</v>
      </c>
      <c r="M9" s="515" t="str">
        <f>L9-I9</f>
        <v>0</v>
      </c>
      <c r="N9"/>
      <c r="O9" s="516"/>
      <c r="P9" s="516"/>
      <c r="Q9" s="508"/>
      <c r="R9" s="508"/>
      <c r="S9" s="508"/>
      <c r="T9" s="516"/>
      <c r="U9" s="516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customHeight="1" ht="15">
      <c r="A10" s="504"/>
      <c r="B10" s="511">
        <v>2250</v>
      </c>
      <c r="C10" s="512" t="s">
        <v>194</v>
      </c>
      <c r="D10" s="512">
        <v>2749.99</v>
      </c>
      <c r="E10" s="512" t="str">
        <f>+E9+500</f>
        <v>0</v>
      </c>
      <c r="F10" s="513">
        <v>184.2</v>
      </c>
      <c r="G10" s="514">
        <v>90.8</v>
      </c>
      <c r="H10" s="514" t="str">
        <f>+F10+G10</f>
        <v>0</v>
      </c>
      <c r="I10" s="514">
        <v>10</v>
      </c>
      <c r="J10" s="514" t="str">
        <f>+F10+I10</f>
        <v>0</v>
      </c>
      <c r="K10" s="514" t="str">
        <f>G10</f>
        <v>0</v>
      </c>
      <c r="L10" s="514" t="str">
        <f>+J10+K10</f>
        <v>0</v>
      </c>
      <c r="M10" s="515" t="str">
        <f>L10-I10</f>
        <v>0</v>
      </c>
      <c r="N10"/>
      <c r="O10" s="516"/>
      <c r="P10" s="516"/>
      <c r="Q10" s="508"/>
      <c r="R10" s="508"/>
      <c r="S10" s="508"/>
      <c r="T10" s="516"/>
      <c r="U10" s="516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customHeight="1" ht="15">
      <c r="A11" s="504"/>
      <c r="B11" s="511">
        <v>2750</v>
      </c>
      <c r="C11" s="512" t="s">
        <v>194</v>
      </c>
      <c r="D11" s="512">
        <v>3249.99</v>
      </c>
      <c r="E11" s="512" t="str">
        <f>+E10+500</f>
        <v>0</v>
      </c>
      <c r="F11" s="513">
        <v>221</v>
      </c>
      <c r="G11" s="514">
        <v>109</v>
      </c>
      <c r="H11" s="514" t="str">
        <f>+F11+G11</f>
        <v>0</v>
      </c>
      <c r="I11" s="514">
        <v>10</v>
      </c>
      <c r="J11" s="514" t="str">
        <f>+F11+I11</f>
        <v>0</v>
      </c>
      <c r="K11" s="514" t="str">
        <f>G11</f>
        <v>0</v>
      </c>
      <c r="L11" s="514" t="str">
        <f>+J11+K11</f>
        <v>0</v>
      </c>
      <c r="M11" s="515" t="str">
        <f>L11-I11</f>
        <v>0</v>
      </c>
      <c r="N11"/>
      <c r="O11" s="516"/>
      <c r="P11" s="516"/>
      <c r="Q11" s="508"/>
      <c r="R11" s="508"/>
      <c r="S11" s="508"/>
      <c r="T11" s="516"/>
      <c r="U11" s="51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customHeight="1" ht="15">
      <c r="A12" s="504"/>
      <c r="B12" s="511">
        <v>3250</v>
      </c>
      <c r="C12" s="512" t="s">
        <v>194</v>
      </c>
      <c r="D12" s="512">
        <v>3749.99</v>
      </c>
      <c r="E12" s="512" t="str">
        <f>+E11+500</f>
        <v>0</v>
      </c>
      <c r="F12" s="513">
        <v>257.8</v>
      </c>
      <c r="G12" s="514">
        <v>127.2</v>
      </c>
      <c r="H12" s="514" t="str">
        <f>+F12+G12</f>
        <v>0</v>
      </c>
      <c r="I12" s="514">
        <v>10</v>
      </c>
      <c r="J12" s="514" t="str">
        <f>+F12+I12</f>
        <v>0</v>
      </c>
      <c r="K12" s="514" t="str">
        <f>G12</f>
        <v>0</v>
      </c>
      <c r="L12" s="514" t="str">
        <f>+J12+K12</f>
        <v>0</v>
      </c>
      <c r="M12" s="515" t="str">
        <f>L12-I12</f>
        <v>0</v>
      </c>
      <c r="N12"/>
      <c r="O12"/>
      <c r="P12"/>
      <c r="Q12" s="508"/>
      <c r="R12" s="508"/>
      <c r="S12" s="508"/>
      <c r="T12" s="507"/>
      <c r="U12" s="507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customHeight="1" ht="15">
      <c r="A13" s="504"/>
      <c r="B13" s="511">
        <v>3750</v>
      </c>
      <c r="C13" s="512" t="s">
        <v>194</v>
      </c>
      <c r="D13" s="512">
        <v>4249.99</v>
      </c>
      <c r="E13" s="512" t="str">
        <f>+E12+500</f>
        <v>0</v>
      </c>
      <c r="F13" s="513">
        <v>294.7</v>
      </c>
      <c r="G13" s="514">
        <v>145.3</v>
      </c>
      <c r="H13" s="514" t="str">
        <f>+F13+G13</f>
        <v>0</v>
      </c>
      <c r="I13" s="514">
        <v>10</v>
      </c>
      <c r="J13" s="514" t="str">
        <f>+F13+I13</f>
        <v>0</v>
      </c>
      <c r="K13" s="514" t="str">
        <f>G13</f>
        <v>0</v>
      </c>
      <c r="L13" s="514" t="str">
        <f>+J13+K13</f>
        <v>0</v>
      </c>
      <c r="M13" s="515" t="str">
        <f>L13-I13</f>
        <v>0</v>
      </c>
      <c r="N13"/>
      <c r="O13"/>
      <c r="P13"/>
      <c r="Q13" s="508"/>
      <c r="R13" s="508"/>
      <c r="S13" s="508"/>
      <c r="T13" s="507"/>
      <c r="U13" s="507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customHeight="1" ht="15">
      <c r="A14" s="504"/>
      <c r="B14" s="511">
        <v>4250</v>
      </c>
      <c r="C14" s="512" t="s">
        <v>194</v>
      </c>
      <c r="D14" s="512">
        <v>4749.99</v>
      </c>
      <c r="E14" s="512" t="str">
        <f>+E13+500</f>
        <v>0</v>
      </c>
      <c r="F14" s="513">
        <v>331.5</v>
      </c>
      <c r="G14" s="514">
        <v>163.5</v>
      </c>
      <c r="H14" s="514" t="str">
        <f>+F14+G14</f>
        <v>0</v>
      </c>
      <c r="I14" s="514">
        <v>10</v>
      </c>
      <c r="J14" s="514" t="str">
        <f>+F14+I14</f>
        <v>0</v>
      </c>
      <c r="K14" s="514" t="str">
        <f>G14</f>
        <v>0</v>
      </c>
      <c r="L14" s="514" t="str">
        <f>+J14+K14</f>
        <v>0</v>
      </c>
      <c r="M14" s="515" t="str">
        <f>L14-I14</f>
        <v>0</v>
      </c>
      <c r="N14"/>
      <c r="O14"/>
      <c r="P14"/>
      <c r="Q14" s="508"/>
      <c r="R14" s="508"/>
      <c r="S14" s="508"/>
      <c r="T14" s="507"/>
      <c r="U14" s="507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customHeight="1" ht="15">
      <c r="A15" s="504"/>
      <c r="B15" s="517">
        <v>4750</v>
      </c>
      <c r="C15" s="518" t="s">
        <v>194</v>
      </c>
      <c r="D15" s="519">
        <v>5249.99</v>
      </c>
      <c r="E15" s="520" t="str">
        <f>+E14+500</f>
        <v>0</v>
      </c>
      <c r="F15" s="521">
        <v>368.3</v>
      </c>
      <c r="G15" s="519">
        <v>181.7</v>
      </c>
      <c r="H15" s="519" t="str">
        <f>+F15+G15</f>
        <v>0</v>
      </c>
      <c r="I15" s="519">
        <v>10</v>
      </c>
      <c r="J15" s="519" t="str">
        <f>+F15+I15</f>
        <v>0</v>
      </c>
      <c r="K15" s="519" t="str">
        <f>G15</f>
        <v>0</v>
      </c>
      <c r="L15" s="519" t="str">
        <f>+J15+K15</f>
        <v>0</v>
      </c>
      <c r="M15" s="522" t="str">
        <f>L15-I15</f>
        <v>0</v>
      </c>
      <c r="N15"/>
      <c r="O15"/>
      <c r="P15"/>
      <c r="Q15" s="508"/>
      <c r="R15" s="508"/>
      <c r="S15" s="508"/>
      <c r="T15" s="507"/>
      <c r="U15" s="507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customHeight="1" ht="15">
      <c r="A16" s="504"/>
      <c r="B16" s="523">
        <v>5250</v>
      </c>
      <c r="C16" s="524" t="s">
        <v>194</v>
      </c>
      <c r="D16" s="525">
        <v>5749.99</v>
      </c>
      <c r="E16" s="526" t="str">
        <f>+E15+500</f>
        <v>0</v>
      </c>
      <c r="F16" s="527">
        <v>405.2</v>
      </c>
      <c r="G16" s="525">
        <v>199.8</v>
      </c>
      <c r="H16" s="525" t="str">
        <f>+F16+G16</f>
        <v>0</v>
      </c>
      <c r="I16" s="525">
        <v>10</v>
      </c>
      <c r="J16" s="525" t="str">
        <f>+F16+I16</f>
        <v>0</v>
      </c>
      <c r="K16" s="525" t="str">
        <f>G16</f>
        <v>0</v>
      </c>
      <c r="L16" s="525" t="str">
        <f>+J16+K16</f>
        <v>0</v>
      </c>
      <c r="M16" s="528" t="str">
        <f>L16-I16</f>
        <v>0</v>
      </c>
      <c r="N16"/>
      <c r="O16"/>
      <c r="P16"/>
      <c r="Q16" s="508"/>
      <c r="R16" s="508"/>
      <c r="S16" s="508"/>
      <c r="T16" s="507"/>
      <c r="U16" s="507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customHeight="1" ht="15">
      <c r="A17" s="504"/>
      <c r="B17" s="529">
        <v>5750</v>
      </c>
      <c r="C17" s="512" t="s">
        <v>194</v>
      </c>
      <c r="D17" s="514">
        <v>6249.99</v>
      </c>
      <c r="E17" s="530" t="str">
        <f>+E16+500</f>
        <v>0</v>
      </c>
      <c r="F17" s="513">
        <v>442</v>
      </c>
      <c r="G17" s="514">
        <v>218</v>
      </c>
      <c r="H17" s="514" t="str">
        <f>+F17+G17</f>
        <v>0</v>
      </c>
      <c r="I17" s="514">
        <v>10</v>
      </c>
      <c r="J17" s="514" t="str">
        <f>+F17+I17</f>
        <v>0</v>
      </c>
      <c r="K17" s="514" t="str">
        <f>G17</f>
        <v>0</v>
      </c>
      <c r="L17" s="514" t="str">
        <f>+J17+K17</f>
        <v>0</v>
      </c>
      <c r="M17" s="531" t="str">
        <f>L17-I17</f>
        <v>0</v>
      </c>
      <c r="N17"/>
      <c r="O17"/>
      <c r="P17"/>
      <c r="Q17" s="508"/>
      <c r="R17" s="508"/>
      <c r="S17" s="508"/>
      <c r="T17" s="507"/>
      <c r="U17" s="50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customHeight="1" ht="15">
      <c r="A18" s="504"/>
      <c r="B18" s="529">
        <v>6250</v>
      </c>
      <c r="C18" s="512" t="s">
        <v>194</v>
      </c>
      <c r="D18" s="514">
        <v>6749.99</v>
      </c>
      <c r="E18" s="530" t="str">
        <f>+E17+500</f>
        <v>0</v>
      </c>
      <c r="F18" s="513">
        <v>478.8</v>
      </c>
      <c r="G18" s="514">
        <v>236.2</v>
      </c>
      <c r="H18" s="514" t="str">
        <f>+F18+G18</f>
        <v>0</v>
      </c>
      <c r="I18" s="514">
        <v>10</v>
      </c>
      <c r="J18" s="514" t="str">
        <f>+F18+I18</f>
        <v>0</v>
      </c>
      <c r="K18" s="514" t="str">
        <f>G18</f>
        <v>0</v>
      </c>
      <c r="L18" s="514" t="str">
        <f>+J18+K18</f>
        <v>0</v>
      </c>
      <c r="M18" s="531" t="str">
        <f>L18-I18</f>
        <v>0</v>
      </c>
      <c r="N18"/>
      <c r="O18"/>
      <c r="P18"/>
      <c r="Q18" s="508"/>
      <c r="R18" s="508"/>
      <c r="S18" s="508"/>
      <c r="T18" s="507"/>
      <c r="U18" s="532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customHeight="1" ht="15">
      <c r="A19" s="504"/>
      <c r="B19" s="529">
        <v>6750</v>
      </c>
      <c r="C19" s="512" t="s">
        <v>194</v>
      </c>
      <c r="D19" s="514">
        <v>7249.99</v>
      </c>
      <c r="E19" s="530" t="str">
        <f>+E18+500</f>
        <v>0</v>
      </c>
      <c r="F19" s="513">
        <v>515.7</v>
      </c>
      <c r="G19" s="514">
        <v>254.3</v>
      </c>
      <c r="H19" s="514" t="str">
        <f>+F19+G19</f>
        <v>0</v>
      </c>
      <c r="I19" s="514">
        <v>10</v>
      </c>
      <c r="J19" s="514" t="str">
        <f>+F19+I19</f>
        <v>0</v>
      </c>
      <c r="K19" s="514" t="str">
        <f>G19</f>
        <v>0</v>
      </c>
      <c r="L19" s="514" t="str">
        <f>+J19+K19</f>
        <v>0</v>
      </c>
      <c r="M19" s="531" t="str">
        <f>L19-I19</f>
        <v>0</v>
      </c>
      <c r="N19"/>
      <c r="O19"/>
      <c r="P19"/>
      <c r="Q19" s="508"/>
      <c r="R19" s="508"/>
      <c r="S19" s="508"/>
      <c r="T19" s="507"/>
      <c r="U19" s="507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customHeight="1" ht="15">
      <c r="A20" s="504"/>
      <c r="B20" s="529">
        <v>7250</v>
      </c>
      <c r="C20" s="512" t="s">
        <v>194</v>
      </c>
      <c r="D20" s="514">
        <v>7749.99</v>
      </c>
      <c r="E20" s="530" t="str">
        <f>+E19+500</f>
        <v>0</v>
      </c>
      <c r="F20" s="513">
        <v>552.5</v>
      </c>
      <c r="G20" s="514">
        <v>272.5</v>
      </c>
      <c r="H20" s="514" t="str">
        <f>+F20+G20</f>
        <v>0</v>
      </c>
      <c r="I20" s="514">
        <v>10</v>
      </c>
      <c r="J20" s="514" t="str">
        <f>+F20+I20</f>
        <v>0</v>
      </c>
      <c r="K20" s="514" t="str">
        <f>G20</f>
        <v>0</v>
      </c>
      <c r="L20" s="514" t="str">
        <f>+J20+K20</f>
        <v>0</v>
      </c>
      <c r="M20" s="531" t="str">
        <f>L20-I20</f>
        <v>0</v>
      </c>
      <c r="N20"/>
      <c r="O20"/>
      <c r="P20"/>
      <c r="Q20" s="508"/>
      <c r="R20" s="508"/>
      <c r="S20" s="508"/>
      <c r="T20" s="507"/>
      <c r="U20" s="507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customHeight="1" ht="15">
      <c r="A21" s="504"/>
      <c r="B21" s="529">
        <v>7750</v>
      </c>
      <c r="C21" s="512" t="s">
        <v>194</v>
      </c>
      <c r="D21" s="514">
        <v>8249.99</v>
      </c>
      <c r="E21" s="530" t="str">
        <f>+E20+500</f>
        <v>0</v>
      </c>
      <c r="F21" s="513">
        <v>589.3</v>
      </c>
      <c r="G21" s="514">
        <v>290.7</v>
      </c>
      <c r="H21" s="514" t="str">
        <f>+F21+G21</f>
        <v>0</v>
      </c>
      <c r="I21" s="514">
        <v>10</v>
      </c>
      <c r="J21" s="514" t="str">
        <f>+F21+I21</f>
        <v>0</v>
      </c>
      <c r="K21" s="514" t="str">
        <f>G21</f>
        <v>0</v>
      </c>
      <c r="L21" s="514" t="str">
        <f>+J21+K21</f>
        <v>0</v>
      </c>
      <c r="M21" s="531" t="str">
        <f>L21-I21</f>
        <v>0</v>
      </c>
      <c r="N21"/>
      <c r="O21"/>
      <c r="P21"/>
      <c r="Q21" s="508"/>
      <c r="R21" s="508"/>
      <c r="S21" s="508"/>
      <c r="T21" s="507"/>
      <c r="U21" s="50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customHeight="1" ht="15">
      <c r="A22" s="504"/>
      <c r="B22" s="529">
        <v>8250</v>
      </c>
      <c r="C22" s="512" t="s">
        <v>194</v>
      </c>
      <c r="D22" s="514">
        <v>8749.99</v>
      </c>
      <c r="E22" s="530" t="str">
        <f>+E21+500</f>
        <v>0</v>
      </c>
      <c r="F22" s="513">
        <v>626.2</v>
      </c>
      <c r="G22" s="514">
        <v>308.8</v>
      </c>
      <c r="H22" s="514" t="str">
        <f>+F22+G22</f>
        <v>0</v>
      </c>
      <c r="I22" s="514">
        <v>10</v>
      </c>
      <c r="J22" s="514" t="str">
        <f>+F22+I22</f>
        <v>0</v>
      </c>
      <c r="K22" s="514" t="str">
        <f>G22</f>
        <v>0</v>
      </c>
      <c r="L22" s="514" t="str">
        <f>+J22+K22</f>
        <v>0</v>
      </c>
      <c r="M22" s="531" t="str">
        <f>L22-I22</f>
        <v>0</v>
      </c>
      <c r="N22"/>
      <c r="O22" s="507"/>
      <c r="P22" s="507"/>
      <c r="Q22" s="508"/>
      <c r="R22" s="508"/>
      <c r="S22" s="508"/>
      <c r="T22" s="507"/>
      <c r="U22" s="507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customHeight="1" ht="15">
      <c r="A23" s="504"/>
      <c r="B23" s="529">
        <v>8750</v>
      </c>
      <c r="C23" s="512" t="s">
        <v>194</v>
      </c>
      <c r="D23" s="514">
        <v>9249.99</v>
      </c>
      <c r="E23" s="530" t="str">
        <f>+E22+500</f>
        <v>0</v>
      </c>
      <c r="F23" s="513">
        <v>663</v>
      </c>
      <c r="G23" s="514">
        <v>327</v>
      </c>
      <c r="H23" s="514" t="str">
        <f>+F23+G23</f>
        <v>0</v>
      </c>
      <c r="I23" s="514">
        <v>10</v>
      </c>
      <c r="J23" s="514" t="str">
        <f>+F23+I23</f>
        <v>0</v>
      </c>
      <c r="K23" s="514" t="str">
        <f>G23</f>
        <v>0</v>
      </c>
      <c r="L23" s="514" t="str">
        <f>+J23+K23</f>
        <v>0</v>
      </c>
      <c r="M23" s="531" t="str">
        <f>L23-I23</f>
        <v>0</v>
      </c>
      <c r="N23"/>
      <c r="O23" s="507"/>
      <c r="P23" s="507"/>
      <c r="Q23" s="508"/>
      <c r="R23" s="508"/>
      <c r="S23" s="508"/>
      <c r="T23" s="507"/>
      <c r="U23" s="507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customHeight="1" ht="15">
      <c r="A24" s="504"/>
      <c r="B24" s="529">
        <v>9250</v>
      </c>
      <c r="C24" s="512" t="s">
        <v>194</v>
      </c>
      <c r="D24" s="514">
        <v>9749.99</v>
      </c>
      <c r="E24" s="530" t="str">
        <f>+E23+500</f>
        <v>0</v>
      </c>
      <c r="F24" s="513">
        <v>699.8</v>
      </c>
      <c r="G24" s="514">
        <v>345.2</v>
      </c>
      <c r="H24" s="514" t="str">
        <f>+F24+G24</f>
        <v>0</v>
      </c>
      <c r="I24" s="514">
        <v>10</v>
      </c>
      <c r="J24" s="514" t="str">
        <f>+F24+I24</f>
        <v>0</v>
      </c>
      <c r="K24" s="514" t="str">
        <f>G24</f>
        <v>0</v>
      </c>
      <c r="L24" s="514" t="str">
        <f>+J24+K24</f>
        <v>0</v>
      </c>
      <c r="M24" s="531" t="str">
        <f>L24-I24</f>
        <v>0</v>
      </c>
      <c r="N24"/>
      <c r="O24" s="507"/>
      <c r="P24" s="507"/>
      <c r="Q24" s="508"/>
      <c r="R24" s="508"/>
      <c r="S24" s="508"/>
      <c r="T24" s="507"/>
      <c r="U24" s="507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customHeight="1" ht="15">
      <c r="A25" s="504"/>
      <c r="B25" s="517">
        <v>9750</v>
      </c>
      <c r="C25" s="518" t="s">
        <v>194</v>
      </c>
      <c r="D25" s="519">
        <v>10249.99</v>
      </c>
      <c r="E25" s="520" t="str">
        <f>+E24+500</f>
        <v>0</v>
      </c>
      <c r="F25" s="521">
        <v>736.7</v>
      </c>
      <c r="G25" s="519">
        <v>363.3</v>
      </c>
      <c r="H25" s="519" t="str">
        <f>+F25+G25</f>
        <v>0</v>
      </c>
      <c r="I25" s="519">
        <v>10</v>
      </c>
      <c r="J25" s="519" t="str">
        <f>+F25+I25</f>
        <v>0</v>
      </c>
      <c r="K25" s="519" t="str">
        <f>G25</f>
        <v>0</v>
      </c>
      <c r="L25" s="519" t="str">
        <f>+J25+K25</f>
        <v>0</v>
      </c>
      <c r="M25" s="522" t="str">
        <f>L25-I25</f>
        <v>0</v>
      </c>
      <c r="N25"/>
      <c r="O25" s="507"/>
      <c r="P25" s="507"/>
      <c r="Q25" s="508"/>
      <c r="R25" s="508"/>
      <c r="S25" s="508"/>
      <c r="T25" s="507"/>
      <c r="U25" s="507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customHeight="1" ht="15">
      <c r="A26" s="504"/>
      <c r="B26" s="523">
        <v>10250</v>
      </c>
      <c r="C26" s="524" t="s">
        <v>194</v>
      </c>
      <c r="D26" s="525">
        <v>10749.99</v>
      </c>
      <c r="E26" s="526" t="str">
        <f>+E25+500</f>
        <v>0</v>
      </c>
      <c r="F26" s="527">
        <v>773.5</v>
      </c>
      <c r="G26" s="525">
        <v>381.5</v>
      </c>
      <c r="H26" s="525" t="str">
        <f>+F26+G26</f>
        <v>0</v>
      </c>
      <c r="I26" s="525">
        <v>10</v>
      </c>
      <c r="J26" s="525" t="str">
        <f>+F26+I26</f>
        <v>0</v>
      </c>
      <c r="K26" s="525" t="str">
        <f>G26</f>
        <v>0</v>
      </c>
      <c r="L26" s="525" t="str">
        <f>+J26+K26</f>
        <v>0</v>
      </c>
      <c r="M26" s="528" t="str">
        <f>L26-I26</f>
        <v>0</v>
      </c>
      <c r="N26"/>
      <c r="O26" s="507"/>
      <c r="P26" s="507"/>
      <c r="Q26" s="508"/>
      <c r="R26" s="508"/>
      <c r="S26" s="508"/>
      <c r="T26" s="507"/>
      <c r="U26" s="507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customHeight="1" ht="15">
      <c r="A27" s="504"/>
      <c r="B27" s="529">
        <v>10750</v>
      </c>
      <c r="C27" s="512" t="s">
        <v>194</v>
      </c>
      <c r="D27" s="514">
        <v>11249.99</v>
      </c>
      <c r="E27" s="530" t="str">
        <f>+E26+500</f>
        <v>0</v>
      </c>
      <c r="F27" s="513">
        <v>810.3</v>
      </c>
      <c r="G27" s="514">
        <v>399.7</v>
      </c>
      <c r="H27" s="514" t="str">
        <f>+F27+G27</f>
        <v>0</v>
      </c>
      <c r="I27" s="514">
        <v>10</v>
      </c>
      <c r="J27" s="514" t="str">
        <f>+F27+I27</f>
        <v>0</v>
      </c>
      <c r="K27" s="514" t="str">
        <f>G27</f>
        <v>0</v>
      </c>
      <c r="L27" s="514" t="str">
        <f>+J27+K27</f>
        <v>0</v>
      </c>
      <c r="M27" s="531" t="str">
        <f>L27-I27</f>
        <v>0</v>
      </c>
      <c r="N27"/>
      <c r="O27" s="507"/>
      <c r="P27" s="507"/>
      <c r="Q27" s="508"/>
      <c r="R27" s="508"/>
      <c r="S27" s="508"/>
      <c r="T27" s="507"/>
      <c r="U27" s="50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customHeight="1" ht="15">
      <c r="A28" s="504"/>
      <c r="B28" s="529">
        <v>11250</v>
      </c>
      <c r="C28" s="512" t="s">
        <v>194</v>
      </c>
      <c r="D28" s="514">
        <v>11749.99</v>
      </c>
      <c r="E28" s="530" t="str">
        <f>+E27+500</f>
        <v>0</v>
      </c>
      <c r="F28" s="513">
        <v>847.2</v>
      </c>
      <c r="G28" s="514">
        <v>417.8</v>
      </c>
      <c r="H28" s="514" t="str">
        <f>+F28+G28</f>
        <v>0</v>
      </c>
      <c r="I28" s="514">
        <v>10</v>
      </c>
      <c r="J28" s="514" t="str">
        <f>+F28+I28</f>
        <v>0</v>
      </c>
      <c r="K28" s="514" t="str">
        <f>G28</f>
        <v>0</v>
      </c>
      <c r="L28" s="514" t="str">
        <f>+J28+K28</f>
        <v>0</v>
      </c>
      <c r="M28" s="531" t="str">
        <f>L28-I28</f>
        <v>0</v>
      </c>
      <c r="N28"/>
      <c r="O28" s="507"/>
      <c r="P28" s="507"/>
      <c r="Q28" s="508"/>
      <c r="R28" s="508"/>
      <c r="S28" s="508"/>
      <c r="T28" s="507"/>
      <c r="U28" s="507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customHeight="1" ht="15">
      <c r="A29" s="504"/>
      <c r="B29" s="529">
        <v>11750</v>
      </c>
      <c r="C29" s="512" t="s">
        <v>194</v>
      </c>
      <c r="D29" s="514">
        <v>12249.99</v>
      </c>
      <c r="E29" s="530" t="str">
        <f>+E28+500</f>
        <v>0</v>
      </c>
      <c r="F29" s="513">
        <v>884</v>
      </c>
      <c r="G29" s="514">
        <v>436</v>
      </c>
      <c r="H29" s="514" t="str">
        <f>+F29+G29</f>
        <v>0</v>
      </c>
      <c r="I29" s="514">
        <v>10</v>
      </c>
      <c r="J29" s="514" t="str">
        <f>+F29+I29</f>
        <v>0</v>
      </c>
      <c r="K29" s="514" t="str">
        <f>G29</f>
        <v>0</v>
      </c>
      <c r="L29" s="514" t="str">
        <f>+J29+K29</f>
        <v>0</v>
      </c>
      <c r="M29" s="531" t="str">
        <f>L29-I29</f>
        <v>0</v>
      </c>
      <c r="N29"/>
      <c r="O29" s="507"/>
      <c r="P29" s="507"/>
      <c r="Q29" s="508"/>
      <c r="R29" s="508"/>
      <c r="S29" s="508"/>
      <c r="T29" s="507"/>
      <c r="U29" s="507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customHeight="1" ht="15">
      <c r="A30" s="504"/>
      <c r="B30" s="529">
        <v>12250</v>
      </c>
      <c r="C30" s="512" t="s">
        <v>194</v>
      </c>
      <c r="D30" s="514">
        <v>12749.99</v>
      </c>
      <c r="E30" s="530" t="str">
        <f>+E29+500</f>
        <v>0</v>
      </c>
      <c r="F30" s="513">
        <v>920.8</v>
      </c>
      <c r="G30" s="514">
        <v>454.2</v>
      </c>
      <c r="H30" s="514" t="str">
        <f>+F30+G30</f>
        <v>0</v>
      </c>
      <c r="I30" s="514">
        <v>10</v>
      </c>
      <c r="J30" s="514" t="str">
        <f>+F30+I30</f>
        <v>0</v>
      </c>
      <c r="K30" s="514" t="str">
        <f>G30</f>
        <v>0</v>
      </c>
      <c r="L30" s="514" t="str">
        <f>+J30+K30</f>
        <v>0</v>
      </c>
      <c r="M30" s="531" t="str">
        <f>L30-I30</f>
        <v>0</v>
      </c>
      <c r="N30"/>
      <c r="O30" s="507"/>
      <c r="P30" s="507"/>
      <c r="Q30" s="508"/>
      <c r="R30" s="508"/>
      <c r="S30" s="508"/>
      <c r="T30" s="507"/>
      <c r="U30" s="507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customHeight="1" ht="15">
      <c r="A31" s="504"/>
      <c r="B31" s="529">
        <v>12750</v>
      </c>
      <c r="C31" s="512" t="s">
        <v>194</v>
      </c>
      <c r="D31" s="514">
        <v>13249.99</v>
      </c>
      <c r="E31" s="530" t="str">
        <f>+E30+500</f>
        <v>0</v>
      </c>
      <c r="F31" s="513">
        <v>957.7</v>
      </c>
      <c r="G31" s="514">
        <v>472.3</v>
      </c>
      <c r="H31" s="514" t="str">
        <f>+F31+G31</f>
        <v>0</v>
      </c>
      <c r="I31" s="514">
        <v>10</v>
      </c>
      <c r="J31" s="514" t="str">
        <f>+F31+I31</f>
        <v>0</v>
      </c>
      <c r="K31" s="514" t="str">
        <f>G31</f>
        <v>0</v>
      </c>
      <c r="L31" s="514" t="str">
        <f>+J31+K31</f>
        <v>0</v>
      </c>
      <c r="M31" s="531" t="str">
        <f>L31-I31</f>
        <v>0</v>
      </c>
      <c r="N31"/>
      <c r="O31" s="507"/>
      <c r="P31" s="507"/>
      <c r="Q31" s="508"/>
      <c r="R31" s="508"/>
      <c r="S31" s="508"/>
      <c r="T31" s="507"/>
      <c r="U31" s="507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customHeight="1" ht="15">
      <c r="A32" s="504"/>
      <c r="B32" s="529">
        <v>13250</v>
      </c>
      <c r="C32" s="512" t="s">
        <v>194</v>
      </c>
      <c r="D32" s="514">
        <v>13749.99</v>
      </c>
      <c r="E32" s="530" t="str">
        <f>+E31+500</f>
        <v>0</v>
      </c>
      <c r="F32" s="513">
        <v>994.5</v>
      </c>
      <c r="G32" s="514">
        <v>490.5</v>
      </c>
      <c r="H32" s="514" t="str">
        <f>+F32+G32</f>
        <v>0</v>
      </c>
      <c r="I32" s="514">
        <v>10</v>
      </c>
      <c r="J32" s="514" t="str">
        <f>+F32+I32</f>
        <v>0</v>
      </c>
      <c r="K32" s="514" t="str">
        <f>G32</f>
        <v>0</v>
      </c>
      <c r="L32" s="514" t="str">
        <f>+J32+K32</f>
        <v>0</v>
      </c>
      <c r="M32" s="531" t="str">
        <f>L32-I32</f>
        <v>0</v>
      </c>
      <c r="N32"/>
      <c r="O32" s="507"/>
      <c r="P32" s="507"/>
      <c r="Q32" s="508"/>
      <c r="R32" s="508"/>
      <c r="S32" s="508"/>
      <c r="T32" s="507"/>
      <c r="U32" s="507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customHeight="1" ht="15">
      <c r="A33" s="504"/>
      <c r="B33" s="529">
        <v>13750</v>
      </c>
      <c r="C33" s="512" t="s">
        <v>194</v>
      </c>
      <c r="D33" s="514">
        <v>14249.99</v>
      </c>
      <c r="E33" s="530" t="str">
        <f>+E32+500</f>
        <v>0</v>
      </c>
      <c r="F33" s="513">
        <v>1031.3</v>
      </c>
      <c r="G33" s="514">
        <v>508.7</v>
      </c>
      <c r="H33" s="514" t="str">
        <f>+F33+G33</f>
        <v>0</v>
      </c>
      <c r="I33" s="514">
        <v>10</v>
      </c>
      <c r="J33" s="514" t="str">
        <f>+F33+I33</f>
        <v>0</v>
      </c>
      <c r="K33" s="514" t="str">
        <f>G33</f>
        <v>0</v>
      </c>
      <c r="L33" s="514" t="str">
        <f>+J33+K33</f>
        <v>0</v>
      </c>
      <c r="M33" s="531" t="str">
        <f>L33-I33</f>
        <v>0</v>
      </c>
      <c r="N33"/>
      <c r="O33" s="507"/>
      <c r="P33" s="507"/>
      <c r="Q33" s="508"/>
      <c r="R33" s="508"/>
      <c r="S33" s="508"/>
      <c r="T33" s="507"/>
      <c r="U33" s="507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customHeight="1" ht="15">
      <c r="A34" s="504"/>
      <c r="B34" s="529">
        <v>14250</v>
      </c>
      <c r="C34" s="512" t="s">
        <v>194</v>
      </c>
      <c r="D34" s="514">
        <v>14749.99</v>
      </c>
      <c r="E34" s="530" t="str">
        <f>+E33+500</f>
        <v>0</v>
      </c>
      <c r="F34" s="513">
        <v>1068.2</v>
      </c>
      <c r="G34" s="514">
        <v>526.8</v>
      </c>
      <c r="H34" s="514" t="str">
        <f>+F34+G34</f>
        <v>0</v>
      </c>
      <c r="I34" s="514">
        <v>10</v>
      </c>
      <c r="J34" s="514" t="str">
        <f>+F34+I34</f>
        <v>0</v>
      </c>
      <c r="K34" s="514" t="str">
        <f>G34</f>
        <v>0</v>
      </c>
      <c r="L34" s="514" t="str">
        <f>+J34+K34</f>
        <v>0</v>
      </c>
      <c r="M34" s="531" t="str">
        <f>L34-I34</f>
        <v>0</v>
      </c>
      <c r="N34"/>
      <c r="O34" s="507"/>
      <c r="P34" s="507"/>
      <c r="Q34" s="508"/>
      <c r="R34" s="508"/>
      <c r="S34" s="508"/>
      <c r="T34" s="507"/>
      <c r="U34" s="507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customHeight="1" ht="15">
      <c r="A35" s="504"/>
      <c r="B35" s="533">
        <v>14750</v>
      </c>
      <c r="C35" s="534"/>
      <c r="D35" s="535">
        <v>15249.99</v>
      </c>
      <c r="E35" s="536">
        <v>15000</v>
      </c>
      <c r="F35" s="537">
        <v>1105</v>
      </c>
      <c r="G35" s="535">
        <v>545</v>
      </c>
      <c r="H35" s="535" t="str">
        <f>+F35+G35</f>
        <v>0</v>
      </c>
      <c r="I35" s="535">
        <v>30</v>
      </c>
      <c r="J35" s="535" t="str">
        <f>+F35+I35</f>
        <v>0</v>
      </c>
      <c r="K35" s="535" t="str">
        <f>G35</f>
        <v>0</v>
      </c>
      <c r="L35" s="535" t="str">
        <f>+J35+K35</f>
        <v>0</v>
      </c>
      <c r="M35" s="538" t="str">
        <f>L35-I35</f>
        <v>0</v>
      </c>
      <c r="N35"/>
      <c r="O35" s="507"/>
      <c r="P35" s="507"/>
      <c r="Q35" s="508"/>
      <c r="R35" s="508"/>
      <c r="S35" s="508"/>
      <c r="T35" s="507"/>
      <c r="U35" s="50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customHeight="1" ht="15">
      <c r="A36" s="504"/>
      <c r="B36" s="533">
        <v>15250</v>
      </c>
      <c r="C36" s="534"/>
      <c r="D36" s="535">
        <v>15749.99</v>
      </c>
      <c r="E36" s="536">
        <v>15500</v>
      </c>
      <c r="F36" s="537">
        <v>1141.8</v>
      </c>
      <c r="G36" s="535">
        <v>563.2</v>
      </c>
      <c r="H36" s="535" t="str">
        <f>+F36+G36</f>
        <v>0</v>
      </c>
      <c r="I36" s="535">
        <v>30</v>
      </c>
      <c r="J36" s="535" t="str">
        <f>+F36+I36</f>
        <v>0</v>
      </c>
      <c r="K36" s="535" t="str">
        <f>G36</f>
        <v>0</v>
      </c>
      <c r="L36" s="535" t="str">
        <f>+J36+K36</f>
        <v>0</v>
      </c>
      <c r="M36" s="538" t="str">
        <f>L36-I36</f>
        <v>0</v>
      </c>
      <c r="N36"/>
      <c r="O36" s="507"/>
      <c r="P36" s="507"/>
      <c r="Q36" s="508"/>
      <c r="R36" s="508"/>
      <c r="S36" s="508"/>
      <c r="T36" s="507"/>
      <c r="U36" s="507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customHeight="1" ht="15">
      <c r="A37" s="504"/>
      <c r="B37" s="517">
        <v>15750</v>
      </c>
      <c r="C37" s="518" t="s">
        <v>194</v>
      </c>
      <c r="D37" s="519" t="s">
        <v>514</v>
      </c>
      <c r="E37" s="520">
        <v>16000</v>
      </c>
      <c r="F37" s="521">
        <v>1178.7</v>
      </c>
      <c r="G37" s="519">
        <v>581.3</v>
      </c>
      <c r="H37" s="519" t="str">
        <f>+F37+G37</f>
        <v>0</v>
      </c>
      <c r="I37" s="519">
        <v>30</v>
      </c>
      <c r="J37" s="519" t="str">
        <f>+F37+I37</f>
        <v>0</v>
      </c>
      <c r="K37" s="519" t="str">
        <f>G37</f>
        <v>0</v>
      </c>
      <c r="L37" s="519" t="str">
        <f>+J37+K37</f>
        <v>0</v>
      </c>
      <c r="M37" s="522" t="str">
        <f>L37-I37</f>
        <v>0</v>
      </c>
      <c r="N37"/>
      <c r="O37" s="507"/>
      <c r="P37" s="507"/>
      <c r="Q37" s="508"/>
      <c r="R37" s="508"/>
      <c r="S37" s="508"/>
      <c r="T37" s="507"/>
      <c r="U37" s="50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customHeight="1" ht="9" s="541" customFormat="1">
      <c r="A38" s="539" t="s">
        <v>515</v>
      </c>
      <c r="B38" s="539"/>
      <c r="C38" s="539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40"/>
      <c r="P38" s="540"/>
      <c r="T38" s="542"/>
      <c r="U38" s="542"/>
    </row>
    <row r="39" spans="1:256" customHeight="1" ht="9">
      <c r="A39" s="539"/>
      <c r="B39" s="539"/>
      <c r="C39" s="539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/>
      <c r="P39"/>
    </row>
    <row r="40" spans="1:256" customHeight="1" ht="9">
      <c r="A40" s="539"/>
      <c r="B40" s="539"/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/>
      <c r="P40"/>
    </row>
    <row r="41" spans="1:256" customHeight="1" ht="9">
      <c r="A41" s="539"/>
      <c r="B41" s="539"/>
      <c r="C41" s="539"/>
      <c r="D41" s="539"/>
      <c r="E41" s="539"/>
      <c r="F41" s="539"/>
      <c r="G41" s="539"/>
      <c r="H41" s="539"/>
      <c r="I41" s="539"/>
      <c r="J41" s="539"/>
      <c r="K41" s="539"/>
      <c r="L41" s="539"/>
      <c r="M41" s="539"/>
      <c r="N41" s="539"/>
      <c r="O41"/>
      <c r="P41"/>
    </row>
    <row r="42" spans="1:256" customHeight="1" ht="15">
      <c r="B42" s="543" t="s">
        <v>516</v>
      </c>
      <c r="C42" s="543"/>
      <c r="D42" s="543"/>
      <c r="E42" s="543"/>
      <c r="F42" s="543"/>
      <c r="G42" s="543"/>
      <c r="H42" s="543"/>
      <c r="I42" s="543"/>
      <c r="J42" s="543"/>
      <c r="K42" s="543"/>
      <c r="L42" s="543"/>
      <c r="M42" s="543"/>
      <c r="O42"/>
      <c r="P42"/>
    </row>
    <row r="43" spans="1:256" customHeight="1" ht="15" s="492" customFormat="1">
      <c r="B43" s="492" t="str">
        <f>VLOOKUP(15000,D7:F37,3,1)</f>
        <v>0</v>
      </c>
      <c r="D43" s="492" t="str">
        <f>((MATCH(E43,B7:B37,1)-1)+7)</f>
        <v>0</v>
      </c>
      <c r="E43" s="544">
        <v>60000</v>
      </c>
      <c r="O43"/>
      <c r="P43"/>
      <c r="Q43" s="495"/>
      <c r="R43" s="495"/>
      <c r="S43" s="495"/>
      <c r="T43" s="494"/>
      <c r="U43" s="494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1:M2"/>
    <mergeCell ref="B4:D6"/>
    <mergeCell ref="E4:E6"/>
    <mergeCell ref="F4:L4"/>
    <mergeCell ref="F5:H5"/>
    <mergeCell ref="J5:L5"/>
    <mergeCell ref="M5:M6"/>
    <mergeCell ref="A38:N41"/>
    <mergeCell ref="B42:M42"/>
  </mergeCells>
  <hyperlinks>
    <hyperlink ref="A38" r:id="rId_hyperlink_1"/>
  </hyperlinks>
  <printOptions gridLines="false" gridLinesSet="true"/>
  <pageMargins left="0.7875" right="0.7875" top="1.052777777777778" bottom="1.0527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>&amp;C&amp;"Times New Roman,Regular"&amp;12&amp;A</evenHeader>
    <evenFooter>&amp;C&amp;"Times New Roman,Regular"&amp;12Page &amp;P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65536"/>
  <sheetViews>
    <sheetView tabSelected="0" workbookViewId="0" showGridLines="true" showRowColHeaders="1">
      <selection activeCell="N2" sqref="N2"/>
    </sheetView>
  </sheetViews>
  <sheetFormatPr customHeight="true" defaultRowHeight="20.25" defaultColWidth="8.5078125" outlineLevelRow="0" outlineLevelCol="0"/>
  <cols>
    <col min="1" max="1" width="2.55859375" customWidth="true" style="0"/>
    <col min="2" max="2" width="7.171875" customWidth="true" style="0"/>
    <col min="3" max="3" width="10.4921875" customWidth="true" style="0"/>
    <col min="4" max="4" width="9.22265625" customWidth="true" style="0"/>
    <col min="5" max="5" width="9.42578125" customWidth="true" style="0"/>
    <col min="6" max="6" width="9.53125" customWidth="true" style="0"/>
  </cols>
  <sheetData>
    <row r="1" spans="1:7" customHeight="1" ht="36.7">
      <c r="B1" s="545" t="s">
        <v>517</v>
      </c>
      <c r="C1" s="545"/>
      <c r="D1" s="545"/>
      <c r="E1" s="545"/>
      <c r="F1" s="545"/>
      <c r="G1" s="545"/>
    </row>
    <row r="3" spans="1:7" customHeight="1" ht="41.1">
      <c r="B3" s="546" t="s">
        <v>518</v>
      </c>
      <c r="C3" s="546" t="s">
        <v>519</v>
      </c>
      <c r="D3" s="546" t="s">
        <v>520</v>
      </c>
      <c r="E3" s="546" t="s">
        <v>521</v>
      </c>
      <c r="F3" s="546" t="s">
        <v>522</v>
      </c>
      <c r="G3" s="546" t="s">
        <v>523</v>
      </c>
    </row>
    <row r="4" spans="1:7" customHeight="1" ht="13.8">
      <c r="B4" s="547">
        <v>1</v>
      </c>
      <c r="C4" s="547">
        <v>8999.99</v>
      </c>
      <c r="D4" s="547" t="s">
        <v>524</v>
      </c>
      <c r="E4" s="547">
        <v>200</v>
      </c>
      <c r="F4" s="547">
        <v>100</v>
      </c>
      <c r="G4" s="547">
        <v>100</v>
      </c>
    </row>
    <row r="5" spans="1:7" customHeight="1" ht="13.8">
      <c r="B5" s="547">
        <v>2</v>
      </c>
      <c r="C5" s="547">
        <v>9000</v>
      </c>
      <c r="D5" s="547" t="s">
        <v>525</v>
      </c>
      <c r="E5" s="547">
        <v>225</v>
      </c>
      <c r="F5" s="547">
        <v>112.5</v>
      </c>
      <c r="G5" s="547">
        <v>112.5</v>
      </c>
    </row>
    <row r="6" spans="1:7" customHeight="1" ht="13.8">
      <c r="B6" s="547">
        <v>3</v>
      </c>
      <c r="C6" s="547">
        <v>10000</v>
      </c>
      <c r="D6" s="547" t="s">
        <v>526</v>
      </c>
      <c r="E6" s="547">
        <v>250</v>
      </c>
      <c r="F6" s="547">
        <v>125</v>
      </c>
      <c r="G6" s="547">
        <v>125</v>
      </c>
    </row>
    <row r="7" spans="1:7" customHeight="1" ht="13.8">
      <c r="B7" s="547">
        <v>4</v>
      </c>
      <c r="C7" s="547">
        <v>11000</v>
      </c>
      <c r="D7" s="547" t="s">
        <v>527</v>
      </c>
      <c r="E7" s="547">
        <v>275</v>
      </c>
      <c r="F7" s="547">
        <v>137.5</v>
      </c>
      <c r="G7" s="547">
        <v>137.5</v>
      </c>
    </row>
    <row r="8" spans="1:7" customHeight="1" ht="13.8">
      <c r="B8" s="547">
        <v>5</v>
      </c>
      <c r="C8" s="547">
        <v>12000</v>
      </c>
      <c r="D8" s="547" t="s">
        <v>528</v>
      </c>
      <c r="E8" s="547">
        <v>300</v>
      </c>
      <c r="F8" s="547">
        <v>150</v>
      </c>
      <c r="G8" s="547">
        <v>150</v>
      </c>
    </row>
    <row r="9" spans="1:7" customHeight="1" ht="13.8">
      <c r="B9" s="547">
        <v>6</v>
      </c>
      <c r="C9" s="547">
        <v>13000</v>
      </c>
      <c r="D9" s="547" t="s">
        <v>529</v>
      </c>
      <c r="E9" s="547">
        <v>325</v>
      </c>
      <c r="F9" s="547">
        <v>162.5</v>
      </c>
      <c r="G9" s="547">
        <v>162.5</v>
      </c>
    </row>
    <row r="10" spans="1:7" customHeight="1" ht="13.8">
      <c r="B10" s="547">
        <v>7</v>
      </c>
      <c r="C10" s="547">
        <v>14000</v>
      </c>
      <c r="D10" s="547" t="s">
        <v>530</v>
      </c>
      <c r="E10" s="547">
        <v>350</v>
      </c>
      <c r="F10" s="547">
        <v>175</v>
      </c>
      <c r="G10" s="547">
        <v>175</v>
      </c>
    </row>
    <row r="11" spans="1:7" customHeight="1" ht="15.8">
      <c r="B11" s="547">
        <v>8</v>
      </c>
      <c r="C11" s="547">
        <v>15000</v>
      </c>
      <c r="D11" s="547" t="s">
        <v>531</v>
      </c>
      <c r="E11" s="547">
        <v>375</v>
      </c>
      <c r="F11" s="547">
        <v>187.5</v>
      </c>
      <c r="G11" s="547">
        <v>187.5</v>
      </c>
    </row>
    <row r="12" spans="1:7" customHeight="1" ht="15.8">
      <c r="B12" s="547">
        <v>9</v>
      </c>
      <c r="C12" s="547">
        <v>16000</v>
      </c>
      <c r="D12" s="547" t="s">
        <v>532</v>
      </c>
      <c r="E12" s="547">
        <v>400</v>
      </c>
      <c r="F12" s="547">
        <v>200</v>
      </c>
      <c r="G12" s="547">
        <v>200</v>
      </c>
    </row>
    <row r="13" spans="1:7" customHeight="1" ht="13.8">
      <c r="B13" s="547">
        <v>10</v>
      </c>
      <c r="C13" s="547">
        <v>17000</v>
      </c>
      <c r="D13" s="547" t="s">
        <v>533</v>
      </c>
      <c r="E13" s="547">
        <v>425</v>
      </c>
      <c r="F13" s="547">
        <v>212.5</v>
      </c>
      <c r="G13" s="547">
        <v>212.5</v>
      </c>
    </row>
    <row r="14" spans="1:7" customHeight="1" ht="13.8">
      <c r="B14" s="547">
        <v>11</v>
      </c>
      <c r="C14" s="547">
        <v>18000</v>
      </c>
      <c r="D14" s="547" t="s">
        <v>534</v>
      </c>
      <c r="E14" s="547">
        <v>450</v>
      </c>
      <c r="F14" s="547">
        <v>225</v>
      </c>
      <c r="G14" s="547">
        <v>225</v>
      </c>
    </row>
    <row r="15" spans="1:7" customHeight="1" ht="13.8">
      <c r="B15" s="547">
        <v>12</v>
      </c>
      <c r="C15" s="547">
        <v>19000</v>
      </c>
      <c r="D15" s="547" t="s">
        <v>535</v>
      </c>
      <c r="E15" s="547">
        <v>475</v>
      </c>
      <c r="F15" s="547">
        <v>237.5</v>
      </c>
      <c r="G15" s="547">
        <v>237.5</v>
      </c>
    </row>
    <row r="16" spans="1:7" customHeight="1" ht="15.8">
      <c r="B16" s="547">
        <v>13</v>
      </c>
      <c r="C16" s="547">
        <v>20000</v>
      </c>
      <c r="D16" s="547" t="s">
        <v>536</v>
      </c>
      <c r="E16" s="547">
        <v>500</v>
      </c>
      <c r="F16" s="547">
        <v>250</v>
      </c>
      <c r="G16" s="547">
        <v>250</v>
      </c>
    </row>
    <row r="17" spans="1:7" customHeight="1" ht="13.8">
      <c r="B17" s="547">
        <v>14</v>
      </c>
      <c r="C17" s="547">
        <v>21000</v>
      </c>
      <c r="D17" s="547" t="s">
        <v>537</v>
      </c>
      <c r="E17" s="547">
        <v>525</v>
      </c>
      <c r="F17" s="547">
        <v>262.5</v>
      </c>
      <c r="G17" s="547">
        <v>262.5</v>
      </c>
    </row>
    <row r="18" spans="1:7" customHeight="1" ht="15.8">
      <c r="B18" s="547">
        <v>15</v>
      </c>
      <c r="C18" s="547">
        <v>22000</v>
      </c>
      <c r="D18" s="547" t="s">
        <v>538</v>
      </c>
      <c r="E18" s="547">
        <v>550</v>
      </c>
      <c r="F18" s="547">
        <v>275</v>
      </c>
      <c r="G18" s="547">
        <v>275</v>
      </c>
    </row>
    <row r="19" spans="1:7" customHeight="1" ht="13.8">
      <c r="B19" s="547">
        <v>16</v>
      </c>
      <c r="C19" s="547">
        <v>23000</v>
      </c>
      <c r="D19" s="547" t="s">
        <v>539</v>
      </c>
      <c r="E19" s="547">
        <v>575</v>
      </c>
      <c r="F19" s="547">
        <v>287.5</v>
      </c>
      <c r="G19" s="547">
        <v>287.5</v>
      </c>
    </row>
    <row r="20" spans="1:7" customHeight="1" ht="13.8">
      <c r="B20" s="547">
        <v>17</v>
      </c>
      <c r="C20" s="547">
        <v>24000</v>
      </c>
      <c r="D20" s="547" t="s">
        <v>540</v>
      </c>
      <c r="E20" s="547">
        <v>600</v>
      </c>
      <c r="F20" s="547">
        <v>300</v>
      </c>
      <c r="G20" s="547">
        <v>300</v>
      </c>
    </row>
    <row r="21" spans="1:7" customHeight="1" ht="13.8">
      <c r="B21" s="547">
        <v>18</v>
      </c>
      <c r="C21" s="547">
        <v>25000</v>
      </c>
      <c r="D21" s="547" t="s">
        <v>541</v>
      </c>
      <c r="E21" s="547">
        <v>625</v>
      </c>
      <c r="F21" s="547">
        <v>312.5</v>
      </c>
      <c r="G21" s="547">
        <v>312.5</v>
      </c>
    </row>
    <row r="22" spans="1:7" customHeight="1" ht="13.8">
      <c r="B22" s="547">
        <v>19</v>
      </c>
      <c r="C22" s="547">
        <v>26000</v>
      </c>
      <c r="D22" s="547" t="s">
        <v>542</v>
      </c>
      <c r="E22" s="547">
        <v>650</v>
      </c>
      <c r="F22" s="547">
        <v>325</v>
      </c>
      <c r="G22" s="547">
        <v>325</v>
      </c>
    </row>
    <row r="23" spans="1:7" customHeight="1" ht="13.8">
      <c r="B23" s="547">
        <v>20</v>
      </c>
      <c r="C23" s="547">
        <v>27000</v>
      </c>
      <c r="D23" s="547" t="s">
        <v>543</v>
      </c>
      <c r="E23" s="547">
        <v>675</v>
      </c>
      <c r="F23" s="547">
        <v>337.5</v>
      </c>
      <c r="G23" s="547">
        <v>337.5</v>
      </c>
    </row>
    <row r="24" spans="1:7" customHeight="1" ht="13.8">
      <c r="B24" s="547">
        <v>21</v>
      </c>
      <c r="C24" s="547">
        <v>28000</v>
      </c>
      <c r="D24" s="547" t="s">
        <v>544</v>
      </c>
      <c r="E24" s="547">
        <v>700</v>
      </c>
      <c r="F24" s="547">
        <v>350</v>
      </c>
      <c r="G24" s="547">
        <v>350</v>
      </c>
    </row>
    <row r="25" spans="1:7" customHeight="1" ht="13.8">
      <c r="B25" s="547">
        <v>22</v>
      </c>
      <c r="C25" s="547">
        <v>29000</v>
      </c>
      <c r="D25" s="547" t="s">
        <v>545</v>
      </c>
      <c r="E25" s="547">
        <v>725</v>
      </c>
      <c r="F25" s="547">
        <v>362.5</v>
      </c>
      <c r="G25" s="547">
        <v>362.5</v>
      </c>
    </row>
    <row r="26" spans="1:7" customHeight="1" ht="13.8">
      <c r="B26" s="547">
        <v>23</v>
      </c>
      <c r="C26" s="547">
        <v>30000</v>
      </c>
      <c r="D26" s="547" t="s">
        <v>546</v>
      </c>
      <c r="E26" s="547">
        <v>750</v>
      </c>
      <c r="F26" s="547">
        <v>375</v>
      </c>
      <c r="G26" s="547">
        <v>375</v>
      </c>
    </row>
    <row r="27" spans="1:7" customHeight="1" ht="13.8">
      <c r="B27" s="547">
        <v>24</v>
      </c>
      <c r="C27" s="547">
        <v>31000</v>
      </c>
      <c r="D27" s="547" t="s">
        <v>547</v>
      </c>
      <c r="E27" s="547">
        <v>775</v>
      </c>
      <c r="F27" s="547">
        <v>387.5</v>
      </c>
      <c r="G27" s="547">
        <v>387.5</v>
      </c>
    </row>
    <row r="28" spans="1:7" customHeight="1" ht="13.8">
      <c r="B28" s="547">
        <v>25</v>
      </c>
      <c r="C28" s="547">
        <v>32000</v>
      </c>
      <c r="D28" s="547" t="s">
        <v>548</v>
      </c>
      <c r="E28" s="547">
        <v>800</v>
      </c>
      <c r="F28" s="547">
        <v>400</v>
      </c>
      <c r="G28" s="547">
        <v>400</v>
      </c>
    </row>
    <row r="29" spans="1:7" customHeight="1" ht="13.8">
      <c r="B29" s="547">
        <v>26</v>
      </c>
      <c r="C29" s="547">
        <v>33000</v>
      </c>
      <c r="D29" s="547" t="s">
        <v>549</v>
      </c>
      <c r="E29" s="547">
        <v>825</v>
      </c>
      <c r="F29" s="547">
        <v>412.5</v>
      </c>
      <c r="G29" s="547">
        <v>412.5</v>
      </c>
    </row>
    <row r="30" spans="1:7" customHeight="1" ht="13.8">
      <c r="B30" s="547">
        <v>27</v>
      </c>
      <c r="C30" s="547">
        <v>34000</v>
      </c>
      <c r="D30" s="547" t="s">
        <v>550</v>
      </c>
      <c r="E30" s="547">
        <v>850</v>
      </c>
      <c r="F30" s="547">
        <v>425</v>
      </c>
      <c r="G30" s="547">
        <v>425</v>
      </c>
    </row>
    <row r="31" spans="1:7" customHeight="1" ht="13.8">
      <c r="B31" s="547">
        <v>28</v>
      </c>
      <c r="C31" s="547">
        <v>35000</v>
      </c>
      <c r="D31" s="547" t="s">
        <v>551</v>
      </c>
      <c r="E31" s="547">
        <v>875</v>
      </c>
      <c r="F31" s="547">
        <v>437.5</v>
      </c>
      <c r="G31" s="547">
        <v>437.5</v>
      </c>
    </row>
    <row r="65536" spans="1:7" customHeight="1" ht="13.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1:G1"/>
  </mergeCells>
  <printOptions gridLines="false" gridLinesSet="true"/>
  <pageMargins left="0.7875" right="0.7875" top="1.052777777777778" bottom="1.0527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>&amp;C&amp;"Times New Roman,Regular"&amp;12&amp;A</evenHeader>
    <evenFooter>&amp;C&amp;"Times New Roman,Regular"&amp;12Page &amp;P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2" sqref="A12"/>
    </sheetView>
  </sheetViews>
  <sheetFormatPr customHeight="true" defaultRowHeight="12.8" defaultColWidth="10.4921875" outlineLevelRow="0" outlineLevelCol="0"/>
  <sheetData/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875" right="0.7875" top="1.052777777777778" bottom="1.0527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>&amp;C&amp;"Times New Roman,Regular"&amp;12&amp;A</evenHeader>
    <evenFooter>&amp;C&amp;"Times New Roman,Regular"&amp;12Page &amp;P</evenFooter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61"/>
  <sheetViews>
    <sheetView tabSelected="0" workbookViewId="0" zoomScale="85" zoomScaleNormal="85" showGridLines="true" showRowColHeaders="1">
      <pane xSplit="3" ySplit="6" topLeftCell="D7" activePane="bottomRight" state="frozen"/>
      <selection pane="topRight"/>
      <selection pane="bottomLeft"/>
      <selection pane="bottomRight" activeCell="D7" sqref="D7"/>
    </sheetView>
  </sheetViews>
  <sheetFormatPr customHeight="true" defaultRowHeight="15" outlineLevelRow="0" outlineLevelCol="0"/>
  <cols>
    <col min="1" max="1" width="8.8515625" customWidth="true" style="1"/>
    <col min="2" max="2" width="16.140625" customWidth="true" style="1"/>
    <col min="3" max="3" width="7.140625" customWidth="true" style="1"/>
    <col min="4" max="4" width="12.8515625" customWidth="true" style="52"/>
    <col min="5" max="5" width="9.140625" customWidth="true" style="53"/>
    <col min="6" max="6" width="13.8515625" customWidth="true" style="54"/>
    <col min="7" max="7" width="13.42578125" customWidth="true" style="55"/>
    <col min="8" max="8" width="14.71484375" customWidth="true" style="55"/>
    <col min="9" max="9" width="9.28515625" customWidth="true" style="1"/>
    <col min="10" max="10" width="9.28515625" customWidth="true" style="1"/>
    <col min="11" max="11" width="9.28515625" customWidth="true" style="1"/>
    <col min="12" max="12" width="9.28515625" customWidth="true" style="1"/>
    <col min="13" max="13" width="9.28515625" customWidth="true" style="1"/>
    <col min="14" max="14" width="9.140625" customWidth="true" style="1"/>
    <col min="15" max="15" width="9.28515625" customWidth="true" style="1"/>
    <col min="16" max="16" width="9.140625" customWidth="true" style="1"/>
    <col min="17" max="17" width="11.28515625" customWidth="true" style="1"/>
    <col min="18" max="18" width="11.140625" customWidth="true" style="1"/>
    <col min="19" max="19" width="12.28515625" customWidth="true" style="1"/>
    <col min="20" max="20" width="7.140625" customWidth="true" style="1"/>
    <col min="21" max="21" width="8.71484375" customWidth="true" style="1"/>
    <col min="22" max="22" width="12" customWidth="true" style="55"/>
    <col min="23" max="23" width="13.28515625" customWidth="true" style="55"/>
    <col min="24" max="24" width="12" customWidth="true" style="55"/>
    <col min="25" max="25" width="5.42578125" customWidth="true" style="1"/>
    <col min="26" max="26" width="9.140625" customWidth="true" style="1"/>
    <col min="27" max="27" width="13.42578125" customWidth="true" style="55"/>
    <col min="28" max="28" width="12" customWidth="true" style="55"/>
    <col min="29" max="29" width="14.28515625" customWidth="true" style="55"/>
    <col min="30" max="30" width="12" customWidth="true" style="55"/>
    <col min="31" max="31" width="9" customWidth="true" style="55"/>
    <col min="32" max="32" width="10.8515625" customWidth="true" style="55"/>
    <col min="33" max="33" width="13.8515625" customWidth="true" style="55"/>
    <col min="34" max="34" width="13.28515625" customWidth="true" style="55"/>
    <col min="35" max="35" width="16.42578125" customWidth="true" style="55"/>
    <col min="36" max="36" width="9.71484375" customWidth="true" style="55"/>
    <col min="37" max="37" width="12.140625" customWidth="true" style="55"/>
    <col min="38" max="38" width="12" customWidth="true" style="55"/>
    <col min="39" max="39" width="14" customWidth="true" style="55"/>
    <col min="40" max="40" width="12.140625" customWidth="true" style="1"/>
    <col min="41" max="41" width="2" customWidth="true" style="1"/>
    <col min="42" max="42" width="9.42578125" customWidth="true" style="1"/>
    <col min="43" max="43" width="9.42578125" customWidth="true" style="1"/>
    <col min="44" max="44" width="9.42578125" customWidth="true" style="1"/>
    <col min="45" max="45" width="9.42578125" customWidth="true" style="1"/>
    <col min="46" max="46" width="9.42578125" customWidth="true" style="1"/>
    <col min="47" max="47" width="9.140625" customWidth="true" style="1"/>
    <col min="48" max="48" width="9.42578125" customWidth="true" style="1"/>
    <col min="49" max="49" width="10.42578125" customWidth="true" style="1"/>
  </cols>
  <sheetData>
    <row r="1" spans="1:49" customHeight="1" ht="15">
      <c r="A1" s="1" t="s">
        <v>28</v>
      </c>
    </row>
    <row r="2" spans="1:49" customHeight="1" ht="15">
      <c r="A2" s="1" t="s">
        <v>29</v>
      </c>
    </row>
    <row r="3" spans="1:49" customHeight="1" ht="15">
      <c r="A3" s="1" t="s">
        <v>30</v>
      </c>
    </row>
    <row r="4" spans="1:49" customHeight="1" ht="16.5"/>
    <row r="5" spans="1:49" customHeight="1" ht="15.75" s="77" customFormat="1">
      <c r="A5" s="56"/>
      <c r="B5" s="57"/>
      <c r="C5" s="57"/>
      <c r="D5" s="57"/>
      <c r="E5" s="58" t="s">
        <v>31</v>
      </c>
      <c r="F5" s="59" t="s">
        <v>32</v>
      </c>
      <c r="G5" s="59"/>
      <c r="H5" s="59"/>
      <c r="I5" s="60" t="s">
        <v>33</v>
      </c>
      <c r="J5" s="60"/>
      <c r="K5" s="61" t="s">
        <v>34</v>
      </c>
      <c r="L5" s="62" t="s">
        <v>35</v>
      </c>
      <c r="M5" s="62"/>
      <c r="N5" s="62"/>
      <c r="O5" s="62"/>
      <c r="P5" s="62"/>
      <c r="Q5" s="63" t="s">
        <v>36</v>
      </c>
      <c r="R5" s="64" t="s">
        <v>37</v>
      </c>
      <c r="S5" s="64"/>
      <c r="T5" s="64"/>
      <c r="U5" s="65"/>
      <c r="V5" s="66" t="s">
        <v>38</v>
      </c>
      <c r="W5" s="67" t="s">
        <v>39</v>
      </c>
      <c r="X5" s="68" t="s">
        <v>40</v>
      </c>
      <c r="Y5" s="69"/>
      <c r="Z5" s="70" t="s">
        <v>41</v>
      </c>
      <c r="AA5" s="71" t="s">
        <v>42</v>
      </c>
      <c r="AB5" s="72"/>
      <c r="AC5" s="73" t="s">
        <v>43</v>
      </c>
      <c r="AD5" s="74" t="s">
        <v>44</v>
      </c>
      <c r="AE5" s="74"/>
      <c r="AF5" s="74"/>
      <c r="AG5" s="75" t="s">
        <v>45</v>
      </c>
      <c r="AH5" s="75" t="s">
        <v>46</v>
      </c>
      <c r="AI5" s="75" t="s">
        <v>47</v>
      </c>
      <c r="AJ5" s="75" t="s">
        <v>48</v>
      </c>
      <c r="AK5" s="75" t="s">
        <v>49</v>
      </c>
      <c r="AL5" s="75"/>
      <c r="AM5" s="75"/>
      <c r="AN5" s="76" t="s">
        <v>50</v>
      </c>
      <c r="AU5" s="57"/>
      <c r="AV5" s="78"/>
    </row>
    <row r="6" spans="1:49" customHeight="1" ht="25.5" s="77" customFormat="1">
      <c r="A6" s="79" t="s">
        <v>51</v>
      </c>
      <c r="B6" s="80" t="s">
        <v>52</v>
      </c>
      <c r="C6" s="81" t="s">
        <v>53</v>
      </c>
      <c r="D6" s="82" t="s">
        <v>54</v>
      </c>
      <c r="E6" s="83" t="s">
        <v>55</v>
      </c>
      <c r="F6" s="84" t="s">
        <v>56</v>
      </c>
      <c r="G6" s="85" t="s">
        <v>57</v>
      </c>
      <c r="H6" s="86" t="s">
        <v>58</v>
      </c>
      <c r="I6" s="87" t="s">
        <v>59</v>
      </c>
      <c r="J6" s="88" t="s">
        <v>60</v>
      </c>
      <c r="K6" s="88" t="s">
        <v>61</v>
      </c>
      <c r="L6" s="87" t="s">
        <v>62</v>
      </c>
      <c r="M6" s="89" t="s">
        <v>36</v>
      </c>
      <c r="N6" s="89" t="s">
        <v>63</v>
      </c>
      <c r="O6" s="90" t="s">
        <v>64</v>
      </c>
      <c r="P6" s="91" t="s">
        <v>65</v>
      </c>
      <c r="Q6" s="63"/>
      <c r="R6" s="88" t="s">
        <v>62</v>
      </c>
      <c r="S6" s="92" t="s">
        <v>66</v>
      </c>
      <c r="T6" s="91" t="s">
        <v>67</v>
      </c>
      <c r="U6" s="91" t="s">
        <v>65</v>
      </c>
      <c r="V6" s="66"/>
      <c r="W6" s="93" t="s">
        <v>68</v>
      </c>
      <c r="X6" s="94" t="s">
        <v>69</v>
      </c>
      <c r="Y6" s="69"/>
      <c r="Z6" s="70" t="s">
        <v>70</v>
      </c>
      <c r="AA6" s="71"/>
      <c r="AB6" s="95" t="s">
        <v>71</v>
      </c>
      <c r="AC6" s="73"/>
      <c r="AD6" s="96"/>
      <c r="AE6" s="96"/>
      <c r="AF6" s="95"/>
      <c r="AG6" s="75"/>
      <c r="AH6" s="75"/>
      <c r="AI6" s="75"/>
      <c r="AJ6" s="75"/>
      <c r="AK6" s="75"/>
      <c r="AL6" s="96" t="s">
        <v>72</v>
      </c>
      <c r="AM6" s="96"/>
      <c r="AN6" s="97" t="s">
        <v>73</v>
      </c>
      <c r="AP6" s="69" t="s">
        <v>74</v>
      </c>
      <c r="AQ6" s="69" t="s">
        <v>75</v>
      </c>
      <c r="AR6" s="69" t="s">
        <v>76</v>
      </c>
      <c r="AS6" s="69" t="s">
        <v>77</v>
      </c>
      <c r="AT6" s="69" t="s">
        <v>78</v>
      </c>
      <c r="AU6" s="57"/>
      <c r="AV6" s="78"/>
    </row>
    <row r="7" spans="1:49" customHeight="1" ht="17.25" s="77" customFormat="1">
      <c r="A7" s="79"/>
      <c r="B7" s="80"/>
      <c r="C7" s="81"/>
      <c r="D7" s="98" t="s">
        <v>79</v>
      </c>
      <c r="E7" s="99" t="s">
        <v>80</v>
      </c>
      <c r="F7" s="100" t="s">
        <v>81</v>
      </c>
      <c r="G7" s="101" t="s">
        <v>82</v>
      </c>
      <c r="H7" s="102" t="s">
        <v>83</v>
      </c>
      <c r="I7" s="103"/>
      <c r="J7" s="104"/>
      <c r="K7" s="104"/>
      <c r="L7" s="105" t="s">
        <v>84</v>
      </c>
      <c r="M7" s="105"/>
      <c r="N7" s="105"/>
      <c r="O7" s="105"/>
      <c r="P7" s="106"/>
      <c r="Q7" s="107">
        <v>0.15</v>
      </c>
      <c r="R7" s="108">
        <v>1.25</v>
      </c>
      <c r="S7" s="108">
        <v>0.3</v>
      </c>
      <c r="T7" s="109">
        <v>0.45</v>
      </c>
      <c r="U7" s="110">
        <v>1</v>
      </c>
      <c r="V7" s="66"/>
      <c r="W7" s="93" t="s">
        <v>36</v>
      </c>
      <c r="X7" s="111"/>
      <c r="Y7" s="112" t="s">
        <v>85</v>
      </c>
      <c r="Z7" s="113" t="s">
        <v>86</v>
      </c>
      <c r="AA7" s="71"/>
      <c r="AB7" s="114" t="s">
        <v>87</v>
      </c>
      <c r="AC7" s="73"/>
      <c r="AD7" s="96" t="s">
        <v>76</v>
      </c>
      <c r="AE7" s="96" t="s">
        <v>88</v>
      </c>
      <c r="AF7" s="95" t="s">
        <v>89</v>
      </c>
      <c r="AG7" s="75"/>
      <c r="AH7" s="75"/>
      <c r="AI7" s="75"/>
      <c r="AJ7" s="75"/>
      <c r="AK7" s="75"/>
      <c r="AL7" s="96"/>
      <c r="AM7" s="96" t="s">
        <v>90</v>
      </c>
      <c r="AN7" s="115"/>
    </row>
    <row r="8" spans="1:49" customHeight="1" ht="15.75">
      <c r="A8" s="116">
        <v>1</v>
      </c>
      <c r="B8" s="116" t="s">
        <v>91</v>
      </c>
      <c r="C8" s="116" t="s">
        <v>92</v>
      </c>
      <c r="D8" s="117">
        <v>41520</v>
      </c>
      <c r="E8" s="118">
        <v>9</v>
      </c>
      <c r="F8" s="119">
        <v>24500</v>
      </c>
      <c r="G8" s="120" t="str">
        <f>F8/22</f>
        <v>0</v>
      </c>
      <c r="H8" s="120" t="str">
        <f>G8/8</f>
        <v>0</v>
      </c>
      <c r="I8" s="116"/>
      <c r="J8" s="116"/>
      <c r="K8" s="116"/>
      <c r="L8" s="116"/>
      <c r="M8" s="116"/>
      <c r="N8" s="116"/>
      <c r="O8" s="116"/>
      <c r="P8" s="116"/>
      <c r="Q8" s="116">
        <v>0</v>
      </c>
      <c r="R8" s="116">
        <v>0</v>
      </c>
      <c r="S8" s="116">
        <v>0</v>
      </c>
      <c r="T8" s="116">
        <v>0</v>
      </c>
      <c r="U8" s="116">
        <v>0</v>
      </c>
      <c r="V8" s="120" t="str">
        <f>SUM(Q8:U8)</f>
        <v>0</v>
      </c>
      <c r="W8" s="120" t="str">
        <f>G8*E8+V8</f>
        <v>0</v>
      </c>
      <c r="X8" s="120">
        <v>1500</v>
      </c>
      <c r="Y8" s="116"/>
      <c r="Z8" s="116"/>
      <c r="AA8" s="120" t="str">
        <f>W8</f>
        <v>0</v>
      </c>
      <c r="AB8" s="120">
        <v>0</v>
      </c>
      <c r="AC8" s="120" t="str">
        <f>AA8-AB8</f>
        <v>0</v>
      </c>
      <c r="AD8" s="120">
        <v>581.3</v>
      </c>
      <c r="AE8" s="120">
        <v>300</v>
      </c>
      <c r="AF8" s="120">
        <v>100</v>
      </c>
      <c r="AG8" s="120" t="str">
        <f>AC8-AF8-AE8-AD8</f>
        <v>0</v>
      </c>
      <c r="AH8" s="121"/>
      <c r="AI8" s="120" t="str">
        <f>AG8</f>
        <v>0</v>
      </c>
      <c r="AJ8" s="120"/>
      <c r="AK8" s="120"/>
      <c r="AL8" s="120"/>
      <c r="AM8" s="120" t="str">
        <f>AI8+X8</f>
        <v>0</v>
      </c>
      <c r="AN8" s="120"/>
      <c r="AO8" s="122"/>
      <c r="AP8" s="1">
        <v>0</v>
      </c>
      <c r="AQ8" s="1">
        <v>0</v>
      </c>
      <c r="AR8" s="1">
        <v>581.3</v>
      </c>
      <c r="AS8" s="1">
        <v>300</v>
      </c>
      <c r="AT8" s="1">
        <v>100</v>
      </c>
      <c r="AW8" s="55" t="str">
        <f>E8*G8</f>
        <v>0</v>
      </c>
    </row>
    <row r="9" spans="1:49" customHeight="1" ht="15.75">
      <c r="A9" s="116">
        <v>2</v>
      </c>
      <c r="B9" s="116" t="s">
        <v>93</v>
      </c>
      <c r="C9" s="116" t="s">
        <v>94</v>
      </c>
      <c r="D9" s="117">
        <v>41523</v>
      </c>
      <c r="E9" s="118">
        <v>9</v>
      </c>
      <c r="F9" s="119">
        <v>24500</v>
      </c>
      <c r="G9" s="120" t="str">
        <f>F9/22</f>
        <v>0</v>
      </c>
      <c r="H9" s="120" t="str">
        <f>G9/8</f>
        <v>0</v>
      </c>
      <c r="I9" s="116"/>
      <c r="J9" s="116"/>
      <c r="K9" s="116"/>
      <c r="L9" s="116"/>
      <c r="M9" s="116"/>
      <c r="N9" s="116"/>
      <c r="O9" s="116"/>
      <c r="P9" s="116"/>
      <c r="Q9" s="116">
        <v>0</v>
      </c>
      <c r="R9" s="116">
        <v>0</v>
      </c>
      <c r="S9" s="116">
        <v>0</v>
      </c>
      <c r="T9" s="116">
        <v>0</v>
      </c>
      <c r="U9" s="116">
        <v>0</v>
      </c>
      <c r="V9" s="120" t="str">
        <f>SUM(Q9:U9)</f>
        <v>0</v>
      </c>
      <c r="W9" s="120" t="str">
        <f>G9*E9+V9</f>
        <v>0</v>
      </c>
      <c r="X9" s="120">
        <v>1500</v>
      </c>
      <c r="Y9" s="116"/>
      <c r="Z9" s="116"/>
      <c r="AA9" s="120" t="str">
        <f>W9</f>
        <v>0</v>
      </c>
      <c r="AB9" s="120">
        <v>0</v>
      </c>
      <c r="AC9" s="120" t="str">
        <f>AA9-AB9</f>
        <v>0</v>
      </c>
      <c r="AD9" s="120">
        <v>581.3</v>
      </c>
      <c r="AE9" s="120">
        <v>300</v>
      </c>
      <c r="AF9" s="120">
        <v>100</v>
      </c>
      <c r="AG9" s="120" t="str">
        <f>AC9-AF9-AE9-AD9</f>
        <v>0</v>
      </c>
      <c r="AH9" s="121"/>
      <c r="AI9" s="120" t="str">
        <f>AG9</f>
        <v>0</v>
      </c>
      <c r="AJ9" s="120"/>
      <c r="AK9" s="120"/>
      <c r="AL9" s="120"/>
      <c r="AM9" s="120" t="str">
        <f>AI9+X9</f>
        <v>0</v>
      </c>
      <c r="AN9" s="116"/>
      <c r="AO9" s="122"/>
      <c r="AP9" s="1">
        <v>0</v>
      </c>
      <c r="AQ9" s="1">
        <v>0</v>
      </c>
      <c r="AR9" s="1">
        <v>581.3</v>
      </c>
      <c r="AS9" s="1">
        <v>300</v>
      </c>
      <c r="AT9" s="1">
        <v>100</v>
      </c>
      <c r="AW9" s="55" t="str">
        <f>E9*G9</f>
        <v>0</v>
      </c>
    </row>
    <row r="10" spans="1:49" customHeight="1" ht="15.75">
      <c r="A10" s="116">
        <v>3</v>
      </c>
      <c r="B10" s="116" t="s">
        <v>95</v>
      </c>
      <c r="C10" s="116" t="s">
        <v>96</v>
      </c>
      <c r="D10" s="117">
        <v>41523</v>
      </c>
      <c r="E10" s="118">
        <v>9</v>
      </c>
      <c r="F10" s="119">
        <v>13000</v>
      </c>
      <c r="G10" s="120" t="str">
        <f>F10/22</f>
        <v>0</v>
      </c>
      <c r="H10" s="120" t="str">
        <f>G10/8</f>
        <v>0</v>
      </c>
      <c r="I10" s="116"/>
      <c r="J10" s="116"/>
      <c r="K10" s="116"/>
      <c r="L10" s="116"/>
      <c r="M10" s="116">
        <v>88</v>
      </c>
      <c r="N10" s="116"/>
      <c r="O10" s="116"/>
      <c r="P10" s="116"/>
      <c r="Q10" s="123" t="str">
        <f>0.15*M10*H10</f>
        <v>0</v>
      </c>
      <c r="R10" s="116">
        <v>0</v>
      </c>
      <c r="S10" s="116">
        <v>177.27</v>
      </c>
      <c r="T10" s="116">
        <v>0</v>
      </c>
      <c r="U10" s="116">
        <v>0</v>
      </c>
      <c r="V10" s="120" t="str">
        <f>SUM(Q10:U10)</f>
        <v>0</v>
      </c>
      <c r="W10" s="120" t="str">
        <f>G10*E10+V10</f>
        <v>0</v>
      </c>
      <c r="X10" s="120">
        <v>1500</v>
      </c>
      <c r="Y10" s="116"/>
      <c r="Z10" s="116"/>
      <c r="AA10" s="120" t="str">
        <f>W10</f>
        <v>0</v>
      </c>
      <c r="AB10" s="120">
        <v>0</v>
      </c>
      <c r="AC10" s="120" t="str">
        <f>AA10-AB10</f>
        <v>0</v>
      </c>
      <c r="AD10" s="120">
        <v>472.3</v>
      </c>
      <c r="AE10" s="120">
        <v>162.5</v>
      </c>
      <c r="AF10" s="120">
        <v>100</v>
      </c>
      <c r="AG10" s="120" t="str">
        <f>AC10-AF10-AE10-AD10</f>
        <v>0</v>
      </c>
      <c r="AH10" s="121"/>
      <c r="AI10" s="120" t="str">
        <f>AG10</f>
        <v>0</v>
      </c>
      <c r="AJ10" s="120"/>
      <c r="AK10" s="120"/>
      <c r="AL10" s="120"/>
      <c r="AM10" s="120" t="str">
        <f>AI10+X10</f>
        <v>0</v>
      </c>
      <c r="AN10" s="116"/>
      <c r="AO10" s="122"/>
      <c r="AP10" s="1">
        <v>0</v>
      </c>
      <c r="AQ10" s="1">
        <v>0</v>
      </c>
      <c r="AR10" s="1">
        <v>472.3</v>
      </c>
      <c r="AS10" s="1">
        <v>162.5</v>
      </c>
      <c r="AT10" s="1">
        <v>100</v>
      </c>
      <c r="AV10" s="1">
        <v>177.27</v>
      </c>
      <c r="AW10" s="55" t="str">
        <f>E10*G10</f>
        <v>0</v>
      </c>
    </row>
    <row r="11" spans="1:49" customHeight="1" ht="15.75">
      <c r="A11" s="124">
        <v>4</v>
      </c>
      <c r="B11" s="116" t="s">
        <v>97</v>
      </c>
      <c r="C11" s="116" t="s">
        <v>98</v>
      </c>
      <c r="D11" s="117">
        <v>41523</v>
      </c>
      <c r="E11" s="118">
        <v>9</v>
      </c>
      <c r="F11" s="119">
        <v>24500</v>
      </c>
      <c r="G11" s="120" t="str">
        <f>F11/22</f>
        <v>0</v>
      </c>
      <c r="H11" s="120" t="str">
        <f>G11/8</f>
        <v>0</v>
      </c>
      <c r="I11" s="116"/>
      <c r="J11" s="116"/>
      <c r="K11" s="116"/>
      <c r="L11" s="116"/>
      <c r="M11" s="116"/>
      <c r="N11" s="116"/>
      <c r="O11" s="116"/>
      <c r="P11" s="116"/>
      <c r="Q11" s="123" t="str">
        <f>0.15*M11*H11</f>
        <v>0</v>
      </c>
      <c r="R11" s="116">
        <v>0</v>
      </c>
      <c r="S11" s="116">
        <v>0</v>
      </c>
      <c r="T11" s="116">
        <v>0</v>
      </c>
      <c r="U11" s="116">
        <v>0</v>
      </c>
      <c r="V11" s="120" t="str">
        <f>SUM(Q11:U11)</f>
        <v>0</v>
      </c>
      <c r="W11" s="120" t="str">
        <f>G11*E11+V11</f>
        <v>0</v>
      </c>
      <c r="X11" s="120">
        <v>1500</v>
      </c>
      <c r="Y11" s="116"/>
      <c r="Z11" s="116"/>
      <c r="AA11" s="120" t="str">
        <f>W11</f>
        <v>0</v>
      </c>
      <c r="AB11" s="120">
        <v>0</v>
      </c>
      <c r="AC11" s="120" t="str">
        <f>AA11-AB11</f>
        <v>0</v>
      </c>
      <c r="AD11" s="120">
        <v>581.3</v>
      </c>
      <c r="AE11" s="120">
        <v>300</v>
      </c>
      <c r="AF11" s="120">
        <v>100</v>
      </c>
      <c r="AG11" s="120" t="str">
        <f>AC11-AF11-AE11-AD11</f>
        <v>0</v>
      </c>
      <c r="AH11" s="121"/>
      <c r="AI11" s="120" t="str">
        <f>AG11</f>
        <v>0</v>
      </c>
      <c r="AJ11" s="120"/>
      <c r="AK11" s="120"/>
      <c r="AL11" s="120"/>
      <c r="AM11" s="120" t="str">
        <f>AI11+X11</f>
        <v>0</v>
      </c>
      <c r="AN11" s="116"/>
      <c r="AO11" s="122"/>
      <c r="AP11" s="1">
        <v>1113.636363636364</v>
      </c>
      <c r="AQ11" s="1">
        <v>0</v>
      </c>
      <c r="AR11" s="1">
        <v>581.3</v>
      </c>
      <c r="AS11" s="1">
        <v>300</v>
      </c>
      <c r="AT11" s="1">
        <v>100</v>
      </c>
      <c r="AW11" s="55" t="str">
        <f>E11*G11</f>
        <v>0</v>
      </c>
    </row>
    <row r="12" spans="1:49" customHeight="1" ht="15.75">
      <c r="A12" s="116">
        <v>5</v>
      </c>
      <c r="B12" s="116" t="s">
        <v>99</v>
      </c>
      <c r="C12" s="116" t="s">
        <v>100</v>
      </c>
      <c r="D12" s="117">
        <v>41523</v>
      </c>
      <c r="E12" s="118">
        <v>9</v>
      </c>
      <c r="F12" s="119">
        <v>17000</v>
      </c>
      <c r="G12" s="120" t="str">
        <f>F12/22</f>
        <v>0</v>
      </c>
      <c r="H12" s="120" t="str">
        <f>G12/8</f>
        <v>0</v>
      </c>
      <c r="I12" s="116"/>
      <c r="J12" s="116"/>
      <c r="K12" s="116">
        <v>2.27</v>
      </c>
      <c r="L12" s="116"/>
      <c r="M12" s="116"/>
      <c r="N12" s="116"/>
      <c r="O12" s="116"/>
      <c r="P12" s="116"/>
      <c r="Q12" s="123" t="str">
        <f>0.15*M12*H12</f>
        <v>0</v>
      </c>
      <c r="R12" s="116">
        <v>0</v>
      </c>
      <c r="S12" s="116">
        <v>0</v>
      </c>
      <c r="T12" s="116">
        <v>0</v>
      </c>
      <c r="U12" s="116">
        <v>0</v>
      </c>
      <c r="V12" s="120" t="str">
        <f>SUM(Q12:U12)</f>
        <v>0</v>
      </c>
      <c r="W12" s="120" t="str">
        <f>G12*E12+V12</f>
        <v>0</v>
      </c>
      <c r="X12" s="120">
        <v>1500</v>
      </c>
      <c r="Y12" s="116"/>
      <c r="Z12" s="116"/>
      <c r="AA12" s="120" t="str">
        <f>W12</f>
        <v>0</v>
      </c>
      <c r="AB12" s="120" t="str">
        <f>K12*H12</f>
        <v>0</v>
      </c>
      <c r="AC12" s="120" t="str">
        <f>AA12-AB12</f>
        <v>0</v>
      </c>
      <c r="AD12" s="120">
        <v>581.3</v>
      </c>
      <c r="AE12" s="120">
        <v>212.5</v>
      </c>
      <c r="AF12" s="120">
        <v>100</v>
      </c>
      <c r="AG12" s="120" t="str">
        <f>AC12-AF12-AE12-AD12</f>
        <v>0</v>
      </c>
      <c r="AH12" s="121"/>
      <c r="AI12" s="120" t="str">
        <f>AG12</f>
        <v>0</v>
      </c>
      <c r="AJ12" s="120"/>
      <c r="AK12" s="120"/>
      <c r="AL12" s="120"/>
      <c r="AM12" s="120" t="str">
        <f>AI12+X12</f>
        <v>0</v>
      </c>
      <c r="AN12" s="116"/>
      <c r="AO12" s="122"/>
      <c r="AP12" s="1">
        <v>0</v>
      </c>
      <c r="AQ12" s="1">
        <v>219.2613636363637</v>
      </c>
      <c r="AR12" s="1">
        <v>581.3</v>
      </c>
      <c r="AS12" s="1">
        <v>212.5</v>
      </c>
      <c r="AT12" s="1">
        <v>100</v>
      </c>
      <c r="AW12" s="55" t="str">
        <f>E12*G12</f>
        <v>0</v>
      </c>
    </row>
    <row r="13" spans="1:49" customHeight="1" ht="15.75">
      <c r="A13" s="116">
        <v>6</v>
      </c>
      <c r="B13" s="116" t="s">
        <v>101</v>
      </c>
      <c r="C13" s="116" t="s">
        <v>102</v>
      </c>
      <c r="D13" s="117">
        <v>41526</v>
      </c>
      <c r="E13" s="118">
        <v>9</v>
      </c>
      <c r="F13" s="119">
        <v>17000</v>
      </c>
      <c r="G13" s="120" t="str">
        <f>F13/22</f>
        <v>0</v>
      </c>
      <c r="H13" s="120" t="str">
        <f>G13/8</f>
        <v>0</v>
      </c>
      <c r="I13" s="116"/>
      <c r="J13" s="116"/>
      <c r="K13" s="116">
        <v>1</v>
      </c>
      <c r="L13" s="116"/>
      <c r="M13" s="116"/>
      <c r="N13" s="116"/>
      <c r="O13" s="116"/>
      <c r="P13" s="116"/>
      <c r="Q13" s="123" t="str">
        <f>0.15*M13*H13</f>
        <v>0</v>
      </c>
      <c r="R13" s="116">
        <v>0</v>
      </c>
      <c r="S13" s="120" t="str">
        <f>G13*0.3</f>
        <v>0</v>
      </c>
      <c r="T13" s="116">
        <v>0</v>
      </c>
      <c r="U13" s="116"/>
      <c r="V13" s="120" t="str">
        <f>SUM(Q13:U13)</f>
        <v>0</v>
      </c>
      <c r="W13" s="120" t="str">
        <f>G13*E13+V13</f>
        <v>0</v>
      </c>
      <c r="X13" s="120">
        <v>1500</v>
      </c>
      <c r="Y13" s="116"/>
      <c r="Z13" s="116"/>
      <c r="AA13" s="120" t="str">
        <f>W13</f>
        <v>0</v>
      </c>
      <c r="AB13" s="120" t="str">
        <f>K13*H13</f>
        <v>0</v>
      </c>
      <c r="AC13" s="120" t="str">
        <f>AA13-AB13</f>
        <v>0</v>
      </c>
      <c r="AD13" s="120">
        <v>581.3</v>
      </c>
      <c r="AE13" s="120">
        <v>212.5</v>
      </c>
      <c r="AF13" s="120">
        <v>100</v>
      </c>
      <c r="AG13" s="120" t="str">
        <f>AC13-AF13-AE13-AD13</f>
        <v>0</v>
      </c>
      <c r="AH13" s="121"/>
      <c r="AI13" s="120" t="str">
        <f>AG13</f>
        <v>0</v>
      </c>
      <c r="AJ13" s="120"/>
      <c r="AK13" s="120"/>
      <c r="AL13" s="120"/>
      <c r="AM13" s="120" t="str">
        <f>AI13+X13</f>
        <v>0</v>
      </c>
      <c r="AN13" s="116"/>
      <c r="AO13" s="122"/>
      <c r="AP13" s="1">
        <v>0</v>
      </c>
      <c r="AQ13" s="1">
        <v>96.59090909090909</v>
      </c>
      <c r="AR13" s="1">
        <v>581.3</v>
      </c>
      <c r="AS13" s="1">
        <v>212.5</v>
      </c>
      <c r="AT13" s="1">
        <v>100</v>
      </c>
      <c r="AV13" s="1">
        <v>231.82</v>
      </c>
      <c r="AW13" s="55" t="str">
        <f>E13*G13</f>
        <v>0</v>
      </c>
    </row>
    <row r="14" spans="1:49" customHeight="1" ht="15.75">
      <c r="A14" s="116">
        <v>7</v>
      </c>
      <c r="B14" s="116" t="s">
        <v>103</v>
      </c>
      <c r="C14" s="116" t="s">
        <v>104</v>
      </c>
      <c r="D14" s="117">
        <v>41555</v>
      </c>
      <c r="E14" s="118">
        <v>9</v>
      </c>
      <c r="F14" s="119">
        <v>13000</v>
      </c>
      <c r="G14" s="120" t="str">
        <f>F14/22</f>
        <v>0</v>
      </c>
      <c r="H14" s="120" t="str">
        <f>G14/8</f>
        <v>0</v>
      </c>
      <c r="I14" s="116"/>
      <c r="J14" s="116"/>
      <c r="K14" s="116"/>
      <c r="L14" s="116"/>
      <c r="M14" s="116">
        <v>88</v>
      </c>
      <c r="N14" s="116"/>
      <c r="O14" s="116"/>
      <c r="P14" s="116"/>
      <c r="Q14" s="123" t="str">
        <f>0.15*M14*H14</f>
        <v>0</v>
      </c>
      <c r="R14" s="116">
        <v>0</v>
      </c>
      <c r="S14" s="116">
        <v>0</v>
      </c>
      <c r="T14" s="116">
        <v>0</v>
      </c>
      <c r="U14" s="116">
        <v>0</v>
      </c>
      <c r="V14" s="120" t="str">
        <f>SUM(Q14:U14)</f>
        <v>0</v>
      </c>
      <c r="W14" s="120" t="str">
        <f>G14*E14+V14</f>
        <v>0</v>
      </c>
      <c r="X14" s="120">
        <v>1500</v>
      </c>
      <c r="Y14" s="116"/>
      <c r="Z14" s="116"/>
      <c r="AA14" s="120" t="str">
        <f>W14</f>
        <v>0</v>
      </c>
      <c r="AB14" s="120" t="str">
        <f>K14*H14</f>
        <v>0</v>
      </c>
      <c r="AC14" s="120" t="str">
        <f>AA14-AB14</f>
        <v>0</v>
      </c>
      <c r="AD14" s="120">
        <v>472.3</v>
      </c>
      <c r="AE14" s="120">
        <v>162.5</v>
      </c>
      <c r="AF14" s="120">
        <v>100</v>
      </c>
      <c r="AG14" s="120" t="str">
        <f>AC14-AF14-AE14-AD14</f>
        <v>0</v>
      </c>
      <c r="AH14" s="121"/>
      <c r="AI14" s="120" t="str">
        <f>AG14</f>
        <v>0</v>
      </c>
      <c r="AJ14" s="120"/>
      <c r="AK14" s="120"/>
      <c r="AL14" s="120"/>
      <c r="AM14" s="120" t="str">
        <f>AI14+X14</f>
        <v>0</v>
      </c>
      <c r="AN14" s="116"/>
      <c r="AO14" s="122"/>
      <c r="AP14" s="1">
        <v>0</v>
      </c>
      <c r="AQ14" s="1">
        <v>0</v>
      </c>
      <c r="AR14" s="1">
        <v>472.3</v>
      </c>
      <c r="AS14" s="1">
        <v>162.5</v>
      </c>
      <c r="AT14" s="1">
        <v>100</v>
      </c>
      <c r="AW14" s="55" t="str">
        <f>E14*G14</f>
        <v>0</v>
      </c>
    </row>
    <row r="15" spans="1:49" customHeight="1" ht="15.75">
      <c r="A15" s="116">
        <v>8</v>
      </c>
      <c r="B15" s="116" t="s">
        <v>105</v>
      </c>
      <c r="C15" s="116" t="s">
        <v>106</v>
      </c>
      <c r="D15" s="117">
        <v>41555</v>
      </c>
      <c r="E15" s="118">
        <v>9</v>
      </c>
      <c r="F15" s="119">
        <v>20500</v>
      </c>
      <c r="G15" s="120" t="str">
        <f>F15/22</f>
        <v>0</v>
      </c>
      <c r="H15" s="120" t="str">
        <f>G15/8</f>
        <v>0</v>
      </c>
      <c r="I15" s="116"/>
      <c r="J15" s="116"/>
      <c r="K15" s="116"/>
      <c r="L15" s="116"/>
      <c r="M15" s="116"/>
      <c r="N15" s="116"/>
      <c r="O15" s="116"/>
      <c r="P15" s="116"/>
      <c r="Q15" s="123" t="str">
        <f>0.15*M15*H15</f>
        <v>0</v>
      </c>
      <c r="R15" s="116">
        <v>0</v>
      </c>
      <c r="S15" s="116">
        <v>0</v>
      </c>
      <c r="T15" s="116">
        <v>0</v>
      </c>
      <c r="U15" s="116">
        <v>0</v>
      </c>
      <c r="V15" s="120" t="str">
        <f>SUM(Q15:U15)</f>
        <v>0</v>
      </c>
      <c r="W15" s="120" t="str">
        <f>G15*E15+V15</f>
        <v>0</v>
      </c>
      <c r="X15" s="120">
        <v>1500</v>
      </c>
      <c r="Y15" s="116"/>
      <c r="Z15" s="116"/>
      <c r="AA15" s="120" t="str">
        <f>W15</f>
        <v>0</v>
      </c>
      <c r="AB15" s="120" t="str">
        <f>K15*H15</f>
        <v>0</v>
      </c>
      <c r="AC15" s="120" t="str">
        <f>AA15-AB15</f>
        <v>0</v>
      </c>
      <c r="AD15" s="120">
        <v>581.3</v>
      </c>
      <c r="AE15" s="120">
        <v>250</v>
      </c>
      <c r="AF15" s="120">
        <v>100</v>
      </c>
      <c r="AG15" s="120" t="str">
        <f>AC15-AF15-AE15-AD15</f>
        <v>0</v>
      </c>
      <c r="AH15" s="121"/>
      <c r="AI15" s="120" t="str">
        <f>AG15</f>
        <v>0</v>
      </c>
      <c r="AJ15" s="120"/>
      <c r="AK15" s="120"/>
      <c r="AL15" s="120"/>
      <c r="AM15" s="120" t="str">
        <f>AI15+X15</f>
        <v>0</v>
      </c>
      <c r="AN15" s="116"/>
      <c r="AO15" s="122"/>
      <c r="AP15" s="1">
        <v>0</v>
      </c>
      <c r="AQ15" s="1">
        <v>0</v>
      </c>
      <c r="AR15" s="1">
        <v>581.3</v>
      </c>
      <c r="AS15" s="1">
        <v>250</v>
      </c>
      <c r="AT15" s="1">
        <v>100</v>
      </c>
      <c r="AW15" s="55" t="str">
        <f>E15*G15</f>
        <v>0</v>
      </c>
    </row>
    <row r="16" spans="1:49" customHeight="1" ht="15.75">
      <c r="A16" s="116">
        <v>9</v>
      </c>
      <c r="B16" s="116" t="s">
        <v>107</v>
      </c>
      <c r="C16" s="116" t="s">
        <v>108</v>
      </c>
      <c r="D16" s="117">
        <v>41961</v>
      </c>
      <c r="E16" s="118">
        <v>9</v>
      </c>
      <c r="F16" s="119">
        <v>15000</v>
      </c>
      <c r="G16" s="120" t="str">
        <f>F16/22</f>
        <v>0</v>
      </c>
      <c r="H16" s="120" t="str">
        <f>G16/8</f>
        <v>0</v>
      </c>
      <c r="I16" s="116"/>
      <c r="J16" s="116">
        <v>1</v>
      </c>
      <c r="K16" s="116"/>
      <c r="L16" s="116"/>
      <c r="M16" s="116"/>
      <c r="N16" s="116"/>
      <c r="O16" s="116"/>
      <c r="P16" s="116"/>
      <c r="Q16" s="123" t="str">
        <f>0.15*M16*H16</f>
        <v>0</v>
      </c>
      <c r="R16" s="116">
        <v>0</v>
      </c>
      <c r="S16" s="116">
        <v>0</v>
      </c>
      <c r="T16" s="116">
        <v>0</v>
      </c>
      <c r="U16" s="116">
        <v>0</v>
      </c>
      <c r="V16" s="120" t="str">
        <f>SUM(Q16:U16)</f>
        <v>0</v>
      </c>
      <c r="W16" s="120" t="str">
        <f>G16*E16+V16</f>
        <v>0</v>
      </c>
      <c r="X16" s="120">
        <v>1500</v>
      </c>
      <c r="Y16" s="116"/>
      <c r="Z16" s="116"/>
      <c r="AA16" s="120" t="str">
        <f>W16</f>
        <v>0</v>
      </c>
      <c r="AB16" s="120" t="str">
        <f>K16*H16</f>
        <v>0</v>
      </c>
      <c r="AC16" s="120" t="str">
        <f>AA16-AB16</f>
        <v>0</v>
      </c>
      <c r="AD16" s="120">
        <v>545</v>
      </c>
      <c r="AE16" s="120">
        <v>187.5</v>
      </c>
      <c r="AF16" s="120">
        <v>100</v>
      </c>
      <c r="AG16" s="120" t="str">
        <f>AC16-AF16-AE16-AD16</f>
        <v>0</v>
      </c>
      <c r="AH16" s="121"/>
      <c r="AI16" s="120" t="str">
        <f>AG16</f>
        <v>0</v>
      </c>
      <c r="AJ16" s="120"/>
      <c r="AK16" s="120"/>
      <c r="AL16" s="120"/>
      <c r="AM16" s="120" t="str">
        <f>AI16+X16</f>
        <v>0</v>
      </c>
      <c r="AN16" s="116"/>
      <c r="AO16" s="122"/>
      <c r="AP16" s="1">
        <v>0</v>
      </c>
      <c r="AQ16" s="1">
        <v>0</v>
      </c>
      <c r="AR16" s="1">
        <v>545</v>
      </c>
      <c r="AS16" s="1">
        <v>187.5</v>
      </c>
      <c r="AT16" s="1">
        <v>100</v>
      </c>
      <c r="AW16" s="55" t="str">
        <f>E16*G16</f>
        <v>0</v>
      </c>
    </row>
    <row r="17" spans="1:49" customHeight="1" ht="15.75">
      <c r="A17" s="124">
        <v>10</v>
      </c>
      <c r="B17" s="116" t="s">
        <v>109</v>
      </c>
      <c r="C17" s="116" t="s">
        <v>110</v>
      </c>
      <c r="D17" s="117">
        <v>41612</v>
      </c>
      <c r="E17" s="118">
        <v>9</v>
      </c>
      <c r="F17" s="119">
        <v>16000</v>
      </c>
      <c r="G17" s="120" t="str">
        <f>F17/22</f>
        <v>0</v>
      </c>
      <c r="H17" s="120" t="str">
        <f>G17/8</f>
        <v>0</v>
      </c>
      <c r="I17" s="116">
        <v>2</v>
      </c>
      <c r="J17" s="116"/>
      <c r="K17" s="116"/>
      <c r="L17" s="116"/>
      <c r="M17" s="116"/>
      <c r="N17" s="116"/>
      <c r="O17" s="116"/>
      <c r="P17" s="116"/>
      <c r="Q17" s="123" t="str">
        <f>0.15*M17*H17</f>
        <v>0</v>
      </c>
      <c r="R17" s="116">
        <v>0</v>
      </c>
      <c r="S17" s="116">
        <v>0</v>
      </c>
      <c r="T17" s="116">
        <v>0</v>
      </c>
      <c r="U17" s="116">
        <v>0</v>
      </c>
      <c r="V17" s="120" t="str">
        <f>SUM(Q17:U17)</f>
        <v>0</v>
      </c>
      <c r="W17" s="120" t="str">
        <f>G17*E17+V17</f>
        <v>0</v>
      </c>
      <c r="X17" s="120">
        <v>1500</v>
      </c>
      <c r="Y17" s="116"/>
      <c r="Z17" s="116"/>
      <c r="AA17" s="120" t="str">
        <f>W17</f>
        <v>0</v>
      </c>
      <c r="AB17" s="120" t="str">
        <f>I17*G17</f>
        <v>0</v>
      </c>
      <c r="AC17" s="120" t="str">
        <f>AA17-AB17</f>
        <v>0</v>
      </c>
      <c r="AD17" s="120">
        <v>581.3</v>
      </c>
      <c r="AE17" s="120">
        <v>200</v>
      </c>
      <c r="AF17" s="120">
        <v>100</v>
      </c>
      <c r="AG17" s="120" t="str">
        <f>AC17-AF17-AE17-AD17</f>
        <v>0</v>
      </c>
      <c r="AH17" s="121"/>
      <c r="AI17" s="120" t="str">
        <f>AG17</f>
        <v>0</v>
      </c>
      <c r="AJ17" s="120"/>
      <c r="AK17" s="120"/>
      <c r="AL17" s="120"/>
      <c r="AM17" s="125" t="str">
        <f>AI17+X17+3602.27</f>
        <v>0</v>
      </c>
      <c r="AN17" s="116"/>
      <c r="AO17" s="122"/>
      <c r="AP17" s="1">
        <v>1454.545454545455</v>
      </c>
      <c r="AQ17" s="1">
        <v>0</v>
      </c>
      <c r="AR17" s="1">
        <v>581.3</v>
      </c>
      <c r="AS17" s="1">
        <v>200</v>
      </c>
      <c r="AT17" s="1">
        <v>100</v>
      </c>
      <c r="AW17" s="55" t="str">
        <f>E17*G17</f>
        <v>0</v>
      </c>
    </row>
    <row r="18" spans="1:49" customHeight="1" ht="15.75">
      <c r="A18" s="116">
        <v>11</v>
      </c>
      <c r="B18" s="116" t="s">
        <v>111</v>
      </c>
      <c r="C18" s="116" t="s">
        <v>112</v>
      </c>
      <c r="D18" s="117">
        <v>41612</v>
      </c>
      <c r="E18" s="118">
        <v>9</v>
      </c>
      <c r="F18" s="119">
        <v>13000</v>
      </c>
      <c r="G18" s="120" t="str">
        <f>F18/22</f>
        <v>0</v>
      </c>
      <c r="H18" s="120" t="str">
        <f>G18/8</f>
        <v>0</v>
      </c>
      <c r="I18" s="116"/>
      <c r="J18" s="116">
        <v>1</v>
      </c>
      <c r="K18" s="116">
        <v>1.67</v>
      </c>
      <c r="L18" s="116"/>
      <c r="M18" s="116"/>
      <c r="N18" s="116"/>
      <c r="O18" s="116"/>
      <c r="P18" s="116"/>
      <c r="Q18" s="123" t="str">
        <f>0.15*M18*H18</f>
        <v>0</v>
      </c>
      <c r="R18" s="116">
        <v>0</v>
      </c>
      <c r="S18" s="116">
        <v>0</v>
      </c>
      <c r="T18" s="116">
        <v>0</v>
      </c>
      <c r="U18" s="116">
        <v>0</v>
      </c>
      <c r="V18" s="120" t="str">
        <f>SUM(Q18:U18)</f>
        <v>0</v>
      </c>
      <c r="W18" s="120" t="str">
        <f>G18*E18+V18</f>
        <v>0</v>
      </c>
      <c r="X18" s="120">
        <v>1500</v>
      </c>
      <c r="Y18" s="116"/>
      <c r="Z18" s="116"/>
      <c r="AA18" s="120" t="str">
        <f>W18</f>
        <v>0</v>
      </c>
      <c r="AB18" s="120" t="str">
        <f>K18*H18</f>
        <v>0</v>
      </c>
      <c r="AC18" s="120" t="str">
        <f>AA18-AB18</f>
        <v>0</v>
      </c>
      <c r="AD18" s="120">
        <v>472.3</v>
      </c>
      <c r="AE18" s="120">
        <v>162.5</v>
      </c>
      <c r="AF18" s="120">
        <v>100</v>
      </c>
      <c r="AG18" s="120" t="str">
        <f>AC18-AF18-AE18-AD18</f>
        <v>0</v>
      </c>
      <c r="AH18" s="121"/>
      <c r="AI18" s="120" t="str">
        <f>AG18</f>
        <v>0</v>
      </c>
      <c r="AJ18" s="120"/>
      <c r="AK18" s="120"/>
      <c r="AL18" s="120"/>
      <c r="AM18" s="120" t="str">
        <f>AI18+X18</f>
        <v>0</v>
      </c>
      <c r="AN18" s="116"/>
      <c r="AO18" s="122"/>
      <c r="AP18" s="1">
        <v>0</v>
      </c>
      <c r="AQ18" s="1">
        <v>123.3522727272727</v>
      </c>
      <c r="AR18" s="1">
        <v>472.3</v>
      </c>
      <c r="AS18" s="1">
        <v>162.5</v>
      </c>
      <c r="AT18" s="1">
        <v>100</v>
      </c>
      <c r="AW18" s="55" t="str">
        <f>E18*G18</f>
        <v>0</v>
      </c>
    </row>
    <row r="19" spans="1:49" customHeight="1" ht="15.75">
      <c r="A19" s="116">
        <v>12</v>
      </c>
      <c r="B19" s="116" t="s">
        <v>113</v>
      </c>
      <c r="C19" s="116" t="s">
        <v>114</v>
      </c>
      <c r="D19" s="117">
        <v>41624</v>
      </c>
      <c r="E19" s="118">
        <v>9</v>
      </c>
      <c r="F19" s="119">
        <v>15000</v>
      </c>
      <c r="G19" s="120" t="str">
        <f>F19/22</f>
        <v>0</v>
      </c>
      <c r="H19" s="120" t="str">
        <f>G19/8</f>
        <v>0</v>
      </c>
      <c r="I19" s="116"/>
      <c r="J19" s="116"/>
      <c r="K19" s="116"/>
      <c r="L19" s="116"/>
      <c r="M19" s="116">
        <v>80</v>
      </c>
      <c r="N19" s="116"/>
      <c r="O19" s="116"/>
      <c r="P19" s="116"/>
      <c r="Q19" s="120" t="str">
        <f>0.15*M19*H19</f>
        <v>0</v>
      </c>
      <c r="R19" s="116">
        <v>0</v>
      </c>
      <c r="S19" s="116">
        <v>0</v>
      </c>
      <c r="T19" s="116">
        <v>0</v>
      </c>
      <c r="U19" s="116">
        <v>0</v>
      </c>
      <c r="V19" s="120" t="str">
        <f>SUM(Q19:U19)</f>
        <v>0</v>
      </c>
      <c r="W19" s="120" t="str">
        <f>G19*E19+V19</f>
        <v>0</v>
      </c>
      <c r="X19" s="120">
        <v>1500</v>
      </c>
      <c r="Y19" s="116"/>
      <c r="Z19" s="116"/>
      <c r="AA19" s="120" t="str">
        <f>W19</f>
        <v>0</v>
      </c>
      <c r="AB19" s="120" t="str">
        <f>K19*H19</f>
        <v>0</v>
      </c>
      <c r="AC19" s="120" t="str">
        <f>AA19-AB19</f>
        <v>0</v>
      </c>
      <c r="AD19" s="120">
        <v>545</v>
      </c>
      <c r="AE19" s="120">
        <v>187.5</v>
      </c>
      <c r="AF19" s="120">
        <v>100</v>
      </c>
      <c r="AG19" s="120" t="str">
        <f>AC19-AF19-AE19-AD19</f>
        <v>0</v>
      </c>
      <c r="AH19" s="121"/>
      <c r="AI19" s="120" t="str">
        <f>AG19</f>
        <v>0</v>
      </c>
      <c r="AJ19" s="120"/>
      <c r="AK19" s="120"/>
      <c r="AL19" s="120"/>
      <c r="AM19" s="120" t="str">
        <f>AI19+X19</f>
        <v>0</v>
      </c>
      <c r="AN19" s="116"/>
      <c r="AO19" s="122"/>
      <c r="AP19" s="1">
        <v>0</v>
      </c>
      <c r="AQ19" s="1">
        <v>0</v>
      </c>
      <c r="AR19" s="1">
        <v>545</v>
      </c>
      <c r="AS19" s="1">
        <v>187.5</v>
      </c>
      <c r="AT19" s="1">
        <v>100</v>
      </c>
      <c r="AW19" s="55" t="str">
        <f>E19*G19</f>
        <v>0</v>
      </c>
    </row>
    <row r="20" spans="1:49" customHeight="1" ht="15.75">
      <c r="A20" s="116">
        <v>13</v>
      </c>
      <c r="B20" s="116" t="s">
        <v>115</v>
      </c>
      <c r="C20" s="116" t="s">
        <v>116</v>
      </c>
      <c r="D20" s="117">
        <v>41624</v>
      </c>
      <c r="E20" s="118">
        <v>9</v>
      </c>
      <c r="F20" s="119">
        <v>17000</v>
      </c>
      <c r="G20" s="120" t="str">
        <f>F20/22</f>
        <v>0</v>
      </c>
      <c r="H20" s="120" t="str">
        <f>G20/8</f>
        <v>0</v>
      </c>
      <c r="I20" s="116"/>
      <c r="J20" s="116"/>
      <c r="K20" s="116">
        <v>1</v>
      </c>
      <c r="L20" s="116"/>
      <c r="M20" s="116"/>
      <c r="N20" s="116"/>
      <c r="O20" s="116"/>
      <c r="P20" s="116"/>
      <c r="Q20" s="120" t="str">
        <f>0.15*M20*H20</f>
        <v>0</v>
      </c>
      <c r="R20" s="116">
        <v>0</v>
      </c>
      <c r="S20" s="116">
        <v>231.82</v>
      </c>
      <c r="T20" s="116">
        <v>0</v>
      </c>
      <c r="U20" s="116">
        <v>0</v>
      </c>
      <c r="V20" s="120" t="str">
        <f>SUM(Q20:U20)</f>
        <v>0</v>
      </c>
      <c r="W20" s="120" t="str">
        <f>G20*E20+V20</f>
        <v>0</v>
      </c>
      <c r="X20" s="120">
        <v>1500</v>
      </c>
      <c r="Y20" s="116"/>
      <c r="Z20" s="116"/>
      <c r="AA20" s="120" t="str">
        <f>W20</f>
        <v>0</v>
      </c>
      <c r="AB20" s="120" t="str">
        <f>K20*H20</f>
        <v>0</v>
      </c>
      <c r="AC20" s="120" t="str">
        <f>AA20-AB20</f>
        <v>0</v>
      </c>
      <c r="AD20" s="120">
        <v>581.3</v>
      </c>
      <c r="AE20" s="120">
        <v>212.5</v>
      </c>
      <c r="AF20" s="120">
        <v>100</v>
      </c>
      <c r="AG20" s="120" t="str">
        <f>AC20-AF20-AE20-AD20</f>
        <v>0</v>
      </c>
      <c r="AH20" s="121"/>
      <c r="AI20" s="120" t="str">
        <f>AG20</f>
        <v>0</v>
      </c>
      <c r="AJ20" s="120"/>
      <c r="AK20" s="120"/>
      <c r="AL20" s="120"/>
      <c r="AM20" s="120" t="str">
        <f>AI20+X20</f>
        <v>0</v>
      </c>
      <c r="AN20" s="116"/>
      <c r="AO20" s="122"/>
      <c r="AP20" s="1">
        <v>0</v>
      </c>
      <c r="AQ20" s="1">
        <v>96.59090909090909</v>
      </c>
      <c r="AR20" s="1">
        <v>581.3</v>
      </c>
      <c r="AS20" s="1">
        <v>212.5</v>
      </c>
      <c r="AT20" s="1">
        <v>100</v>
      </c>
      <c r="AV20" s="1">
        <v>231.82</v>
      </c>
      <c r="AW20" s="55" t="str">
        <f>E20*G20</f>
        <v>0</v>
      </c>
    </row>
    <row r="21" spans="1:49" customHeight="1" ht="15.75">
      <c r="A21" s="116">
        <v>14</v>
      </c>
      <c r="B21" s="116" t="s">
        <v>117</v>
      </c>
      <c r="C21" s="116" t="s">
        <v>118</v>
      </c>
      <c r="D21" s="117">
        <v>41624</v>
      </c>
      <c r="E21" s="118">
        <v>9</v>
      </c>
      <c r="F21" s="119">
        <v>15000</v>
      </c>
      <c r="G21" s="120" t="str">
        <f>F21/22</f>
        <v>0</v>
      </c>
      <c r="H21" s="120" t="str">
        <f>G21/8</f>
        <v>0</v>
      </c>
      <c r="I21" s="116"/>
      <c r="J21" s="116"/>
      <c r="K21" s="116">
        <v>1</v>
      </c>
      <c r="L21" s="116"/>
      <c r="M21" s="116">
        <v>80</v>
      </c>
      <c r="N21" s="116"/>
      <c r="O21" s="116"/>
      <c r="P21" s="116"/>
      <c r="Q21" s="120" t="str">
        <f>0.15*M21*H21</f>
        <v>0</v>
      </c>
      <c r="R21" s="116">
        <v>0</v>
      </c>
      <c r="S21" s="116">
        <v>0</v>
      </c>
      <c r="T21" s="116">
        <v>0</v>
      </c>
      <c r="U21" s="116">
        <v>0</v>
      </c>
      <c r="V21" s="120" t="str">
        <f>SUM(Q21:U21)</f>
        <v>0</v>
      </c>
      <c r="W21" s="120" t="str">
        <f>G21*E21+V21</f>
        <v>0</v>
      </c>
      <c r="X21" s="120">
        <v>1500</v>
      </c>
      <c r="Y21" s="116"/>
      <c r="Z21" s="116"/>
      <c r="AA21" s="120" t="str">
        <f>W21</f>
        <v>0</v>
      </c>
      <c r="AB21" s="120" t="str">
        <f>K21*H21</f>
        <v>0</v>
      </c>
      <c r="AC21" s="120" t="str">
        <f>AA21-AB21</f>
        <v>0</v>
      </c>
      <c r="AD21" s="120">
        <v>545</v>
      </c>
      <c r="AE21" s="120">
        <v>187.5</v>
      </c>
      <c r="AF21" s="120">
        <v>100</v>
      </c>
      <c r="AG21" s="120" t="str">
        <f>AC21-AF21-AE21-AD21</f>
        <v>0</v>
      </c>
      <c r="AH21" s="121"/>
      <c r="AI21" s="120" t="str">
        <f>AG21</f>
        <v>0</v>
      </c>
      <c r="AJ21" s="120"/>
      <c r="AK21" s="120"/>
      <c r="AL21" s="120"/>
      <c r="AM21" s="120" t="str">
        <f>AI21+X21</f>
        <v>0</v>
      </c>
      <c r="AN21" s="116"/>
      <c r="AO21" s="122"/>
      <c r="AP21" s="1">
        <v>0</v>
      </c>
      <c r="AQ21" s="1">
        <v>85.22727272727273</v>
      </c>
      <c r="AR21" s="1">
        <v>545</v>
      </c>
      <c r="AS21" s="1">
        <v>187.5</v>
      </c>
      <c r="AT21" s="1">
        <v>100</v>
      </c>
      <c r="AW21" s="55" t="str">
        <f>E21*G21</f>
        <v>0</v>
      </c>
    </row>
    <row r="22" spans="1:49" customHeight="1" ht="15.75">
      <c r="A22" s="116">
        <v>15</v>
      </c>
      <c r="B22" s="116" t="s">
        <v>119</v>
      </c>
      <c r="C22" s="116" t="s">
        <v>120</v>
      </c>
      <c r="D22" s="117">
        <v>41638</v>
      </c>
      <c r="E22" s="118">
        <v>9</v>
      </c>
      <c r="F22" s="119">
        <v>16500</v>
      </c>
      <c r="G22" s="120" t="str">
        <f>F22/22</f>
        <v>0</v>
      </c>
      <c r="H22" s="120" t="str">
        <f>G22/8</f>
        <v>0</v>
      </c>
      <c r="I22" s="116">
        <v>1</v>
      </c>
      <c r="J22" s="116"/>
      <c r="K22" s="116"/>
      <c r="L22" s="116"/>
      <c r="M22" s="116">
        <v>80</v>
      </c>
      <c r="N22" s="116"/>
      <c r="O22" s="116"/>
      <c r="P22" s="116"/>
      <c r="Q22" s="120" t="str">
        <f>0.15*M22*H22</f>
        <v>0</v>
      </c>
      <c r="R22" s="116">
        <v>0</v>
      </c>
      <c r="S22" s="120" t="str">
        <f>G22*0.3</f>
        <v>0</v>
      </c>
      <c r="T22" s="116">
        <v>0</v>
      </c>
      <c r="U22" s="116">
        <v>0</v>
      </c>
      <c r="V22" s="120" t="str">
        <f>SUM(Q22:U22)</f>
        <v>0</v>
      </c>
      <c r="W22" s="120" t="str">
        <f>G22*E22+V22</f>
        <v>0</v>
      </c>
      <c r="X22" s="120">
        <v>1500</v>
      </c>
      <c r="Y22" s="116"/>
      <c r="Z22" s="116"/>
      <c r="AA22" s="120" t="str">
        <f>W22</f>
        <v>0</v>
      </c>
      <c r="AB22" s="120" t="str">
        <f>I22*G22</f>
        <v>0</v>
      </c>
      <c r="AC22" s="120" t="str">
        <f>AA22-AB22</f>
        <v>0</v>
      </c>
      <c r="AD22" s="120">
        <v>581.3</v>
      </c>
      <c r="AE22" s="120">
        <v>200</v>
      </c>
      <c r="AF22" s="120">
        <v>100</v>
      </c>
      <c r="AG22" s="120" t="str">
        <f>AC22-AF22-AE22-AD22</f>
        <v>0</v>
      </c>
      <c r="AH22" s="121"/>
      <c r="AI22" s="120" t="str">
        <f>AG22</f>
        <v>0</v>
      </c>
      <c r="AJ22" s="120"/>
      <c r="AK22" s="120"/>
      <c r="AL22" s="120"/>
      <c r="AM22" s="120" t="str">
        <f>AI22+X22</f>
        <v>0</v>
      </c>
      <c r="AN22" s="116"/>
      <c r="AO22" s="122"/>
      <c r="AP22" s="1">
        <v>750</v>
      </c>
      <c r="AQ22" s="1">
        <v>0</v>
      </c>
      <c r="AR22" s="1">
        <v>581.3</v>
      </c>
      <c r="AS22" s="1">
        <v>200</v>
      </c>
      <c r="AT22" s="1">
        <v>100</v>
      </c>
      <c r="AV22" s="1">
        <v>225</v>
      </c>
      <c r="AW22" s="55" t="str">
        <f>E22*G22</f>
        <v>0</v>
      </c>
    </row>
    <row r="23" spans="1:49" customHeight="1" ht="15.75">
      <c r="A23" s="116">
        <v>16</v>
      </c>
      <c r="B23" s="116" t="s">
        <v>121</v>
      </c>
      <c r="C23" s="116" t="s">
        <v>122</v>
      </c>
      <c r="D23" s="117">
        <v>41645</v>
      </c>
      <c r="E23" s="118">
        <v>9</v>
      </c>
      <c r="F23" s="119">
        <v>23000</v>
      </c>
      <c r="G23" s="120" t="str">
        <f>F23/22</f>
        <v>0</v>
      </c>
      <c r="H23" s="120" t="str">
        <f>G23/8</f>
        <v>0</v>
      </c>
      <c r="I23" s="116">
        <v>1</v>
      </c>
      <c r="J23" s="116"/>
      <c r="K23" s="116">
        <v>4.5</v>
      </c>
      <c r="L23" s="116"/>
      <c r="M23" s="116"/>
      <c r="N23" s="116"/>
      <c r="O23" s="116"/>
      <c r="P23" s="116"/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20" t="str">
        <f>SUM(Q23:U23)</f>
        <v>0</v>
      </c>
      <c r="W23" s="120" t="str">
        <f>G23*E23+V23</f>
        <v>0</v>
      </c>
      <c r="X23" s="120">
        <v>0</v>
      </c>
      <c r="Y23" s="116"/>
      <c r="Z23" s="116"/>
      <c r="AA23" s="120" t="str">
        <f>W23</f>
        <v>0</v>
      </c>
      <c r="AB23" s="120" t="str">
        <f>I23*G23+K23*H23</f>
        <v>0</v>
      </c>
      <c r="AC23" s="120" t="str">
        <f>AA23-AB23</f>
        <v>0</v>
      </c>
      <c r="AD23" s="120">
        <v>581.3</v>
      </c>
      <c r="AE23" s="120">
        <v>287.5</v>
      </c>
      <c r="AF23" s="120">
        <v>100</v>
      </c>
      <c r="AG23" s="120" t="str">
        <f>AC23-AF23-AE23-AD23</f>
        <v>0</v>
      </c>
      <c r="AH23" s="121"/>
      <c r="AI23" s="120" t="str">
        <f>AG23</f>
        <v>0</v>
      </c>
      <c r="AJ23" s="120"/>
      <c r="AK23" s="120"/>
      <c r="AL23" s="120"/>
      <c r="AM23" s="120" t="str">
        <f>AI23+X23</f>
        <v>0</v>
      </c>
      <c r="AN23" s="116"/>
      <c r="AO23" s="122"/>
      <c r="AP23" s="1">
        <v>1045.454545454545</v>
      </c>
      <c r="AQ23" s="1">
        <v>588.0681818181819</v>
      </c>
      <c r="AR23" s="1">
        <v>581.3</v>
      </c>
      <c r="AS23" s="1">
        <v>287.5</v>
      </c>
      <c r="AT23" s="1">
        <v>100</v>
      </c>
      <c r="AW23" s="55" t="str">
        <f>E23*G23</f>
        <v>0</v>
      </c>
    </row>
    <row r="24" spans="1:49" customHeight="1" ht="15.75">
      <c r="A24" s="116">
        <v>17</v>
      </c>
      <c r="B24" s="116" t="s">
        <v>123</v>
      </c>
      <c r="C24" s="116" t="s">
        <v>124</v>
      </c>
      <c r="D24" s="117">
        <v>41647</v>
      </c>
      <c r="E24" s="118">
        <v>9</v>
      </c>
      <c r="F24" s="119">
        <v>34000</v>
      </c>
      <c r="G24" s="120" t="str">
        <f>F24/22</f>
        <v>0</v>
      </c>
      <c r="H24" s="120" t="str">
        <f>G24/8</f>
        <v>0</v>
      </c>
      <c r="I24" s="116"/>
      <c r="J24" s="116"/>
      <c r="K24" s="116"/>
      <c r="L24" s="116"/>
      <c r="M24" s="116"/>
      <c r="N24" s="116"/>
      <c r="O24" s="116"/>
      <c r="P24" s="116"/>
      <c r="Q24" s="116">
        <v>0</v>
      </c>
      <c r="R24" s="116">
        <v>0</v>
      </c>
      <c r="S24" s="116">
        <v>0</v>
      </c>
      <c r="T24" s="116">
        <v>0</v>
      </c>
      <c r="U24" s="116">
        <v>0</v>
      </c>
      <c r="V24" s="120" t="str">
        <f>SUM(Q24:U24)</f>
        <v>0</v>
      </c>
      <c r="W24" s="120" t="str">
        <f>G24*E24+V24</f>
        <v>0</v>
      </c>
      <c r="X24" s="120">
        <v>0</v>
      </c>
      <c r="Y24" s="116"/>
      <c r="Z24" s="116"/>
      <c r="AA24" s="120" t="str">
        <f>W24</f>
        <v>0</v>
      </c>
      <c r="AB24" s="120" t="str">
        <f>I24*G24+K24*H24</f>
        <v>0</v>
      </c>
      <c r="AC24" s="120" t="str">
        <f>AA24-AB24</f>
        <v>0</v>
      </c>
      <c r="AD24" s="120">
        <v>581.3</v>
      </c>
      <c r="AE24" s="120">
        <v>425</v>
      </c>
      <c r="AF24" s="120">
        <v>100</v>
      </c>
      <c r="AG24" s="120" t="str">
        <f>AC24-AF24-AE24-AD24</f>
        <v>0</v>
      </c>
      <c r="AH24" s="121"/>
      <c r="AI24" s="120" t="str">
        <f>AG24</f>
        <v>0</v>
      </c>
      <c r="AJ24" s="120"/>
      <c r="AK24" s="120"/>
      <c r="AL24" s="120"/>
      <c r="AM24" s="120" t="str">
        <f>AI24+X24</f>
        <v>0</v>
      </c>
      <c r="AN24" s="116" t="s">
        <v>125</v>
      </c>
      <c r="AO24" s="122"/>
      <c r="AP24" s="1">
        <v>0</v>
      </c>
      <c r="AQ24" s="1">
        <v>0</v>
      </c>
      <c r="AR24" s="1">
        <v>581.3</v>
      </c>
      <c r="AS24" s="1">
        <v>425</v>
      </c>
      <c r="AT24" s="1">
        <v>100</v>
      </c>
      <c r="AW24" s="55" t="str">
        <f>E24*G24</f>
        <v>0</v>
      </c>
    </row>
    <row r="25" spans="1:49" customHeight="1" ht="15.75">
      <c r="A25" s="116">
        <v>18</v>
      </c>
      <c r="B25" s="116" t="s">
        <v>126</v>
      </c>
      <c r="C25" s="116" t="s">
        <v>127</v>
      </c>
      <c r="D25" s="117">
        <v>41648</v>
      </c>
      <c r="E25" s="118">
        <v>9</v>
      </c>
      <c r="F25" s="119">
        <v>15000</v>
      </c>
      <c r="G25" s="120" t="str">
        <f>F25/22</f>
        <v>0</v>
      </c>
      <c r="H25" s="120" t="str">
        <f>G25/8</f>
        <v>0</v>
      </c>
      <c r="I25" s="116"/>
      <c r="J25" s="116"/>
      <c r="K25" s="116"/>
      <c r="L25" s="116"/>
      <c r="M25" s="116"/>
      <c r="N25" s="116"/>
      <c r="O25" s="116"/>
      <c r="P25" s="116"/>
      <c r="Q25" s="116">
        <v>0</v>
      </c>
      <c r="R25" s="116">
        <v>0</v>
      </c>
      <c r="S25" s="116">
        <v>204.55</v>
      </c>
      <c r="T25" s="116">
        <v>0</v>
      </c>
      <c r="U25" s="116">
        <v>0</v>
      </c>
      <c r="V25" s="120" t="str">
        <f>SUM(Q25:U25)</f>
        <v>0</v>
      </c>
      <c r="W25" s="120" t="str">
        <f>G25*E25+V25</f>
        <v>0</v>
      </c>
      <c r="X25" s="120">
        <v>0</v>
      </c>
      <c r="Y25" s="116"/>
      <c r="Z25" s="116"/>
      <c r="AA25" s="120" t="str">
        <f>W25</f>
        <v>0</v>
      </c>
      <c r="AB25" s="120" t="str">
        <f>I25*G25+K25*H25</f>
        <v>0</v>
      </c>
      <c r="AC25" s="120" t="str">
        <f>AA25-AB25</f>
        <v>0</v>
      </c>
      <c r="AD25" s="120">
        <v>545</v>
      </c>
      <c r="AE25" s="120">
        <v>187.5</v>
      </c>
      <c r="AF25" s="120">
        <v>100</v>
      </c>
      <c r="AG25" s="120" t="str">
        <f>AC25-AF25-AE25-AD25</f>
        <v>0</v>
      </c>
      <c r="AH25" s="121"/>
      <c r="AI25" s="120" t="str">
        <f>AG25</f>
        <v>0</v>
      </c>
      <c r="AJ25" s="120"/>
      <c r="AK25" s="120"/>
      <c r="AL25" s="120"/>
      <c r="AM25" s="120" t="str">
        <f>AI25+X25</f>
        <v>0</v>
      </c>
      <c r="AN25" s="116"/>
      <c r="AO25" s="122"/>
      <c r="AP25" s="1">
        <v>0</v>
      </c>
      <c r="AQ25" s="1">
        <v>0</v>
      </c>
      <c r="AR25" s="1">
        <v>545</v>
      </c>
      <c r="AS25" s="1">
        <v>187.5</v>
      </c>
      <c r="AT25" s="1">
        <v>100</v>
      </c>
      <c r="AV25" s="1">
        <v>204.55</v>
      </c>
      <c r="AW25" s="55" t="str">
        <f>E25*G25</f>
        <v>0</v>
      </c>
    </row>
    <row r="26" spans="1:49" customHeight="1" ht="15.75">
      <c r="A26" s="116">
        <v>19</v>
      </c>
      <c r="B26" s="116" t="s">
        <v>128</v>
      </c>
      <c r="C26" s="116" t="s">
        <v>129</v>
      </c>
      <c r="D26" s="117">
        <v>41648</v>
      </c>
      <c r="E26" s="118">
        <v>9</v>
      </c>
      <c r="F26" s="119">
        <v>16000</v>
      </c>
      <c r="G26" s="120" t="str">
        <f>F26/22</f>
        <v>0</v>
      </c>
      <c r="H26" s="120" t="str">
        <f>G26/8</f>
        <v>0</v>
      </c>
      <c r="I26" s="116"/>
      <c r="J26" s="116"/>
      <c r="K26" s="116">
        <v>4</v>
      </c>
      <c r="L26" s="116"/>
      <c r="M26" s="116">
        <v>80</v>
      </c>
      <c r="N26" s="116"/>
      <c r="O26" s="116"/>
      <c r="P26" s="116"/>
      <c r="Q26" s="120" t="str">
        <f>M26*0.15*H26</f>
        <v>0</v>
      </c>
      <c r="R26" s="116">
        <v>0</v>
      </c>
      <c r="S26" s="116">
        <v>0</v>
      </c>
      <c r="T26" s="116">
        <v>0</v>
      </c>
      <c r="U26" s="116"/>
      <c r="V26" s="120" t="str">
        <f>SUM(Q26:U26)</f>
        <v>0</v>
      </c>
      <c r="W26" s="120" t="str">
        <f>G26*E26+V26</f>
        <v>0</v>
      </c>
      <c r="X26" s="120">
        <v>0</v>
      </c>
      <c r="Y26" s="116"/>
      <c r="Z26" s="116"/>
      <c r="AA26" s="120" t="str">
        <f>W26</f>
        <v>0</v>
      </c>
      <c r="AB26" s="120" t="str">
        <f>I26*G26+K26*H26</f>
        <v>0</v>
      </c>
      <c r="AC26" s="120" t="str">
        <f>AA26-AB26</f>
        <v>0</v>
      </c>
      <c r="AD26" s="120">
        <v>581.3</v>
      </c>
      <c r="AE26" s="120">
        <v>200</v>
      </c>
      <c r="AF26" s="120">
        <v>100</v>
      </c>
      <c r="AG26" s="120" t="str">
        <f>AC26-AF26-AE26-AD26</f>
        <v>0</v>
      </c>
      <c r="AH26" s="121"/>
      <c r="AI26" s="120" t="str">
        <f>AG26</f>
        <v>0</v>
      </c>
      <c r="AJ26" s="120"/>
      <c r="AK26" s="120"/>
      <c r="AL26" s="120"/>
      <c r="AM26" s="120" t="str">
        <f>AI26+X26</f>
        <v>0</v>
      </c>
      <c r="AN26" s="116"/>
      <c r="AO26" s="122"/>
      <c r="AP26" s="1">
        <v>0</v>
      </c>
      <c r="AQ26" s="1">
        <v>363.6363636363636</v>
      </c>
      <c r="AR26" s="1">
        <v>581.3</v>
      </c>
      <c r="AS26" s="1">
        <v>200</v>
      </c>
      <c r="AT26" s="1">
        <v>100</v>
      </c>
      <c r="AW26" s="55" t="str">
        <f>E26*G26</f>
        <v>0</v>
      </c>
    </row>
    <row r="27" spans="1:49" customHeight="1" ht="15.75">
      <c r="A27" s="116">
        <v>20</v>
      </c>
      <c r="B27" s="116" t="s">
        <v>130</v>
      </c>
      <c r="C27" s="116" t="s">
        <v>131</v>
      </c>
      <c r="D27" s="117">
        <v>41655</v>
      </c>
      <c r="E27" s="118">
        <v>9</v>
      </c>
      <c r="F27" s="119">
        <v>35000</v>
      </c>
      <c r="G27" s="120" t="str">
        <f>F27/22</f>
        <v>0</v>
      </c>
      <c r="H27" s="120" t="str">
        <f>G27/8</f>
        <v>0</v>
      </c>
      <c r="I27" s="116"/>
      <c r="J27" s="116">
        <v>1</v>
      </c>
      <c r="K27" s="116"/>
      <c r="L27" s="116"/>
      <c r="M27" s="116"/>
      <c r="N27" s="116"/>
      <c r="O27" s="116"/>
      <c r="P27" s="116"/>
      <c r="Q27" s="116">
        <v>0</v>
      </c>
      <c r="R27" s="116">
        <v>0</v>
      </c>
      <c r="S27" s="116">
        <v>0</v>
      </c>
      <c r="T27" s="116">
        <v>0</v>
      </c>
      <c r="U27" s="116"/>
      <c r="V27" s="120" t="str">
        <f>SUM(Q27:U27)</f>
        <v>0</v>
      </c>
      <c r="W27" s="120" t="str">
        <f>G27*E27+V27</f>
        <v>0</v>
      </c>
      <c r="X27" s="120">
        <v>0</v>
      </c>
      <c r="Y27" s="116"/>
      <c r="Z27" s="116"/>
      <c r="AA27" s="120" t="str">
        <f>W27</f>
        <v>0</v>
      </c>
      <c r="AB27" s="120">
        <v>0</v>
      </c>
      <c r="AC27" s="120" t="str">
        <f>AA27-AB27</f>
        <v>0</v>
      </c>
      <c r="AD27" s="120">
        <v>581.3</v>
      </c>
      <c r="AE27" s="120">
        <v>437.5</v>
      </c>
      <c r="AF27" s="120">
        <v>100</v>
      </c>
      <c r="AG27" s="120" t="str">
        <f>AC27-AF27-AE27-AD27</f>
        <v>0</v>
      </c>
      <c r="AH27" s="121"/>
      <c r="AI27" s="120" t="str">
        <f>AG27</f>
        <v>0</v>
      </c>
      <c r="AJ27" s="120"/>
      <c r="AK27" s="120"/>
      <c r="AL27" s="120"/>
      <c r="AM27" s="120" t="str">
        <f>AI27+X27</f>
        <v>0</v>
      </c>
      <c r="AN27" s="116"/>
      <c r="AO27" s="122"/>
      <c r="AP27" s="1">
        <v>0</v>
      </c>
      <c r="AQ27" s="1">
        <v>0</v>
      </c>
      <c r="AR27" s="1">
        <v>581.3</v>
      </c>
      <c r="AS27" s="1">
        <v>437.5</v>
      </c>
      <c r="AT27" s="1">
        <v>100</v>
      </c>
      <c r="AW27" s="55" t="str">
        <f>E27*G27</f>
        <v>0</v>
      </c>
    </row>
    <row r="28" spans="1:49" customHeight="1" ht="15.75">
      <c r="A28" s="124">
        <v>21</v>
      </c>
      <c r="B28" s="116" t="s">
        <v>132</v>
      </c>
      <c r="C28" s="116" t="s">
        <v>133</v>
      </c>
      <c r="D28" s="117">
        <v>41659</v>
      </c>
      <c r="E28" s="118">
        <v>9</v>
      </c>
      <c r="F28" s="119">
        <v>25000</v>
      </c>
      <c r="G28" s="120" t="str">
        <f>F28/22</f>
        <v>0</v>
      </c>
      <c r="H28" s="120" t="str">
        <f>G28/8</f>
        <v>0</v>
      </c>
      <c r="I28" s="116"/>
      <c r="J28" s="116"/>
      <c r="K28" s="116">
        <v>1.33</v>
      </c>
      <c r="L28" s="116"/>
      <c r="M28" s="116"/>
      <c r="N28" s="116"/>
      <c r="O28" s="116"/>
      <c r="P28" s="116"/>
      <c r="Q28" s="116">
        <v>0</v>
      </c>
      <c r="R28" s="116">
        <v>0</v>
      </c>
      <c r="S28" s="116">
        <v>0</v>
      </c>
      <c r="T28" s="116">
        <v>0</v>
      </c>
      <c r="U28" s="116"/>
      <c r="V28" s="120" t="str">
        <f>SUM(Q28:U28)</f>
        <v>0</v>
      </c>
      <c r="W28" s="120" t="str">
        <f>G28*E28+V28</f>
        <v>0</v>
      </c>
      <c r="X28" s="120">
        <v>0</v>
      </c>
      <c r="Y28" s="116"/>
      <c r="Z28" s="116"/>
      <c r="AA28" s="120" t="str">
        <f>W28</f>
        <v>0</v>
      </c>
      <c r="AB28" s="120" t="str">
        <f>K28*H28</f>
        <v>0</v>
      </c>
      <c r="AC28" s="120" t="str">
        <f>AA28-AB28</f>
        <v>0</v>
      </c>
      <c r="AD28" s="120">
        <v>581.3</v>
      </c>
      <c r="AE28" s="120">
        <v>312.5</v>
      </c>
      <c r="AF28" s="120">
        <v>100</v>
      </c>
      <c r="AG28" s="120" t="str">
        <f>AC28-AF28-AE28-AD28</f>
        <v>0</v>
      </c>
      <c r="AH28" s="121"/>
      <c r="AI28" s="120" t="str">
        <f>AG28</f>
        <v>0</v>
      </c>
      <c r="AJ28" s="120"/>
      <c r="AK28" s="120"/>
      <c r="AL28" s="120"/>
      <c r="AM28" s="120" t="str">
        <f>AI28+X28</f>
        <v>0</v>
      </c>
      <c r="AN28" s="116" t="s">
        <v>134</v>
      </c>
      <c r="AO28" s="122"/>
      <c r="AP28" s="1">
        <v>0</v>
      </c>
      <c r="AQ28" s="1">
        <v>188.9204545454545</v>
      </c>
      <c r="AR28" s="1">
        <v>581.3</v>
      </c>
      <c r="AS28" s="1">
        <v>312.5</v>
      </c>
      <c r="AT28" s="1">
        <v>100</v>
      </c>
      <c r="AW28" s="55" t="str">
        <f>E28*G28</f>
        <v>0</v>
      </c>
    </row>
    <row r="29" spans="1:49" customHeight="1" ht="15.75">
      <c r="A29" s="124">
        <v>22</v>
      </c>
      <c r="B29" s="116" t="s">
        <v>135</v>
      </c>
      <c r="C29" s="116" t="s">
        <v>136</v>
      </c>
      <c r="D29" s="117">
        <v>41659</v>
      </c>
      <c r="E29" s="118">
        <v>9</v>
      </c>
      <c r="F29" s="119">
        <v>21000</v>
      </c>
      <c r="G29" s="120" t="str">
        <f>F29/22</f>
        <v>0</v>
      </c>
      <c r="H29" s="120" t="str">
        <f>G29/8</f>
        <v>0</v>
      </c>
      <c r="I29" s="116"/>
      <c r="J29" s="116"/>
      <c r="K29" s="116"/>
      <c r="L29" s="116"/>
      <c r="M29" s="116"/>
      <c r="N29" s="116"/>
      <c r="O29" s="116"/>
      <c r="P29" s="116"/>
      <c r="Q29" s="116">
        <v>0</v>
      </c>
      <c r="R29" s="116">
        <v>0</v>
      </c>
      <c r="S29" s="116">
        <v>0</v>
      </c>
      <c r="T29" s="116">
        <v>0</v>
      </c>
      <c r="U29" s="116"/>
      <c r="V29" s="120" t="str">
        <f>SUM(Q29:U29)</f>
        <v>0</v>
      </c>
      <c r="W29" s="120" t="str">
        <f>G29*E29+V29</f>
        <v>0</v>
      </c>
      <c r="X29" s="120">
        <v>0</v>
      </c>
      <c r="Y29" s="116"/>
      <c r="Z29" s="116"/>
      <c r="AA29" s="120" t="str">
        <f>W29</f>
        <v>0</v>
      </c>
      <c r="AB29" s="120"/>
      <c r="AC29" s="120" t="str">
        <f>AA29-AB29</f>
        <v>0</v>
      </c>
      <c r="AD29" s="120">
        <v>581.3</v>
      </c>
      <c r="AE29" s="120">
        <v>262.5</v>
      </c>
      <c r="AF29" s="120">
        <v>100</v>
      </c>
      <c r="AG29" s="120" t="str">
        <f>AC29-AF29-AE29-AD29</f>
        <v>0</v>
      </c>
      <c r="AH29" s="121"/>
      <c r="AI29" s="120" t="str">
        <f>AG29</f>
        <v>0</v>
      </c>
      <c r="AJ29" s="120"/>
      <c r="AK29" s="120"/>
      <c r="AL29" s="120"/>
      <c r="AM29" s="120" t="str">
        <f>AI29+X29</f>
        <v>0</v>
      </c>
      <c r="AN29" s="116"/>
      <c r="AO29" s="122"/>
      <c r="AP29" s="1">
        <v>0</v>
      </c>
      <c r="AQ29" s="1">
        <v>477.2727272727273</v>
      </c>
      <c r="AR29" s="1">
        <v>581.3</v>
      </c>
      <c r="AS29" s="1">
        <v>262.5</v>
      </c>
      <c r="AT29" s="1">
        <v>100</v>
      </c>
      <c r="AW29" s="55" t="str">
        <f>E29*G29</f>
        <v>0</v>
      </c>
    </row>
    <row r="30" spans="1:49" customHeight="1" ht="15.75">
      <c r="A30" s="116">
        <v>23</v>
      </c>
      <c r="B30" s="116" t="s">
        <v>137</v>
      </c>
      <c r="C30" s="116" t="s">
        <v>138</v>
      </c>
      <c r="D30" s="117">
        <v>41661</v>
      </c>
      <c r="E30" s="118">
        <v>9</v>
      </c>
      <c r="F30" s="119">
        <v>25000</v>
      </c>
      <c r="G30" s="120" t="str">
        <f>F30/22</f>
        <v>0</v>
      </c>
      <c r="H30" s="120" t="str">
        <f>G30/8</f>
        <v>0</v>
      </c>
      <c r="I30" s="116"/>
      <c r="J30" s="116"/>
      <c r="K30" s="116">
        <v>0.5</v>
      </c>
      <c r="L30" s="116"/>
      <c r="M30" s="116"/>
      <c r="N30" s="116"/>
      <c r="O30" s="116"/>
      <c r="P30" s="116"/>
      <c r="Q30" s="116">
        <v>0</v>
      </c>
      <c r="R30" s="116">
        <v>0</v>
      </c>
      <c r="S30" s="116">
        <v>0</v>
      </c>
      <c r="T30" s="116">
        <v>0</v>
      </c>
      <c r="U30" s="116"/>
      <c r="V30" s="120" t="str">
        <f>SUM(Q30:U30)</f>
        <v>0</v>
      </c>
      <c r="W30" s="120" t="str">
        <f>G30*E30+V30</f>
        <v>0</v>
      </c>
      <c r="X30" s="120">
        <v>0</v>
      </c>
      <c r="Y30" s="116"/>
      <c r="Z30" s="116"/>
      <c r="AA30" s="120" t="str">
        <f>W30</f>
        <v>0</v>
      </c>
      <c r="AB30" s="120">
        <v>71.02272727272727</v>
      </c>
      <c r="AC30" s="120" t="str">
        <f>AA30-AB30</f>
        <v>0</v>
      </c>
      <c r="AD30" s="120">
        <v>581.3</v>
      </c>
      <c r="AE30" s="120">
        <v>312.5</v>
      </c>
      <c r="AF30" s="120">
        <v>100</v>
      </c>
      <c r="AG30" s="120" t="str">
        <f>AC30-AF30-AE30-AD30</f>
        <v>0</v>
      </c>
      <c r="AH30" s="121"/>
      <c r="AI30" s="120" t="str">
        <f>AG30</f>
        <v>0</v>
      </c>
      <c r="AJ30" s="120"/>
      <c r="AK30" s="120"/>
      <c r="AL30" s="120"/>
      <c r="AM30" s="120" t="str">
        <f>AI30+X30</f>
        <v>0</v>
      </c>
      <c r="AN30" s="116" t="s">
        <v>125</v>
      </c>
      <c r="AO30" s="122"/>
      <c r="AP30" s="1">
        <v>0</v>
      </c>
      <c r="AQ30" s="1">
        <v>71.02272727272727</v>
      </c>
      <c r="AR30" s="1">
        <v>581.3</v>
      </c>
      <c r="AS30" s="1">
        <v>312.5</v>
      </c>
      <c r="AT30" s="1">
        <v>100</v>
      </c>
      <c r="AW30" s="55" t="str">
        <f>E30*G30</f>
        <v>0</v>
      </c>
    </row>
    <row r="31" spans="1:49" customHeight="1" ht="15.75">
      <c r="A31" s="116">
        <v>24</v>
      </c>
      <c r="B31" s="116" t="s">
        <v>139</v>
      </c>
      <c r="C31" s="116" t="s">
        <v>140</v>
      </c>
      <c r="D31" s="117">
        <v>41666</v>
      </c>
      <c r="E31" s="118">
        <v>9</v>
      </c>
      <c r="F31" s="119">
        <v>18500</v>
      </c>
      <c r="G31" s="120" t="str">
        <f>F31/22</f>
        <v>0</v>
      </c>
      <c r="H31" s="120" t="str">
        <f>G31/8</f>
        <v>0</v>
      </c>
      <c r="I31" s="116"/>
      <c r="J31" s="116"/>
      <c r="K31" s="116"/>
      <c r="L31" s="116"/>
      <c r="M31" s="116"/>
      <c r="N31" s="116"/>
      <c r="O31" s="116"/>
      <c r="P31" s="116"/>
      <c r="Q31" s="116">
        <v>0</v>
      </c>
      <c r="R31" s="116">
        <v>0</v>
      </c>
      <c r="S31" s="116">
        <v>0</v>
      </c>
      <c r="T31" s="116">
        <v>0</v>
      </c>
      <c r="U31" s="116"/>
      <c r="V31" s="120" t="str">
        <f>SUM(Q31:U31)</f>
        <v>0</v>
      </c>
      <c r="W31" s="120" t="str">
        <f>G31*E31+V31</f>
        <v>0</v>
      </c>
      <c r="X31" s="120">
        <v>0</v>
      </c>
      <c r="Y31" s="116"/>
      <c r="Z31" s="116"/>
      <c r="AA31" s="120" t="str">
        <f>W31</f>
        <v>0</v>
      </c>
      <c r="AB31" s="120">
        <v>0</v>
      </c>
      <c r="AC31" s="120" t="str">
        <f>AA31-AB31</f>
        <v>0</v>
      </c>
      <c r="AD31" s="120">
        <v>581.3</v>
      </c>
      <c r="AE31" s="120">
        <v>225</v>
      </c>
      <c r="AF31" s="120">
        <v>100</v>
      </c>
      <c r="AG31" s="120" t="str">
        <f>AC31-AF31-AE31-AD31</f>
        <v>0</v>
      </c>
      <c r="AH31" s="121"/>
      <c r="AI31" s="120" t="str">
        <f>AG31</f>
        <v>0</v>
      </c>
      <c r="AJ31" s="120"/>
      <c r="AK31" s="120"/>
      <c r="AL31" s="120"/>
      <c r="AM31" s="120" t="str">
        <f>AI31+X31</f>
        <v>0</v>
      </c>
      <c r="AN31" s="116"/>
      <c r="AO31" s="122"/>
      <c r="AP31" s="1">
        <v>0</v>
      </c>
      <c r="AQ31" s="1">
        <v>0</v>
      </c>
      <c r="AR31" s="1">
        <v>581.3</v>
      </c>
      <c r="AS31" s="1">
        <v>225</v>
      </c>
      <c r="AT31" s="1">
        <v>100</v>
      </c>
      <c r="AW31" s="55" t="str">
        <f>E31*G31</f>
        <v>0</v>
      </c>
    </row>
    <row r="32" spans="1:49" customHeight="1" ht="15.75">
      <c r="A32" s="124">
        <v>25</v>
      </c>
      <c r="B32" s="116" t="s">
        <v>141</v>
      </c>
      <c r="C32" s="116" t="s">
        <v>142</v>
      </c>
      <c r="D32" s="117">
        <v>41666</v>
      </c>
      <c r="E32" s="118">
        <v>9</v>
      </c>
      <c r="F32" s="119">
        <v>16000</v>
      </c>
      <c r="G32" s="120" t="str">
        <f>F32/22</f>
        <v>0</v>
      </c>
      <c r="H32" s="120" t="str">
        <f>G32/8</f>
        <v>0</v>
      </c>
      <c r="I32" s="116">
        <v>2</v>
      </c>
      <c r="J32" s="116"/>
      <c r="K32" s="116"/>
      <c r="L32" s="116"/>
      <c r="M32" s="116">
        <v>72</v>
      </c>
      <c r="N32" s="116"/>
      <c r="O32" s="116"/>
      <c r="P32" s="116"/>
      <c r="Q32" s="120" t="str">
        <f>M32*0.15*H32</f>
        <v>0</v>
      </c>
      <c r="R32" s="116">
        <v>0</v>
      </c>
      <c r="S32" s="116">
        <v>0</v>
      </c>
      <c r="T32" s="116">
        <v>0</v>
      </c>
      <c r="U32" s="116"/>
      <c r="V32" s="120" t="str">
        <f>SUM(Q32:U32)</f>
        <v>0</v>
      </c>
      <c r="W32" s="120" t="str">
        <f>G32*E32+V32</f>
        <v>0</v>
      </c>
      <c r="X32" s="120">
        <v>0</v>
      </c>
      <c r="Y32" s="116"/>
      <c r="Z32" s="116"/>
      <c r="AA32" s="120" t="str">
        <f>W32</f>
        <v>0</v>
      </c>
      <c r="AB32" s="125" t="str">
        <f>I32*G32</f>
        <v>0</v>
      </c>
      <c r="AC32" s="120" t="str">
        <f>AA32-AB32</f>
        <v>0</v>
      </c>
      <c r="AD32" s="120">
        <v>581.3</v>
      </c>
      <c r="AE32" s="120">
        <v>200</v>
      </c>
      <c r="AF32" s="120">
        <v>100</v>
      </c>
      <c r="AG32" s="120" t="str">
        <f>AC32-AF32-AE32-AD32</f>
        <v>0</v>
      </c>
      <c r="AH32" s="121"/>
      <c r="AI32" s="120" t="str">
        <f>AG32</f>
        <v>0</v>
      </c>
      <c r="AJ32" s="120"/>
      <c r="AK32" s="120"/>
      <c r="AL32" s="120"/>
      <c r="AM32" s="120" t="str">
        <f>AI32+X32</f>
        <v>0</v>
      </c>
      <c r="AN32" s="116"/>
      <c r="AO32" s="122"/>
      <c r="AP32" s="1">
        <v>727.2727272727273</v>
      </c>
      <c r="AQ32" s="1">
        <v>0</v>
      </c>
      <c r="AR32" s="1">
        <v>581.3</v>
      </c>
      <c r="AS32" s="1">
        <v>200</v>
      </c>
      <c r="AT32" s="1">
        <v>100</v>
      </c>
      <c r="AW32" s="55" t="str">
        <f>E32*G32</f>
        <v>0</v>
      </c>
    </row>
    <row r="33" spans="1:49" customHeight="1" ht="15.75">
      <c r="A33" s="124">
        <v>26</v>
      </c>
      <c r="B33" s="116" t="s">
        <v>143</v>
      </c>
      <c r="C33" s="116" t="s">
        <v>144</v>
      </c>
      <c r="D33" s="117">
        <v>41666</v>
      </c>
      <c r="E33" s="118">
        <v>9</v>
      </c>
      <c r="F33" s="119">
        <v>14000</v>
      </c>
      <c r="G33" s="120" t="str">
        <f>F33/22</f>
        <v>0</v>
      </c>
      <c r="H33" s="120" t="str">
        <f>G33/8</f>
        <v>0</v>
      </c>
      <c r="I33" s="116"/>
      <c r="J33" s="116"/>
      <c r="K33" s="116"/>
      <c r="L33" s="116"/>
      <c r="M33" s="116">
        <v>88</v>
      </c>
      <c r="N33" s="116"/>
      <c r="O33" s="116"/>
      <c r="P33" s="116"/>
      <c r="Q33" s="120" t="str">
        <f>M33*0.15*H33</f>
        <v>0</v>
      </c>
      <c r="R33" s="116">
        <v>0</v>
      </c>
      <c r="S33" s="116">
        <v>190.91</v>
      </c>
      <c r="T33" s="116">
        <v>0</v>
      </c>
      <c r="U33" s="116">
        <v>0</v>
      </c>
      <c r="V33" s="120" t="str">
        <f>SUM(Q33:U33)</f>
        <v>0</v>
      </c>
      <c r="W33" s="120" t="str">
        <f>G33*E33+V33</f>
        <v>0</v>
      </c>
      <c r="X33" s="120">
        <v>0</v>
      </c>
      <c r="Y33" s="116"/>
      <c r="Z33" s="116"/>
      <c r="AA33" s="120" t="str">
        <f>W33</f>
        <v>0</v>
      </c>
      <c r="AB33" s="125"/>
      <c r="AC33" s="120" t="str">
        <f>AA33-AB33</f>
        <v>0</v>
      </c>
      <c r="AD33" s="120">
        <v>508.7</v>
      </c>
      <c r="AE33" s="120">
        <v>175</v>
      </c>
      <c r="AF33" s="120">
        <v>100</v>
      </c>
      <c r="AG33" s="120" t="str">
        <f>AC33-AF33-AE33-AD33</f>
        <v>0</v>
      </c>
      <c r="AH33" s="121"/>
      <c r="AI33" s="120" t="str">
        <f>AG33</f>
        <v>0</v>
      </c>
      <c r="AJ33" s="120"/>
      <c r="AK33" s="120"/>
      <c r="AL33" s="120"/>
      <c r="AM33" s="120" t="str">
        <f>AI33+X33</f>
        <v>0</v>
      </c>
      <c r="AN33" s="116"/>
      <c r="AO33" s="122"/>
      <c r="AP33" s="1">
        <v>0</v>
      </c>
      <c r="AQ33" s="1">
        <v>19.8875</v>
      </c>
      <c r="AR33" s="1">
        <v>508.7</v>
      </c>
      <c r="AS33" s="1">
        <v>175</v>
      </c>
      <c r="AT33" s="1">
        <v>100</v>
      </c>
      <c r="AV33" s="1">
        <v>190.91</v>
      </c>
      <c r="AW33" s="55" t="str">
        <f>E33*G33</f>
        <v>0</v>
      </c>
    </row>
    <row r="34" spans="1:49" customHeight="1" ht="15.75">
      <c r="A34" s="116">
        <v>27</v>
      </c>
      <c r="B34" s="116" t="s">
        <v>145</v>
      </c>
      <c r="C34" s="116" t="s">
        <v>146</v>
      </c>
      <c r="D34" s="117">
        <v>41676</v>
      </c>
      <c r="E34" s="118">
        <v>9</v>
      </c>
      <c r="F34" s="119">
        <v>15000</v>
      </c>
      <c r="G34" s="120" t="str">
        <f>F34/22</f>
        <v>0</v>
      </c>
      <c r="H34" s="120" t="str">
        <f>G34/8</f>
        <v>0</v>
      </c>
      <c r="I34" s="116"/>
      <c r="J34" s="116"/>
      <c r="K34" s="116">
        <v>1.38</v>
      </c>
      <c r="L34" s="116"/>
      <c r="M34" s="126">
        <v>88</v>
      </c>
      <c r="N34" s="116"/>
      <c r="O34" s="116"/>
      <c r="P34" s="116"/>
      <c r="Q34" s="120" t="str">
        <f>M34*0.15*H34</f>
        <v>0</v>
      </c>
      <c r="R34" s="116">
        <v>0</v>
      </c>
      <c r="S34" s="116">
        <v>0</v>
      </c>
      <c r="T34" s="116">
        <v>0</v>
      </c>
      <c r="U34" s="116"/>
      <c r="V34" s="120" t="str">
        <f>SUM(Q34:U34)</f>
        <v>0</v>
      </c>
      <c r="W34" s="120" t="str">
        <f>G34*E34+V34</f>
        <v>0</v>
      </c>
      <c r="X34" s="120">
        <v>0</v>
      </c>
      <c r="Y34" s="116"/>
      <c r="Z34" s="116"/>
      <c r="AA34" s="120" t="str">
        <f>W34</f>
        <v>0</v>
      </c>
      <c r="AB34" s="120">
        <v>117.6136363636364</v>
      </c>
      <c r="AC34" s="120" t="str">
        <f>AA34-AB34</f>
        <v>0</v>
      </c>
      <c r="AD34" s="120">
        <v>545</v>
      </c>
      <c r="AE34" s="120">
        <v>187.5</v>
      </c>
      <c r="AF34" s="120">
        <v>100</v>
      </c>
      <c r="AG34" s="120" t="str">
        <f>AC34-AF34-AE34-AD34</f>
        <v>0</v>
      </c>
      <c r="AH34" s="121"/>
      <c r="AI34" s="120" t="str">
        <f>AG34</f>
        <v>0</v>
      </c>
      <c r="AJ34" s="120"/>
      <c r="AK34" s="120"/>
      <c r="AL34" s="120"/>
      <c r="AM34" s="120" t="str">
        <f>AI34+X34</f>
        <v>0</v>
      </c>
      <c r="AN34" s="116"/>
      <c r="AO34" s="122"/>
      <c r="AP34" s="1">
        <v>0</v>
      </c>
      <c r="AQ34" s="1">
        <v>117.6136363636364</v>
      </c>
      <c r="AR34" s="1">
        <v>545</v>
      </c>
      <c r="AS34" s="1">
        <v>187.5</v>
      </c>
      <c r="AT34" s="1">
        <v>100</v>
      </c>
      <c r="AW34" s="55" t="str">
        <f>E34*G34</f>
        <v>0</v>
      </c>
    </row>
    <row r="35" spans="1:49" customHeight="1" ht="15.75">
      <c r="A35" s="116">
        <v>28</v>
      </c>
      <c r="B35" s="116" t="s">
        <v>147</v>
      </c>
      <c r="C35" s="116" t="s">
        <v>148</v>
      </c>
      <c r="D35" s="117">
        <v>41680</v>
      </c>
      <c r="E35" s="118">
        <v>9</v>
      </c>
      <c r="F35" s="119">
        <v>20000</v>
      </c>
      <c r="G35" s="120" t="str">
        <f>F35/22</f>
        <v>0</v>
      </c>
      <c r="H35" s="120" t="str">
        <f>G35/8</f>
        <v>0</v>
      </c>
      <c r="I35" s="116"/>
      <c r="J35" s="116"/>
      <c r="K35" s="116">
        <v>2</v>
      </c>
      <c r="L35" s="116"/>
      <c r="M35" s="116"/>
      <c r="N35" s="116"/>
      <c r="O35" s="116"/>
      <c r="P35" s="116"/>
      <c r="Q35" s="120" t="str">
        <f>M35*0.15*H35</f>
        <v>0</v>
      </c>
      <c r="R35" s="116">
        <v>0</v>
      </c>
      <c r="S35" s="116">
        <v>0</v>
      </c>
      <c r="T35" s="116">
        <v>0</v>
      </c>
      <c r="U35" s="116"/>
      <c r="V35" s="120" t="str">
        <f>SUM(Q35:U35)</f>
        <v>0</v>
      </c>
      <c r="W35" s="120" t="str">
        <f>G35*E35+V35</f>
        <v>0</v>
      </c>
      <c r="X35" s="120">
        <v>0</v>
      </c>
      <c r="Y35" s="116"/>
      <c r="Z35" s="116"/>
      <c r="AA35" s="120" t="str">
        <f>W35</f>
        <v>0</v>
      </c>
      <c r="AB35" s="120">
        <v>227.2727272727273</v>
      </c>
      <c r="AC35" s="120" t="str">
        <f>AA35-AB35</f>
        <v>0</v>
      </c>
      <c r="AD35" s="120">
        <v>581.3</v>
      </c>
      <c r="AE35" s="120">
        <v>250</v>
      </c>
      <c r="AF35" s="120">
        <v>100</v>
      </c>
      <c r="AG35" s="120" t="str">
        <f>AC35-AF35-AE35-AD35</f>
        <v>0</v>
      </c>
      <c r="AH35" s="121"/>
      <c r="AI35" s="120" t="str">
        <f>AG35</f>
        <v>0</v>
      </c>
      <c r="AJ35" s="120"/>
      <c r="AK35" s="120"/>
      <c r="AL35" s="120"/>
      <c r="AM35" s="120" t="str">
        <f>AI35+X35</f>
        <v>0</v>
      </c>
      <c r="AN35" s="116"/>
      <c r="AO35" s="122"/>
      <c r="AP35" s="1">
        <v>0</v>
      </c>
      <c r="AQ35" s="1">
        <v>227.2727272727273</v>
      </c>
      <c r="AR35" s="1">
        <v>581.3</v>
      </c>
      <c r="AS35" s="1">
        <v>250</v>
      </c>
      <c r="AT35" s="1">
        <v>100</v>
      </c>
      <c r="AW35" s="55" t="str">
        <f>E35*G35</f>
        <v>0</v>
      </c>
    </row>
    <row r="36" spans="1:49" customHeight="1" ht="15.75">
      <c r="A36" s="116">
        <v>29</v>
      </c>
      <c r="B36" s="116" t="s">
        <v>149</v>
      </c>
      <c r="C36" s="116" t="s">
        <v>150</v>
      </c>
      <c r="D36" s="117">
        <v>41680</v>
      </c>
      <c r="E36" s="118">
        <v>9</v>
      </c>
      <c r="F36" s="119">
        <v>20000</v>
      </c>
      <c r="G36" s="120" t="str">
        <f>F36/22</f>
        <v>0</v>
      </c>
      <c r="H36" s="120" t="str">
        <f>G36/8</f>
        <v>0</v>
      </c>
      <c r="I36" s="116"/>
      <c r="J36" s="116"/>
      <c r="K36" s="116"/>
      <c r="L36" s="116"/>
      <c r="M36" s="116"/>
      <c r="N36" s="116"/>
      <c r="O36" s="116"/>
      <c r="P36" s="116"/>
      <c r="Q36" s="120" t="str">
        <f>M36*0.15*H36</f>
        <v>0</v>
      </c>
      <c r="R36" s="116">
        <v>0</v>
      </c>
      <c r="S36" s="116">
        <v>272.73</v>
      </c>
      <c r="T36" s="116">
        <v>0</v>
      </c>
      <c r="U36" s="116"/>
      <c r="V36" s="120" t="str">
        <f>SUM(Q36:U36)</f>
        <v>0</v>
      </c>
      <c r="W36" s="120" t="str">
        <f>G36*E36+V36</f>
        <v>0</v>
      </c>
      <c r="X36" s="120">
        <v>0</v>
      </c>
      <c r="Y36" s="116"/>
      <c r="Z36" s="116"/>
      <c r="AA36" s="120" t="str">
        <f>W36</f>
        <v>0</v>
      </c>
      <c r="AB36" s="120">
        <v>0</v>
      </c>
      <c r="AC36" s="120" t="str">
        <f>AA36-AB36</f>
        <v>0</v>
      </c>
      <c r="AD36" s="120">
        <v>581.3</v>
      </c>
      <c r="AE36" s="120">
        <v>250</v>
      </c>
      <c r="AF36" s="120">
        <v>100</v>
      </c>
      <c r="AG36" s="120" t="str">
        <f>AC36-AF36-AE36-AD36</f>
        <v>0</v>
      </c>
      <c r="AH36" s="121"/>
      <c r="AI36" s="120" t="str">
        <f>AG36</f>
        <v>0</v>
      </c>
      <c r="AJ36" s="120"/>
      <c r="AK36" s="120"/>
      <c r="AL36" s="120"/>
      <c r="AM36" s="120" t="str">
        <f>AI36+X36</f>
        <v>0</v>
      </c>
      <c r="AN36" s="116"/>
      <c r="AO36" s="122"/>
      <c r="AP36" s="1">
        <v>0</v>
      </c>
      <c r="AQ36" s="1">
        <v>0</v>
      </c>
      <c r="AR36" s="1">
        <v>581.3</v>
      </c>
      <c r="AS36" s="1">
        <v>250</v>
      </c>
      <c r="AT36" s="1">
        <v>100</v>
      </c>
      <c r="AV36" s="1">
        <v>272.73</v>
      </c>
      <c r="AW36" s="55" t="str">
        <f>E36*G36</f>
        <v>0</v>
      </c>
    </row>
    <row r="37" spans="1:49" customHeight="1" ht="15.75">
      <c r="A37" s="116">
        <v>30</v>
      </c>
      <c r="B37" s="116" t="s">
        <v>151</v>
      </c>
      <c r="C37" s="116" t="s">
        <v>152</v>
      </c>
      <c r="D37" s="117">
        <v>41680</v>
      </c>
      <c r="E37" s="118">
        <v>9</v>
      </c>
      <c r="F37" s="119">
        <v>15000</v>
      </c>
      <c r="G37" s="120" t="str">
        <f>F37/22</f>
        <v>0</v>
      </c>
      <c r="H37" s="120" t="str">
        <f>G37/8</f>
        <v>0</v>
      </c>
      <c r="I37" s="116"/>
      <c r="J37" s="116"/>
      <c r="K37" s="116"/>
      <c r="L37" s="116"/>
      <c r="M37" s="116"/>
      <c r="N37" s="116"/>
      <c r="O37" s="116"/>
      <c r="P37" s="116"/>
      <c r="Q37" s="120" t="str">
        <f>M37*0.15*H37</f>
        <v>0</v>
      </c>
      <c r="R37" s="116">
        <v>0</v>
      </c>
      <c r="S37" s="116">
        <v>0</v>
      </c>
      <c r="T37" s="116">
        <v>0</v>
      </c>
      <c r="U37" s="116"/>
      <c r="V37" s="120" t="str">
        <f>SUM(Q37:U37)</f>
        <v>0</v>
      </c>
      <c r="W37" s="120" t="str">
        <f>G37*E37+V37</f>
        <v>0</v>
      </c>
      <c r="X37" s="120">
        <v>0</v>
      </c>
      <c r="Y37" s="116"/>
      <c r="Z37" s="116"/>
      <c r="AA37" s="120" t="str">
        <f>W37</f>
        <v>0</v>
      </c>
      <c r="AB37" s="125">
        <v>-85.23</v>
      </c>
      <c r="AC37" s="120" t="str">
        <f>AA37-AB37</f>
        <v>0</v>
      </c>
      <c r="AD37" s="120">
        <v>545</v>
      </c>
      <c r="AE37" s="120">
        <v>187.5</v>
      </c>
      <c r="AF37" s="120">
        <v>100</v>
      </c>
      <c r="AG37" s="120" t="str">
        <f>AC37-AF37-AE37-AD37</f>
        <v>0</v>
      </c>
      <c r="AH37" s="121"/>
      <c r="AI37" s="120" t="str">
        <f>AG37</f>
        <v>0</v>
      </c>
      <c r="AJ37" s="120"/>
      <c r="AK37" s="120"/>
      <c r="AL37" s="120"/>
      <c r="AM37" s="120" t="str">
        <f>AI37+X37</f>
        <v>0</v>
      </c>
      <c r="AN37" s="116"/>
      <c r="AO37" s="122"/>
      <c r="AP37" s="1">
        <v>0</v>
      </c>
      <c r="AQ37" s="1">
        <v>0</v>
      </c>
      <c r="AR37" s="1">
        <v>545</v>
      </c>
      <c r="AS37" s="1">
        <v>187.5</v>
      </c>
      <c r="AT37" s="1">
        <v>100</v>
      </c>
      <c r="AW37" s="55" t="str">
        <f>E37*G37</f>
        <v>0</v>
      </c>
    </row>
    <row r="38" spans="1:49" customHeight="1" ht="15.75">
      <c r="A38" s="116">
        <v>31</v>
      </c>
      <c r="B38" s="116" t="s">
        <v>153</v>
      </c>
      <c r="C38" s="116" t="s">
        <v>154</v>
      </c>
      <c r="D38" s="117">
        <v>41680</v>
      </c>
      <c r="E38" s="118">
        <v>9</v>
      </c>
      <c r="F38" s="119">
        <v>25000</v>
      </c>
      <c r="G38" s="120" t="str">
        <f>F38/22</f>
        <v>0</v>
      </c>
      <c r="H38" s="120" t="str">
        <f>G38/8</f>
        <v>0</v>
      </c>
      <c r="I38" s="116"/>
      <c r="J38" s="116"/>
      <c r="K38" s="116">
        <v>0.83</v>
      </c>
      <c r="L38" s="116"/>
      <c r="M38" s="116"/>
      <c r="N38" s="116"/>
      <c r="O38" s="116"/>
      <c r="P38" s="116"/>
      <c r="Q38" s="120" t="str">
        <f>M38*0.15*H38</f>
        <v>0</v>
      </c>
      <c r="R38" s="116">
        <v>0</v>
      </c>
      <c r="S38" s="116">
        <v>340.91</v>
      </c>
      <c r="T38" s="116">
        <v>0</v>
      </c>
      <c r="U38" s="116"/>
      <c r="V38" s="120" t="str">
        <f>SUM(Q38:U38)</f>
        <v>0</v>
      </c>
      <c r="W38" s="120" t="str">
        <f>G38*E38+V38</f>
        <v>0</v>
      </c>
      <c r="X38" s="120">
        <v>0</v>
      </c>
      <c r="Y38" s="116"/>
      <c r="Z38" s="116"/>
      <c r="AA38" s="120" t="str">
        <f>W38</f>
        <v>0</v>
      </c>
      <c r="AB38" s="120">
        <v>117.8977272727273</v>
      </c>
      <c r="AC38" s="120" t="str">
        <f>AA38-AB38</f>
        <v>0</v>
      </c>
      <c r="AD38" s="120">
        <v>581.3</v>
      </c>
      <c r="AE38" s="120">
        <v>312.5</v>
      </c>
      <c r="AF38" s="120">
        <v>100</v>
      </c>
      <c r="AG38" s="120" t="str">
        <f>AC38-AF38-AE38-AD38</f>
        <v>0</v>
      </c>
      <c r="AH38" s="121"/>
      <c r="AI38" s="120" t="str">
        <f>AG38</f>
        <v>0</v>
      </c>
      <c r="AJ38" s="120"/>
      <c r="AK38" s="120"/>
      <c r="AL38" s="120"/>
      <c r="AM38" s="120" t="str">
        <f>AI38+X38</f>
        <v>0</v>
      </c>
      <c r="AN38" s="116" t="s">
        <v>125</v>
      </c>
      <c r="AO38" s="122"/>
      <c r="AP38" s="1">
        <v>0</v>
      </c>
      <c r="AQ38" s="1">
        <v>117.8977272727273</v>
      </c>
      <c r="AR38" s="1">
        <v>581.3</v>
      </c>
      <c r="AS38" s="1">
        <v>312.5</v>
      </c>
      <c r="AT38" s="1">
        <v>100</v>
      </c>
      <c r="AV38" s="1">
        <v>340.91</v>
      </c>
      <c r="AW38" s="55" t="str">
        <f>E38*G38</f>
        <v>0</v>
      </c>
    </row>
    <row r="39" spans="1:49" customHeight="1" ht="15.75">
      <c r="A39" s="116">
        <v>32</v>
      </c>
      <c r="B39" s="116" t="s">
        <v>155</v>
      </c>
      <c r="C39" s="116" t="s">
        <v>156</v>
      </c>
      <c r="D39" s="117">
        <v>41682</v>
      </c>
      <c r="E39" s="118">
        <v>9</v>
      </c>
      <c r="F39" s="119">
        <v>15000</v>
      </c>
      <c r="G39" s="120" t="str">
        <f>F39/22</f>
        <v>0</v>
      </c>
      <c r="H39" s="120" t="str">
        <f>G39/8</f>
        <v>0</v>
      </c>
      <c r="I39" s="116"/>
      <c r="J39" s="116"/>
      <c r="K39" s="116"/>
      <c r="L39" s="116"/>
      <c r="M39" s="116"/>
      <c r="N39" s="116"/>
      <c r="O39" s="116"/>
      <c r="P39" s="116"/>
      <c r="Q39" s="120" t="str">
        <f>M39*0.15*H39</f>
        <v>0</v>
      </c>
      <c r="R39" s="116">
        <v>0</v>
      </c>
      <c r="S39" s="116">
        <v>204.55</v>
      </c>
      <c r="T39" s="116">
        <v>0</v>
      </c>
      <c r="U39" s="116"/>
      <c r="V39" s="120" t="str">
        <f>SUM(Q39:U39)</f>
        <v>0</v>
      </c>
      <c r="W39" s="120" t="str">
        <f>G39*E39+V39</f>
        <v>0</v>
      </c>
      <c r="X39" s="120">
        <v>0</v>
      </c>
      <c r="Y39" s="116"/>
      <c r="Z39" s="116"/>
      <c r="AA39" s="120" t="str">
        <f>W39</f>
        <v>0</v>
      </c>
      <c r="AB39" s="120">
        <v>0</v>
      </c>
      <c r="AC39" s="120" t="str">
        <f>AA39-AB39</f>
        <v>0</v>
      </c>
      <c r="AD39" s="120">
        <v>545</v>
      </c>
      <c r="AE39" s="120">
        <v>187.5</v>
      </c>
      <c r="AF39" s="120">
        <v>100</v>
      </c>
      <c r="AG39" s="120" t="str">
        <f>AC39-AF39-AE39-AD39</f>
        <v>0</v>
      </c>
      <c r="AH39" s="121"/>
      <c r="AI39" s="120" t="str">
        <f>AG39</f>
        <v>0</v>
      </c>
      <c r="AJ39" s="120"/>
      <c r="AK39" s="120"/>
      <c r="AL39" s="120"/>
      <c r="AM39" s="120" t="str">
        <f>AI39+X39</f>
        <v>0</v>
      </c>
      <c r="AN39" s="116"/>
      <c r="AO39" s="122"/>
      <c r="AP39" s="1">
        <v>0</v>
      </c>
      <c r="AQ39" s="1">
        <v>0</v>
      </c>
      <c r="AR39" s="1">
        <v>545</v>
      </c>
      <c r="AS39" s="1">
        <v>187.5</v>
      </c>
      <c r="AT39" s="1">
        <v>100</v>
      </c>
      <c r="AV39" s="1">
        <v>204.55</v>
      </c>
      <c r="AW39" s="55" t="str">
        <f>E39*G39</f>
        <v>0</v>
      </c>
    </row>
    <row r="40" spans="1:49" customHeight="1" ht="15.75">
      <c r="A40" s="116">
        <v>33</v>
      </c>
      <c r="B40" s="116" t="s">
        <v>157</v>
      </c>
      <c r="C40" s="116" t="s">
        <v>158</v>
      </c>
      <c r="D40" s="117">
        <v>41687</v>
      </c>
      <c r="E40" s="118">
        <v>9</v>
      </c>
      <c r="F40" s="119">
        <v>14000</v>
      </c>
      <c r="G40" s="120" t="str">
        <f>F40/22</f>
        <v>0</v>
      </c>
      <c r="H40" s="120" t="str">
        <f>G40/8</f>
        <v>0</v>
      </c>
      <c r="I40" s="116"/>
      <c r="J40" s="116"/>
      <c r="K40" s="116"/>
      <c r="L40" s="116"/>
      <c r="M40" s="116">
        <v>88</v>
      </c>
      <c r="N40" s="116"/>
      <c r="O40" s="116"/>
      <c r="P40" s="116"/>
      <c r="Q40" s="120" t="str">
        <f>M40*0.15*H40</f>
        <v>0</v>
      </c>
      <c r="R40" s="116">
        <v>0</v>
      </c>
      <c r="S40" s="116">
        <v>190.91</v>
      </c>
      <c r="T40" s="116">
        <v>0</v>
      </c>
      <c r="U40" s="116"/>
      <c r="V40" s="120" t="str">
        <f>SUM(Q40:U40)</f>
        <v>0</v>
      </c>
      <c r="W40" s="120" t="str">
        <f>G40*E40+V40</f>
        <v>0</v>
      </c>
      <c r="X40" s="120">
        <v>0</v>
      </c>
      <c r="Y40" s="116"/>
      <c r="Z40" s="116"/>
      <c r="AA40" s="120" t="str">
        <f>W40</f>
        <v>0</v>
      </c>
      <c r="AB40" s="120">
        <v>0</v>
      </c>
      <c r="AC40" s="120" t="str">
        <f>AA40-AB40</f>
        <v>0</v>
      </c>
      <c r="AD40" s="120">
        <v>508.7</v>
      </c>
      <c r="AE40" s="120">
        <v>175</v>
      </c>
      <c r="AF40" s="120">
        <v>100</v>
      </c>
      <c r="AG40" s="120" t="str">
        <f>AC40-AF40-AE40-AD40</f>
        <v>0</v>
      </c>
      <c r="AH40" s="121"/>
      <c r="AI40" s="120" t="str">
        <f>AG40</f>
        <v>0</v>
      </c>
      <c r="AJ40" s="120"/>
      <c r="AK40" s="120"/>
      <c r="AL40" s="120"/>
      <c r="AM40" s="120" t="str">
        <f>AI40+X40</f>
        <v>0</v>
      </c>
      <c r="AN40" s="116"/>
      <c r="AO40" s="122"/>
      <c r="AP40" s="1">
        <v>0</v>
      </c>
      <c r="AQ40" s="1">
        <v>0</v>
      </c>
      <c r="AR40" s="1">
        <v>508.7</v>
      </c>
      <c r="AS40" s="1">
        <v>175</v>
      </c>
      <c r="AT40" s="1">
        <v>100</v>
      </c>
      <c r="AV40" s="1">
        <v>190.91</v>
      </c>
      <c r="AW40" s="55" t="str">
        <f>E40*G40</f>
        <v>0</v>
      </c>
    </row>
    <row r="41" spans="1:49" customHeight="1" ht="15.75">
      <c r="A41" s="124">
        <v>34</v>
      </c>
      <c r="B41" s="116" t="s">
        <v>159</v>
      </c>
      <c r="C41" s="116" t="s">
        <v>160</v>
      </c>
      <c r="D41" s="117">
        <v>41687</v>
      </c>
      <c r="E41" s="118">
        <v>9</v>
      </c>
      <c r="F41" s="119">
        <v>0</v>
      </c>
      <c r="G41" s="120">
        <v>466</v>
      </c>
      <c r="H41" s="120" t="str">
        <f>G41/8</f>
        <v>0</v>
      </c>
      <c r="I41" s="116"/>
      <c r="J41" s="116"/>
      <c r="K41" s="116"/>
      <c r="L41" s="116">
        <v>14.33</v>
      </c>
      <c r="M41" s="116"/>
      <c r="N41" s="116"/>
      <c r="O41" s="116">
        <v>4.87</v>
      </c>
      <c r="P41" s="116"/>
      <c r="Q41" s="120" t="str">
        <f>M41*0.15*H41</f>
        <v>0</v>
      </c>
      <c r="R41" s="125" t="str">
        <f>L41*H41*1.25</f>
        <v>0</v>
      </c>
      <c r="S41" s="125" t="str">
        <f>O41*1.3*H41</f>
        <v>0</v>
      </c>
      <c r="T41" s="116">
        <v>0</v>
      </c>
      <c r="U41" s="116"/>
      <c r="V41" s="120" t="str">
        <f>SUM(Q41:U41)</f>
        <v>0</v>
      </c>
      <c r="W41" s="120" t="str">
        <f>G41*E41+V41</f>
        <v>0</v>
      </c>
      <c r="X41" s="120">
        <v>0</v>
      </c>
      <c r="Y41" s="116"/>
      <c r="Z41" s="116"/>
      <c r="AA41" s="120" t="str">
        <f>W41</f>
        <v>0</v>
      </c>
      <c r="AB41" s="120">
        <v>0</v>
      </c>
      <c r="AC41" s="120" t="str">
        <f>AA41-AB41</f>
        <v>0</v>
      </c>
      <c r="AD41" s="120"/>
      <c r="AE41" s="120"/>
      <c r="AF41" s="120">
        <v>0</v>
      </c>
      <c r="AG41" s="120" t="str">
        <f>AC41-AF41-AE41-AD41</f>
        <v>0</v>
      </c>
      <c r="AH41" s="121"/>
      <c r="AI41" s="120" t="str">
        <f>AG41</f>
        <v>0</v>
      </c>
      <c r="AJ41" s="120"/>
      <c r="AK41" s="120"/>
      <c r="AL41" s="120"/>
      <c r="AM41" s="120" t="str">
        <f>AI41+X41</f>
        <v>0</v>
      </c>
      <c r="AN41" s="116"/>
      <c r="AO41" s="122"/>
      <c r="AP41" s="1">
        <v>0</v>
      </c>
      <c r="AQ41" s="1">
        <v>0</v>
      </c>
      <c r="AT41" s="1">
        <v>100</v>
      </c>
      <c r="AW41" s="55" t="str">
        <f>E41*G41</f>
        <v>0</v>
      </c>
    </row>
    <row r="42" spans="1:49" customHeight="1" ht="15.75">
      <c r="A42" s="124">
        <v>35</v>
      </c>
      <c r="B42" s="116" t="s">
        <v>161</v>
      </c>
      <c r="C42" s="116" t="s">
        <v>162</v>
      </c>
      <c r="D42" s="117">
        <v>41687</v>
      </c>
      <c r="E42" s="118">
        <v>9</v>
      </c>
      <c r="F42" s="119">
        <v>22500</v>
      </c>
      <c r="G42" s="120" t="str">
        <f>F42/22</f>
        <v>0</v>
      </c>
      <c r="H42" s="120" t="str">
        <f>G42/8</f>
        <v>0</v>
      </c>
      <c r="I42" s="116"/>
      <c r="J42" s="116"/>
      <c r="K42" s="116"/>
      <c r="L42" s="116">
        <v>3</v>
      </c>
      <c r="M42" s="116"/>
      <c r="N42" s="116"/>
      <c r="O42" s="116"/>
      <c r="P42" s="116"/>
      <c r="Q42" s="120" t="str">
        <f>M42*0.15*H42</f>
        <v>0</v>
      </c>
      <c r="R42" s="120" t="str">
        <f>L42*H42*1.25</f>
        <v>0</v>
      </c>
      <c r="S42" s="116">
        <v>306.82</v>
      </c>
      <c r="T42" s="116">
        <v>0</v>
      </c>
      <c r="U42" s="116"/>
      <c r="V42" s="120" t="str">
        <f>SUM(Q42:U42)</f>
        <v>0</v>
      </c>
      <c r="W42" s="120" t="str">
        <f>G42*E42+V42</f>
        <v>0</v>
      </c>
      <c r="X42" s="120">
        <v>0</v>
      </c>
      <c r="Y42" s="116"/>
      <c r="Z42" s="116"/>
      <c r="AA42" s="120" t="str">
        <f>W42</f>
        <v>0</v>
      </c>
      <c r="AB42" s="120">
        <v>0</v>
      </c>
      <c r="AC42" s="120" t="str">
        <f>AA42-AB42</f>
        <v>0</v>
      </c>
      <c r="AD42" s="120">
        <v>581.3</v>
      </c>
      <c r="AE42" s="120">
        <v>275</v>
      </c>
      <c r="AF42" s="120">
        <v>100</v>
      </c>
      <c r="AG42" s="120" t="str">
        <f>AC42-AF42-AE42-AD42</f>
        <v>0</v>
      </c>
      <c r="AH42" s="121"/>
      <c r="AI42" s="120" t="str">
        <f>AG42</f>
        <v>0</v>
      </c>
      <c r="AJ42" s="120"/>
      <c r="AK42" s="120"/>
      <c r="AL42" s="120"/>
      <c r="AM42" s="120" t="str">
        <f>AI42+X42</f>
        <v>0</v>
      </c>
      <c r="AN42" s="116"/>
      <c r="AO42" s="122"/>
      <c r="AP42" s="1">
        <v>0</v>
      </c>
      <c r="AQ42" s="1">
        <v>0</v>
      </c>
      <c r="AR42" s="1">
        <v>581.3</v>
      </c>
      <c r="AS42" s="1">
        <v>275</v>
      </c>
      <c r="AT42" s="1">
        <v>100</v>
      </c>
      <c r="AV42" s="1">
        <v>2170.09</v>
      </c>
      <c r="AW42" s="55" t="str">
        <f>E42*G42</f>
        <v>0</v>
      </c>
    </row>
    <row r="43" spans="1:49" customHeight="1" ht="15.75">
      <c r="A43" s="116">
        <v>36</v>
      </c>
      <c r="B43" s="116" t="s">
        <v>163</v>
      </c>
      <c r="C43" s="116" t="s">
        <v>164</v>
      </c>
      <c r="D43" s="117">
        <v>41687</v>
      </c>
      <c r="E43" s="118">
        <v>9</v>
      </c>
      <c r="F43" s="119">
        <v>30000</v>
      </c>
      <c r="G43" s="120" t="str">
        <f>F43/22</f>
        <v>0</v>
      </c>
      <c r="H43" s="120" t="str">
        <f>G43/8</f>
        <v>0</v>
      </c>
      <c r="I43" s="116"/>
      <c r="J43" s="116"/>
      <c r="K43" s="116"/>
      <c r="L43" s="116"/>
      <c r="M43" s="116"/>
      <c r="N43" s="116"/>
      <c r="O43" s="116"/>
      <c r="P43" s="116"/>
      <c r="Q43" s="120" t="str">
        <f>M43*0.15*H43</f>
        <v>0</v>
      </c>
      <c r="R43" s="116">
        <v>0</v>
      </c>
      <c r="S43" s="116">
        <v>0</v>
      </c>
      <c r="T43" s="116">
        <v>0</v>
      </c>
      <c r="U43" s="116">
        <v>0</v>
      </c>
      <c r="V43" s="120" t="str">
        <f>SUM(Q43:U43)</f>
        <v>0</v>
      </c>
      <c r="W43" s="120" t="str">
        <f>G43*E43+V43</f>
        <v>0</v>
      </c>
      <c r="X43" s="120">
        <v>0</v>
      </c>
      <c r="Y43" s="116"/>
      <c r="Z43" s="116"/>
      <c r="AA43" s="120" t="str">
        <f>W43</f>
        <v>0</v>
      </c>
      <c r="AB43" s="120">
        <v>0</v>
      </c>
      <c r="AC43" s="120" t="str">
        <f>AA43-AB43</f>
        <v>0</v>
      </c>
      <c r="AD43" s="120">
        <v>581.3</v>
      </c>
      <c r="AE43" s="120">
        <v>375</v>
      </c>
      <c r="AF43" s="120">
        <v>100</v>
      </c>
      <c r="AG43" s="120" t="str">
        <f>AC43-AF43-AE43-AD43</f>
        <v>0</v>
      </c>
      <c r="AH43" s="121"/>
      <c r="AI43" s="120" t="str">
        <f>AG43</f>
        <v>0</v>
      </c>
      <c r="AJ43" s="120"/>
      <c r="AK43" s="120"/>
      <c r="AL43" s="120"/>
      <c r="AM43" s="120" t="str">
        <f>AI43+X43</f>
        <v>0</v>
      </c>
      <c r="AN43" s="116" t="s">
        <v>134</v>
      </c>
      <c r="AO43" s="122"/>
      <c r="AP43" s="1">
        <v>0</v>
      </c>
      <c r="AQ43" s="1">
        <v>0</v>
      </c>
      <c r="AR43" s="1">
        <v>581.3</v>
      </c>
      <c r="AS43" s="1">
        <v>375</v>
      </c>
      <c r="AT43" s="1">
        <v>100</v>
      </c>
      <c r="AW43" s="55" t="str">
        <f>E43*G43</f>
        <v>0</v>
      </c>
    </row>
    <row r="44" spans="1:49" customHeight="1" ht="15.75">
      <c r="A44" s="126">
        <v>37</v>
      </c>
      <c r="B44" s="116" t="s">
        <v>165</v>
      </c>
      <c r="C44" s="116" t="s">
        <v>166</v>
      </c>
      <c r="D44" s="117">
        <v>41687</v>
      </c>
      <c r="E44" s="118">
        <v>9</v>
      </c>
      <c r="F44" s="119">
        <v>21000</v>
      </c>
      <c r="G44" s="120" t="str">
        <f>F44/22</f>
        <v>0</v>
      </c>
      <c r="H44" s="120" t="str">
        <f>G44/8</f>
        <v>0</v>
      </c>
      <c r="I44" s="116"/>
      <c r="J44" s="116"/>
      <c r="K44" s="116"/>
      <c r="L44" s="116"/>
      <c r="M44" s="116"/>
      <c r="N44" s="116"/>
      <c r="O44" s="116"/>
      <c r="P44" s="116"/>
      <c r="Q44" s="120" t="str">
        <f>M44*0.15*H44</f>
        <v>0</v>
      </c>
      <c r="R44" s="116">
        <v>0</v>
      </c>
      <c r="S44" s="116">
        <v>0</v>
      </c>
      <c r="T44" s="116">
        <v>0</v>
      </c>
      <c r="U44" s="116"/>
      <c r="V44" s="120" t="str">
        <f>SUM(Q44:U44)</f>
        <v>0</v>
      </c>
      <c r="W44" s="120" t="str">
        <f>G44*E44+V44</f>
        <v>0</v>
      </c>
      <c r="X44" s="120">
        <v>0</v>
      </c>
      <c r="Y44" s="116"/>
      <c r="Z44" s="116"/>
      <c r="AA44" s="120" t="str">
        <f>W44</f>
        <v>0</v>
      </c>
      <c r="AB44" s="125">
        <v>-954.55</v>
      </c>
      <c r="AC44" s="120" t="str">
        <f>AA44-AB44</f>
        <v>0</v>
      </c>
      <c r="AD44" s="120">
        <v>581.3</v>
      </c>
      <c r="AE44" s="120">
        <v>262.5</v>
      </c>
      <c r="AF44" s="120">
        <v>100</v>
      </c>
      <c r="AG44" s="120" t="str">
        <f>AC44-AF44-AE44-AD44</f>
        <v>0</v>
      </c>
      <c r="AH44" s="121"/>
      <c r="AI44" s="120" t="str">
        <f>AG44</f>
        <v>0</v>
      </c>
      <c r="AJ44" s="120"/>
      <c r="AK44" s="120"/>
      <c r="AL44" s="120"/>
      <c r="AM44" s="120" t="str">
        <f>AI44+X44</f>
        <v>0</v>
      </c>
      <c r="AN44" s="116"/>
      <c r="AO44" s="122"/>
      <c r="AP44" s="1">
        <v>0</v>
      </c>
      <c r="AQ44" s="1">
        <v>0</v>
      </c>
      <c r="AR44" s="1">
        <v>581.3</v>
      </c>
      <c r="AS44" s="1">
        <v>262.5</v>
      </c>
      <c r="AT44" s="1">
        <v>100</v>
      </c>
      <c r="AW44" s="55" t="str">
        <f>E44*G44</f>
        <v>0</v>
      </c>
    </row>
    <row r="45" spans="1:49" customHeight="1" ht="15.75">
      <c r="A45" s="116">
        <v>38</v>
      </c>
      <c r="B45" s="116" t="s">
        <v>167</v>
      </c>
      <c r="C45" s="116" t="s">
        <v>168</v>
      </c>
      <c r="D45" s="117">
        <v>41695</v>
      </c>
      <c r="E45" s="118">
        <v>9</v>
      </c>
      <c r="F45" s="119">
        <v>22500</v>
      </c>
      <c r="G45" s="120" t="str">
        <f>F45/22</f>
        <v>0</v>
      </c>
      <c r="H45" s="120" t="str">
        <f>G45/8</f>
        <v>0</v>
      </c>
      <c r="I45" s="116"/>
      <c r="J45" s="116"/>
      <c r="K45" s="116"/>
      <c r="L45" s="116"/>
      <c r="M45" s="116">
        <v>88</v>
      </c>
      <c r="N45" s="116"/>
      <c r="O45" s="116"/>
      <c r="P45" s="116"/>
      <c r="Q45" s="120" t="str">
        <f>M45*0.15*H45</f>
        <v>0</v>
      </c>
      <c r="R45" s="116">
        <v>0</v>
      </c>
      <c r="S45" s="116">
        <v>0</v>
      </c>
      <c r="T45" s="116">
        <v>0</v>
      </c>
      <c r="U45" s="116"/>
      <c r="V45" s="120" t="str">
        <f>SUM(Q45:U45)</f>
        <v>0</v>
      </c>
      <c r="W45" s="120" t="str">
        <f>G45*E45+V45</f>
        <v>0</v>
      </c>
      <c r="X45" s="120"/>
      <c r="Y45" s="116"/>
      <c r="Z45" s="116"/>
      <c r="AA45" s="120" t="str">
        <f>W45</f>
        <v>0</v>
      </c>
      <c r="AB45" s="120">
        <v>0</v>
      </c>
      <c r="AC45" s="120" t="str">
        <f>AA45-AB45</f>
        <v>0</v>
      </c>
      <c r="AD45" s="120">
        <v>581.3</v>
      </c>
      <c r="AE45" s="120">
        <v>275</v>
      </c>
      <c r="AF45" s="120">
        <v>100</v>
      </c>
      <c r="AG45" s="120" t="str">
        <f>AC45-AF45-AE45-AD45</f>
        <v>0</v>
      </c>
      <c r="AH45" s="121"/>
      <c r="AI45" s="120" t="str">
        <f>AG45</f>
        <v>0</v>
      </c>
      <c r="AJ45" s="120"/>
      <c r="AK45" s="120"/>
      <c r="AL45" s="120"/>
      <c r="AM45" s="120" t="str">
        <f>AI45+X45</f>
        <v>0</v>
      </c>
      <c r="AN45" s="116"/>
      <c r="AO45" s="122"/>
      <c r="AP45" s="1">
        <v>0</v>
      </c>
      <c r="AQ45" s="1">
        <v>0</v>
      </c>
      <c r="AR45" s="1">
        <v>581.3</v>
      </c>
      <c r="AS45" s="1">
        <v>275</v>
      </c>
      <c r="AT45" s="1">
        <v>100</v>
      </c>
      <c r="AW45" s="55" t="str">
        <f>E45*G45</f>
        <v>0</v>
      </c>
    </row>
    <row r="46" spans="1:49" customHeight="1" ht="15.75">
      <c r="A46" s="116">
        <v>39</v>
      </c>
      <c r="B46" s="116" t="s">
        <v>169</v>
      </c>
      <c r="C46" s="116" t="s">
        <v>170</v>
      </c>
      <c r="D46" s="117">
        <v>41696</v>
      </c>
      <c r="E46" s="118">
        <v>9</v>
      </c>
      <c r="F46" s="119">
        <v>18500</v>
      </c>
      <c r="G46" s="120" t="str">
        <f>F46/22</f>
        <v>0</v>
      </c>
      <c r="H46" s="120" t="str">
        <f>G46/8</f>
        <v>0</v>
      </c>
      <c r="I46" s="116"/>
      <c r="J46" s="116"/>
      <c r="K46" s="116">
        <v>4</v>
      </c>
      <c r="L46" s="116"/>
      <c r="M46" s="116">
        <v>8</v>
      </c>
      <c r="N46" s="116"/>
      <c r="O46" s="116"/>
      <c r="P46" s="116"/>
      <c r="Q46" s="120" t="str">
        <f>M46*0.15*H46</f>
        <v>0</v>
      </c>
      <c r="R46" s="116">
        <v>0</v>
      </c>
      <c r="S46" s="116">
        <v>0</v>
      </c>
      <c r="T46" s="116">
        <v>0</v>
      </c>
      <c r="U46" s="116"/>
      <c r="V46" s="120" t="str">
        <f>SUM(Q46:U46)</f>
        <v>0</v>
      </c>
      <c r="W46" s="120" t="str">
        <f>G46*E46+V46</f>
        <v>0</v>
      </c>
      <c r="X46" s="120"/>
      <c r="Y46" s="116"/>
      <c r="Z46" s="116"/>
      <c r="AA46" s="120" t="str">
        <f>W46</f>
        <v>0</v>
      </c>
      <c r="AB46" s="120" t="str">
        <f>K46*H46</f>
        <v>0</v>
      </c>
      <c r="AC46" s="120" t="str">
        <f>AA46-AB46</f>
        <v>0</v>
      </c>
      <c r="AD46" s="120">
        <v>581.3</v>
      </c>
      <c r="AE46" s="120">
        <v>225</v>
      </c>
      <c r="AF46" s="120">
        <v>100</v>
      </c>
      <c r="AG46" s="120" t="str">
        <f>AC46-AF46-AE46-AD46</f>
        <v>0</v>
      </c>
      <c r="AH46" s="121"/>
      <c r="AI46" s="120" t="str">
        <f>AG46</f>
        <v>0</v>
      </c>
      <c r="AJ46" s="120"/>
      <c r="AK46" s="120"/>
      <c r="AL46" s="120"/>
      <c r="AM46" s="120" t="str">
        <f>AI46+X46</f>
        <v>0</v>
      </c>
      <c r="AN46" s="116"/>
      <c r="AO46" s="122"/>
      <c r="AP46" s="1">
        <v>0</v>
      </c>
      <c r="AQ46" s="1">
        <v>420.4545454545454</v>
      </c>
      <c r="AR46" s="1">
        <v>581.3</v>
      </c>
      <c r="AS46" s="1">
        <v>225</v>
      </c>
      <c r="AT46" s="1">
        <v>100</v>
      </c>
      <c r="AW46" s="55" t="str">
        <f>E46*G46</f>
        <v>0</v>
      </c>
    </row>
    <row r="47" spans="1:49" customHeight="1" ht="15.75">
      <c r="A47" s="116">
        <v>40</v>
      </c>
      <c r="B47" s="116" t="s">
        <v>171</v>
      </c>
      <c r="C47" s="116" t="s">
        <v>172</v>
      </c>
      <c r="D47" s="117">
        <v>41700</v>
      </c>
      <c r="E47" s="118">
        <v>9</v>
      </c>
      <c r="F47" s="119">
        <v>21000</v>
      </c>
      <c r="G47" s="120" t="str">
        <f>F47/22</f>
        <v>0</v>
      </c>
      <c r="H47" s="120" t="str">
        <f>G47/8</f>
        <v>0</v>
      </c>
      <c r="I47" s="116"/>
      <c r="J47" s="116"/>
      <c r="K47" s="116"/>
      <c r="L47" s="116"/>
      <c r="M47" s="116">
        <v>72</v>
      </c>
      <c r="N47" s="116"/>
      <c r="O47" s="116"/>
      <c r="P47" s="116"/>
      <c r="Q47" s="120" t="str">
        <f>M47*0.15*H47</f>
        <v>0</v>
      </c>
      <c r="R47" s="116">
        <v>0</v>
      </c>
      <c r="S47" s="116">
        <v>286.36</v>
      </c>
      <c r="T47" s="116">
        <v>0</v>
      </c>
      <c r="U47" s="116"/>
      <c r="V47" s="120" t="str">
        <f>SUM(Q47:U47)</f>
        <v>0</v>
      </c>
      <c r="W47" s="120" t="str">
        <f>G47*E47+V47</f>
        <v>0</v>
      </c>
      <c r="X47" s="120"/>
      <c r="Y47" s="116"/>
      <c r="Z47" s="116"/>
      <c r="AA47" s="120" t="str">
        <f>W47</f>
        <v>0</v>
      </c>
      <c r="AB47" s="120">
        <v>0</v>
      </c>
      <c r="AC47" s="120" t="str">
        <f>AA47-AB47</f>
        <v>0</v>
      </c>
      <c r="AD47" s="120">
        <v>581.3</v>
      </c>
      <c r="AE47" s="120">
        <v>262.5</v>
      </c>
      <c r="AF47" s="120">
        <v>100</v>
      </c>
      <c r="AG47" s="120" t="str">
        <f>AC47-AF47-AE47-AD47</f>
        <v>0</v>
      </c>
      <c r="AH47" s="121"/>
      <c r="AI47" s="120" t="str">
        <f>AG47</f>
        <v>0</v>
      </c>
      <c r="AJ47" s="120"/>
      <c r="AK47" s="120"/>
      <c r="AL47" s="120"/>
      <c r="AM47" s="120" t="str">
        <f>AI47+X47</f>
        <v>0</v>
      </c>
      <c r="AN47" s="116"/>
      <c r="AO47" s="122"/>
      <c r="AP47" s="1">
        <v>0</v>
      </c>
      <c r="AQ47" s="1">
        <v>0</v>
      </c>
      <c r="AR47" s="1">
        <v>581.3</v>
      </c>
      <c r="AS47" s="1">
        <v>262.5</v>
      </c>
      <c r="AT47" s="1">
        <v>100</v>
      </c>
      <c r="AV47" s="1">
        <v>286.36</v>
      </c>
      <c r="AW47" s="55" t="str">
        <f>E47*G47</f>
        <v>0</v>
      </c>
    </row>
    <row r="48" spans="1:49" customHeight="1" ht="15.75">
      <c r="A48" s="116">
        <v>41</v>
      </c>
      <c r="B48" s="116" t="s">
        <v>173</v>
      </c>
      <c r="C48" s="116" t="s">
        <v>174</v>
      </c>
      <c r="D48" s="117">
        <v>41708</v>
      </c>
      <c r="E48" s="118">
        <v>9</v>
      </c>
      <c r="F48" s="119">
        <v>85000</v>
      </c>
      <c r="G48" s="120" t="str">
        <f>F48/22</f>
        <v>0</v>
      </c>
      <c r="H48" s="120" t="str">
        <f>G48/8</f>
        <v>0</v>
      </c>
      <c r="I48" s="116"/>
      <c r="J48" s="116"/>
      <c r="K48" s="116"/>
      <c r="L48" s="116"/>
      <c r="M48" s="116"/>
      <c r="N48" s="116"/>
      <c r="O48" s="116"/>
      <c r="P48" s="116"/>
      <c r="Q48" s="120" t="str">
        <f>M48*0.15*H48</f>
        <v>0</v>
      </c>
      <c r="R48" s="116">
        <v>0</v>
      </c>
      <c r="S48" s="116">
        <v>0</v>
      </c>
      <c r="T48" s="116">
        <v>0</v>
      </c>
      <c r="U48" s="116">
        <v>0</v>
      </c>
      <c r="V48" s="120" t="str">
        <f>SUM(Q48:U48)</f>
        <v>0</v>
      </c>
      <c r="W48" s="120" t="str">
        <f>G48*E48+V48</f>
        <v>0</v>
      </c>
      <c r="X48" s="120"/>
      <c r="Y48" s="116"/>
      <c r="Z48" s="116"/>
      <c r="AA48" s="120" t="str">
        <f>W48</f>
        <v>0</v>
      </c>
      <c r="AB48" s="120">
        <v>0</v>
      </c>
      <c r="AC48" s="120" t="str">
        <f>AA48-AB48</f>
        <v>0</v>
      </c>
      <c r="AD48" s="120">
        <v>581.3</v>
      </c>
      <c r="AE48" s="120">
        <v>437.5</v>
      </c>
      <c r="AF48" s="120">
        <v>100</v>
      </c>
      <c r="AG48" s="120" t="str">
        <f>AC48-AF48-AE48-AD48</f>
        <v>0</v>
      </c>
      <c r="AH48" s="121"/>
      <c r="AI48" s="120" t="str">
        <f>AG48</f>
        <v>0</v>
      </c>
      <c r="AJ48" s="120"/>
      <c r="AK48" s="120"/>
      <c r="AL48" s="125">
        <v>1250</v>
      </c>
      <c r="AM48" s="120" t="str">
        <f>AI48+X48+AL48</f>
        <v>0</v>
      </c>
      <c r="AN48" s="116"/>
      <c r="AO48" s="122"/>
      <c r="AP48" s="1">
        <v>0</v>
      </c>
      <c r="AQ48" s="1">
        <v>0</v>
      </c>
      <c r="AR48" s="1">
        <v>581.3</v>
      </c>
      <c r="AS48" s="1">
        <v>437.5</v>
      </c>
      <c r="AT48" s="1">
        <v>100</v>
      </c>
      <c r="AW48" s="55" t="str">
        <f>E48*G48</f>
        <v>0</v>
      </c>
    </row>
    <row r="49" spans="1:49" customHeight="1" ht="15.75">
      <c r="A49" s="116">
        <v>42</v>
      </c>
      <c r="B49" s="116" t="s">
        <v>175</v>
      </c>
      <c r="C49" s="116" t="s">
        <v>176</v>
      </c>
      <c r="D49" s="117">
        <v>41709</v>
      </c>
      <c r="E49" s="118">
        <v>9</v>
      </c>
      <c r="F49" s="119">
        <v>23000</v>
      </c>
      <c r="G49" s="120" t="str">
        <f>F49/22</f>
        <v>0</v>
      </c>
      <c r="H49" s="120" t="str">
        <f>G49/8</f>
        <v>0</v>
      </c>
      <c r="I49" s="116"/>
      <c r="J49" s="116"/>
      <c r="K49" s="116"/>
      <c r="L49" s="116"/>
      <c r="M49" s="116"/>
      <c r="N49" s="116"/>
      <c r="O49" s="116"/>
      <c r="P49" s="116"/>
      <c r="Q49" s="120" t="str">
        <f>M49*0.15*H49</f>
        <v>0</v>
      </c>
      <c r="R49" s="116">
        <v>0</v>
      </c>
      <c r="S49" s="116">
        <v>0</v>
      </c>
      <c r="T49" s="116">
        <v>0</v>
      </c>
      <c r="U49" s="116"/>
      <c r="V49" s="120" t="str">
        <f>SUM(Q49:U49)</f>
        <v>0</v>
      </c>
      <c r="W49" s="120" t="str">
        <f>G49*E49+V49</f>
        <v>0</v>
      </c>
      <c r="X49" s="120"/>
      <c r="Y49" s="116"/>
      <c r="Z49" s="116"/>
      <c r="AA49" s="120" t="str">
        <f>W49</f>
        <v>0</v>
      </c>
      <c r="AB49" s="120">
        <v>0</v>
      </c>
      <c r="AC49" s="120" t="str">
        <f>AA49-AB49</f>
        <v>0</v>
      </c>
      <c r="AD49" s="120">
        <v>581.3</v>
      </c>
      <c r="AE49" s="120">
        <v>287.5</v>
      </c>
      <c r="AF49" s="120">
        <v>100</v>
      </c>
      <c r="AG49" s="120" t="str">
        <f>AC49-AF49-AE49-AD49</f>
        <v>0</v>
      </c>
      <c r="AH49" s="121"/>
      <c r="AI49" s="120" t="str">
        <f>AG49</f>
        <v>0</v>
      </c>
      <c r="AJ49" s="120"/>
      <c r="AK49" s="120"/>
      <c r="AL49" s="120"/>
      <c r="AM49" s="120" t="str">
        <f>AI49+X49</f>
        <v>0</v>
      </c>
      <c r="AN49" s="116"/>
      <c r="AO49" s="122"/>
      <c r="AP49" s="1">
        <v>0</v>
      </c>
      <c r="AQ49" s="1">
        <v>0</v>
      </c>
      <c r="AR49" s="1">
        <v>581.3</v>
      </c>
      <c r="AS49" s="1">
        <v>287.5</v>
      </c>
      <c r="AT49" s="1">
        <v>100</v>
      </c>
      <c r="AW49" s="55" t="str">
        <f>E49*G49</f>
        <v>0</v>
      </c>
    </row>
    <row r="50" spans="1:49" customHeight="1" ht="15.75">
      <c r="A50" s="116">
        <v>43</v>
      </c>
      <c r="B50" s="116" t="s">
        <v>177</v>
      </c>
      <c r="C50" s="116" t="s">
        <v>178</v>
      </c>
      <c r="D50" s="117">
        <v>41718</v>
      </c>
      <c r="E50" s="118">
        <v>17</v>
      </c>
      <c r="F50" s="119">
        <v>19000</v>
      </c>
      <c r="G50" s="120" t="str">
        <f>F50/22</f>
        <v>0</v>
      </c>
      <c r="H50" s="120" t="str">
        <f>G50/8</f>
        <v>0</v>
      </c>
      <c r="I50" s="116"/>
      <c r="J50" s="116"/>
      <c r="K50" s="116"/>
      <c r="L50" s="116">
        <v>12.5</v>
      </c>
      <c r="M50" s="116"/>
      <c r="N50" s="116"/>
      <c r="O50" s="116"/>
      <c r="P50" s="116"/>
      <c r="Q50" s="120" t="str">
        <f>M50*0.15*H50</f>
        <v>0</v>
      </c>
      <c r="R50" s="120" t="str">
        <f>L50*1.25*H50</f>
        <v>0</v>
      </c>
      <c r="S50" s="116">
        <v>0</v>
      </c>
      <c r="T50" s="116">
        <v>0</v>
      </c>
      <c r="U50" s="116"/>
      <c r="V50" s="120" t="str">
        <f>SUM(Q50:U50)</f>
        <v>0</v>
      </c>
      <c r="W50" s="120" t="str">
        <f>G50*E50+V50</f>
        <v>0</v>
      </c>
      <c r="X50" s="120"/>
      <c r="Y50" s="116"/>
      <c r="Z50" s="116"/>
      <c r="AA50" s="120" t="str">
        <f>W50</f>
        <v>0</v>
      </c>
      <c r="AB50" s="120">
        <v>0</v>
      </c>
      <c r="AC50" s="120" t="str">
        <f>AA50-AB50</f>
        <v>0</v>
      </c>
      <c r="AD50" s="120">
        <v>581.3</v>
      </c>
      <c r="AE50" s="120">
        <v>237.5</v>
      </c>
      <c r="AF50" s="120">
        <v>100</v>
      </c>
      <c r="AG50" s="120" t="str">
        <f>AC50-AF50-AE50-AD50</f>
        <v>0</v>
      </c>
      <c r="AH50" s="121"/>
      <c r="AI50" s="120" t="str">
        <f>AG50</f>
        <v>0</v>
      </c>
      <c r="AJ50" s="120"/>
      <c r="AK50" s="120"/>
      <c r="AL50" s="120"/>
      <c r="AM50" s="120" t="str">
        <f>AI50+X50</f>
        <v>0</v>
      </c>
      <c r="AN50" s="116"/>
      <c r="AO50" s="122"/>
      <c r="AP50" s="1">
        <v>0</v>
      </c>
      <c r="AQ50" s="1">
        <v>0</v>
      </c>
      <c r="AR50" s="1">
        <v>581.3</v>
      </c>
      <c r="AS50" s="1">
        <v>237.5</v>
      </c>
      <c r="AT50" s="1">
        <v>100</v>
      </c>
      <c r="AW50" s="55" t="str">
        <f>E50*G50</f>
        <v>0</v>
      </c>
    </row>
    <row r="51" spans="1:49" customHeight="1" ht="15.75">
      <c r="A51" s="116">
        <v>44</v>
      </c>
      <c r="B51" s="116" t="s">
        <v>135</v>
      </c>
      <c r="C51" s="116" t="s">
        <v>179</v>
      </c>
      <c r="D51" s="117">
        <v>41724</v>
      </c>
      <c r="E51" s="118">
        <v>13</v>
      </c>
      <c r="F51" s="119">
        <v>15000</v>
      </c>
      <c r="G51" s="120" t="str">
        <f>F51/22</f>
        <v>0</v>
      </c>
      <c r="H51" s="120" t="str">
        <f>G51/8</f>
        <v>0</v>
      </c>
      <c r="I51" s="116"/>
      <c r="J51" s="116"/>
      <c r="K51" s="116"/>
      <c r="L51" s="116"/>
      <c r="M51" s="116"/>
      <c r="N51" s="116"/>
      <c r="O51" s="116"/>
      <c r="P51" s="116"/>
      <c r="Q51" s="120" t="str">
        <f>M51*0.15*H51</f>
        <v>0</v>
      </c>
      <c r="R51" s="116">
        <v>0</v>
      </c>
      <c r="S51" s="116">
        <v>0</v>
      </c>
      <c r="T51" s="116">
        <v>0</v>
      </c>
      <c r="U51" s="116"/>
      <c r="V51" s="120" t="str">
        <f>SUM(Q51:U51)</f>
        <v>0</v>
      </c>
      <c r="W51" s="120" t="str">
        <f>G51*E51+V51</f>
        <v>0</v>
      </c>
      <c r="X51" s="120"/>
      <c r="Y51" s="116"/>
      <c r="Z51" s="116"/>
      <c r="AA51" s="120" t="str">
        <f>W51</f>
        <v>0</v>
      </c>
      <c r="AB51" s="120">
        <v>0</v>
      </c>
      <c r="AC51" s="120" t="str">
        <f>AA51-AB51</f>
        <v>0</v>
      </c>
      <c r="AD51" s="120">
        <v>545</v>
      </c>
      <c r="AE51" s="120">
        <v>187.5</v>
      </c>
      <c r="AF51" s="120">
        <v>100</v>
      </c>
      <c r="AG51" s="120" t="str">
        <f>AC51-AF51-AE51-AD51</f>
        <v>0</v>
      </c>
      <c r="AH51" s="121"/>
      <c r="AI51" s="120" t="str">
        <f>AG51</f>
        <v>0</v>
      </c>
      <c r="AJ51" s="120"/>
      <c r="AK51" s="120"/>
      <c r="AL51" s="120"/>
      <c r="AM51" s="120" t="str">
        <f>AI51+X51</f>
        <v>0</v>
      </c>
      <c r="AN51" s="116"/>
      <c r="AO51" s="122"/>
      <c r="AP51" s="1">
        <v>0</v>
      </c>
      <c r="AQ51" s="1">
        <v>0</v>
      </c>
      <c r="AR51" s="1">
        <v>545</v>
      </c>
      <c r="AS51" s="1">
        <v>187.5</v>
      </c>
      <c r="AT51" s="1">
        <v>100</v>
      </c>
      <c r="AW51" s="55" t="str">
        <f>E51*G51</f>
        <v>0</v>
      </c>
    </row>
    <row r="52" spans="1:49" customHeight="1" ht="15.75">
      <c r="A52" s="124">
        <v>45</v>
      </c>
      <c r="B52" s="116" t="s">
        <v>180</v>
      </c>
      <c r="C52" s="116" t="s">
        <v>181</v>
      </c>
      <c r="D52" s="117">
        <v>41724</v>
      </c>
      <c r="E52" s="118">
        <v>13</v>
      </c>
      <c r="F52" s="119">
        <v>15000</v>
      </c>
      <c r="G52" s="120" t="str">
        <f>F52/22</f>
        <v>0</v>
      </c>
      <c r="H52" s="120" t="str">
        <f>G52/8</f>
        <v>0</v>
      </c>
      <c r="I52" s="116">
        <v>1</v>
      </c>
      <c r="J52" s="116"/>
      <c r="K52" s="116"/>
      <c r="L52" s="116"/>
      <c r="M52" s="116"/>
      <c r="N52" s="116"/>
      <c r="O52" s="116"/>
      <c r="P52" s="116"/>
      <c r="Q52" s="120" t="str">
        <f>M52*0.15*H52</f>
        <v>0</v>
      </c>
      <c r="R52" s="116">
        <v>0</v>
      </c>
      <c r="S52" s="116">
        <v>0</v>
      </c>
      <c r="T52" s="116">
        <v>0</v>
      </c>
      <c r="U52" s="116"/>
      <c r="V52" s="120" t="str">
        <f>SUM(Q52:U52)</f>
        <v>0</v>
      </c>
      <c r="W52" s="120" t="str">
        <f>G52*E52+V52</f>
        <v>0</v>
      </c>
      <c r="X52" s="120"/>
      <c r="Y52" s="116"/>
      <c r="Z52" s="116"/>
      <c r="AA52" s="120" t="str">
        <f>W52</f>
        <v>0</v>
      </c>
      <c r="AB52" s="120">
        <v>681.8181818181819</v>
      </c>
      <c r="AC52" s="120" t="str">
        <f>AA52-AB52</f>
        <v>0</v>
      </c>
      <c r="AD52" s="120">
        <v>545</v>
      </c>
      <c r="AE52" s="120">
        <v>187.5</v>
      </c>
      <c r="AF52" s="120">
        <v>100</v>
      </c>
      <c r="AG52" s="120" t="str">
        <f>AC52-AF52-AE52-AD52</f>
        <v>0</v>
      </c>
      <c r="AH52" s="121"/>
      <c r="AI52" s="120" t="str">
        <f>AG52</f>
        <v>0</v>
      </c>
      <c r="AJ52" s="120"/>
      <c r="AK52" s="120"/>
      <c r="AL52" s="120"/>
      <c r="AM52" s="120" t="str">
        <f>AI52+X52</f>
        <v>0</v>
      </c>
      <c r="AN52" s="116"/>
      <c r="AO52" s="122"/>
      <c r="AP52" s="1">
        <v>681.8181818181819</v>
      </c>
      <c r="AQ52" s="1">
        <v>0</v>
      </c>
      <c r="AR52" s="1">
        <v>545</v>
      </c>
      <c r="AS52" s="1">
        <v>187.5</v>
      </c>
      <c r="AT52" s="1">
        <v>100</v>
      </c>
      <c r="AW52" s="55" t="str">
        <f>E52*G52</f>
        <v>0</v>
      </c>
    </row>
    <row r="53" spans="1:49" customHeight="1" ht="15.75">
      <c r="A53" s="124">
        <v>46</v>
      </c>
      <c r="B53" s="116" t="s">
        <v>182</v>
      </c>
      <c r="C53" s="116" t="s">
        <v>183</v>
      </c>
      <c r="D53" s="117">
        <v>41725</v>
      </c>
      <c r="E53" s="118">
        <v>12</v>
      </c>
      <c r="F53" s="119">
        <v>16000</v>
      </c>
      <c r="G53" s="120" t="str">
        <f>F53/22</f>
        <v>0</v>
      </c>
      <c r="H53" s="120" t="str">
        <f>G53/8</f>
        <v>0</v>
      </c>
      <c r="I53" s="116"/>
      <c r="J53" s="116"/>
      <c r="K53" s="116"/>
      <c r="L53" s="116">
        <v>3</v>
      </c>
      <c r="M53" s="116"/>
      <c r="N53" s="116"/>
      <c r="O53" s="116"/>
      <c r="P53" s="116"/>
      <c r="Q53" s="120" t="str">
        <f>M53*0.15*H53</f>
        <v>0</v>
      </c>
      <c r="R53" s="120" t="str">
        <f>3*1.25*H53</f>
        <v>0</v>
      </c>
      <c r="S53" s="116">
        <v>0</v>
      </c>
      <c r="T53" s="116">
        <v>0</v>
      </c>
      <c r="U53" s="116"/>
      <c r="V53" s="120" t="str">
        <f>SUM(Q53:U53)</f>
        <v>0</v>
      </c>
      <c r="W53" s="120" t="str">
        <f>G53*E53+V53</f>
        <v>0</v>
      </c>
      <c r="X53" s="120"/>
      <c r="Y53" s="116"/>
      <c r="Z53" s="116"/>
      <c r="AA53" s="120" t="str">
        <f>W53</f>
        <v>0</v>
      </c>
      <c r="AB53" s="120">
        <v>0</v>
      </c>
      <c r="AC53" s="120" t="str">
        <f>AA53-AB53</f>
        <v>0</v>
      </c>
      <c r="AD53" s="120">
        <v>581.3</v>
      </c>
      <c r="AE53" s="120">
        <v>200</v>
      </c>
      <c r="AF53" s="120">
        <v>100</v>
      </c>
      <c r="AG53" s="120" t="str">
        <f>AC53-AF53-AE53-AD53</f>
        <v>0</v>
      </c>
      <c r="AH53" s="121"/>
      <c r="AI53" s="120" t="str">
        <f>AG53</f>
        <v>0</v>
      </c>
      <c r="AJ53" s="120"/>
      <c r="AK53" s="120"/>
      <c r="AL53" s="120"/>
      <c r="AM53" s="120" t="str">
        <f>AI53+X53</f>
        <v>0</v>
      </c>
      <c r="AN53" s="116"/>
      <c r="AO53" s="122"/>
      <c r="AP53" s="1">
        <v>0</v>
      </c>
      <c r="AQ53" s="1">
        <v>0</v>
      </c>
      <c r="AR53" s="1">
        <v>581.3</v>
      </c>
      <c r="AS53" s="1">
        <v>200</v>
      </c>
      <c r="AT53" s="1">
        <v>100</v>
      </c>
      <c r="AW53" s="55" t="str">
        <f>E53*G53</f>
        <v>0</v>
      </c>
    </row>
    <row r="54" spans="1:49" customHeight="1" ht="15.75">
      <c r="A54" s="116">
        <v>47</v>
      </c>
      <c r="B54" s="116" t="s">
        <v>184</v>
      </c>
      <c r="C54" s="116" t="s">
        <v>185</v>
      </c>
      <c r="D54" s="117">
        <v>41729</v>
      </c>
      <c r="E54" s="118">
        <v>10</v>
      </c>
      <c r="F54" s="119">
        <v>15000</v>
      </c>
      <c r="G54" s="120" t="str">
        <f>F54/22</f>
        <v>0</v>
      </c>
      <c r="H54" s="120" t="str">
        <f>G54/8</f>
        <v>0</v>
      </c>
      <c r="I54" s="116"/>
      <c r="J54" s="116"/>
      <c r="K54" s="116"/>
      <c r="L54" s="116"/>
      <c r="M54" s="116"/>
      <c r="N54" s="116"/>
      <c r="O54" s="116"/>
      <c r="P54" s="116"/>
      <c r="Q54" s="120" t="str">
        <f>M54*0.15*H54</f>
        <v>0</v>
      </c>
      <c r="R54" s="120">
        <v>0</v>
      </c>
      <c r="S54" s="116">
        <v>0</v>
      </c>
      <c r="T54" s="116">
        <v>0</v>
      </c>
      <c r="U54" s="116"/>
      <c r="V54" s="120" t="str">
        <f>SUM(Q54:U54)</f>
        <v>0</v>
      </c>
      <c r="W54" s="120" t="str">
        <f>G54*E54+V54</f>
        <v>0</v>
      </c>
      <c r="X54" s="120"/>
      <c r="Y54" s="116"/>
      <c r="Z54" s="116"/>
      <c r="AA54" s="120" t="str">
        <f>W54</f>
        <v>0</v>
      </c>
      <c r="AB54" s="120">
        <v>0</v>
      </c>
      <c r="AC54" s="120" t="str">
        <f>AA54-AB54</f>
        <v>0</v>
      </c>
      <c r="AD54" s="120">
        <v>545</v>
      </c>
      <c r="AE54" s="120">
        <v>187.5</v>
      </c>
      <c r="AF54" s="120">
        <v>100</v>
      </c>
      <c r="AG54" s="120" t="str">
        <f>AC54-AF54-AE54-AD54</f>
        <v>0</v>
      </c>
      <c r="AH54" s="121"/>
      <c r="AI54" s="120" t="str">
        <f>AG54</f>
        <v>0</v>
      </c>
      <c r="AJ54" s="120"/>
      <c r="AK54" s="120"/>
      <c r="AL54" s="120"/>
      <c r="AM54" s="120" t="str">
        <f>AI54+X54</f>
        <v>0</v>
      </c>
      <c r="AN54" s="116"/>
      <c r="AO54" s="122"/>
      <c r="AP54" s="1">
        <v>0</v>
      </c>
      <c r="AQ54" s="1">
        <v>0</v>
      </c>
      <c r="AR54" s="1">
        <v>545</v>
      </c>
      <c r="AS54" s="1">
        <v>187.5</v>
      </c>
      <c r="AT54" s="1">
        <v>100</v>
      </c>
      <c r="AW54" s="55" t="str">
        <f>E54*G54</f>
        <v>0</v>
      </c>
    </row>
    <row r="55" spans="1:49" customHeight="1" ht="15.75">
      <c r="A55" s="116">
        <v>48</v>
      </c>
      <c r="B55" s="116" t="s">
        <v>186</v>
      </c>
      <c r="C55" s="116" t="s">
        <v>187</v>
      </c>
      <c r="D55" s="117">
        <v>41729</v>
      </c>
      <c r="E55" s="118">
        <v>10</v>
      </c>
      <c r="F55" s="119">
        <v>25000</v>
      </c>
      <c r="G55" s="120" t="str">
        <f>F55/22</f>
        <v>0</v>
      </c>
      <c r="H55" s="120" t="str">
        <f>G55/8</f>
        <v>0</v>
      </c>
      <c r="I55" s="116"/>
      <c r="J55" s="116"/>
      <c r="K55" s="116"/>
      <c r="L55" s="116"/>
      <c r="M55" s="116"/>
      <c r="N55" s="116"/>
      <c r="O55" s="116"/>
      <c r="P55" s="116"/>
      <c r="Q55" s="120" t="str">
        <f>M55*0.15*H55</f>
        <v>0</v>
      </c>
      <c r="R55" s="116">
        <v>0</v>
      </c>
      <c r="S55" s="116">
        <v>0</v>
      </c>
      <c r="T55" s="116">
        <v>0</v>
      </c>
      <c r="U55" s="116"/>
      <c r="V55" s="120" t="str">
        <f>SUM(Q55:U55)</f>
        <v>0</v>
      </c>
      <c r="W55" s="120" t="str">
        <f>G55*E55+V55</f>
        <v>0</v>
      </c>
      <c r="X55" s="120"/>
      <c r="Y55" s="116"/>
      <c r="Z55" s="116"/>
      <c r="AA55" s="120" t="str">
        <f>W55</f>
        <v>0</v>
      </c>
      <c r="AB55" s="120">
        <v>0</v>
      </c>
      <c r="AC55" s="120" t="str">
        <f>AA55-AB55</f>
        <v>0</v>
      </c>
      <c r="AD55" s="120">
        <v>581.3</v>
      </c>
      <c r="AE55" s="120">
        <v>312.5</v>
      </c>
      <c r="AF55" s="120">
        <v>100</v>
      </c>
      <c r="AG55" s="120" t="str">
        <f>AC55-AF55-AE55-AD55</f>
        <v>0</v>
      </c>
      <c r="AH55" s="121"/>
      <c r="AI55" s="120" t="str">
        <f>AG55</f>
        <v>0</v>
      </c>
      <c r="AJ55" s="120"/>
      <c r="AK55" s="120"/>
      <c r="AL55" s="120"/>
      <c r="AM55" s="120" t="str">
        <f>AI55+X55</f>
        <v>0</v>
      </c>
      <c r="AN55" s="116"/>
      <c r="AO55" s="122"/>
      <c r="AP55" s="1">
        <v>0</v>
      </c>
      <c r="AQ55" s="1">
        <v>0</v>
      </c>
      <c r="AR55" s="1">
        <v>581.3</v>
      </c>
      <c r="AS55" s="1">
        <v>312.5</v>
      </c>
      <c r="AT55" s="1">
        <v>100</v>
      </c>
      <c r="AW55" s="55" t="str">
        <f>E55*G55</f>
        <v>0</v>
      </c>
    </row>
    <row r="56" spans="1:49" customHeight="1" ht="15.75">
      <c r="A56" s="116">
        <v>49</v>
      </c>
      <c r="B56" s="116" t="s">
        <v>188</v>
      </c>
      <c r="C56" s="116" t="s">
        <v>189</v>
      </c>
      <c r="D56" s="117">
        <v>41729</v>
      </c>
      <c r="E56" s="118">
        <v>10</v>
      </c>
      <c r="F56" s="119">
        <v>15000</v>
      </c>
      <c r="G56" s="120" t="str">
        <f>F56/22</f>
        <v>0</v>
      </c>
      <c r="H56" s="120" t="str">
        <f>G56/8</f>
        <v>0</v>
      </c>
      <c r="I56" s="116"/>
      <c r="J56" s="116"/>
      <c r="K56" s="116"/>
      <c r="L56" s="116"/>
      <c r="M56" s="116"/>
      <c r="N56" s="116"/>
      <c r="O56" s="116"/>
      <c r="P56" s="116"/>
      <c r="Q56" s="120" t="str">
        <f>M56*0.15*H56</f>
        <v>0</v>
      </c>
      <c r="R56" s="116">
        <v>0</v>
      </c>
      <c r="S56" s="116">
        <v>0</v>
      </c>
      <c r="T56" s="116">
        <v>0</v>
      </c>
      <c r="U56" s="116"/>
      <c r="V56" s="120" t="str">
        <f>SUM(Q56:U56)</f>
        <v>0</v>
      </c>
      <c r="W56" s="120" t="str">
        <f>G56*E56+V56</f>
        <v>0</v>
      </c>
      <c r="X56" s="120"/>
      <c r="Y56" s="116"/>
      <c r="Z56" s="116"/>
      <c r="AA56" s="120" t="str">
        <f>W56</f>
        <v>0</v>
      </c>
      <c r="AB56" s="120">
        <v>0</v>
      </c>
      <c r="AC56" s="120" t="str">
        <f>AA56-AB56</f>
        <v>0</v>
      </c>
      <c r="AD56" s="120">
        <v>545</v>
      </c>
      <c r="AE56" s="120">
        <v>187.5</v>
      </c>
      <c r="AF56" s="120">
        <v>100</v>
      </c>
      <c r="AG56" s="120" t="str">
        <f>AC56-AF56-AE56-AD56</f>
        <v>0</v>
      </c>
      <c r="AH56" s="121"/>
      <c r="AI56" s="120" t="str">
        <f>AG56</f>
        <v>0</v>
      </c>
      <c r="AJ56" s="120"/>
      <c r="AK56" s="120"/>
      <c r="AL56" s="120"/>
      <c r="AM56" s="120" t="str">
        <f>AI56+X56</f>
        <v>0</v>
      </c>
      <c r="AN56" s="116"/>
      <c r="AO56" s="122"/>
      <c r="AP56" s="1">
        <v>0</v>
      </c>
      <c r="AQ56" s="1">
        <v>0</v>
      </c>
      <c r="AR56" s="1">
        <v>545</v>
      </c>
      <c r="AS56" s="1">
        <v>187.5</v>
      </c>
      <c r="AT56" s="1">
        <v>100</v>
      </c>
      <c r="AW56" s="55" t="str">
        <f>E56*G56</f>
        <v>0</v>
      </c>
    </row>
    <row r="57" spans="1:49" customHeight="1" ht="15.75">
      <c r="A57" s="116">
        <v>50</v>
      </c>
      <c r="B57" s="116" t="s">
        <v>190</v>
      </c>
      <c r="C57" s="116" t="s">
        <v>191</v>
      </c>
      <c r="D57" s="117">
        <v>41729</v>
      </c>
      <c r="E57" s="118">
        <v>10</v>
      </c>
      <c r="F57" s="119">
        <v>15000</v>
      </c>
      <c r="G57" s="120" t="str">
        <f>F57/22</f>
        <v>0</v>
      </c>
      <c r="H57" s="120" t="str">
        <f>G57/8</f>
        <v>0</v>
      </c>
      <c r="I57" s="116"/>
      <c r="J57" s="116"/>
      <c r="K57" s="116"/>
      <c r="L57" s="116"/>
      <c r="M57" s="116"/>
      <c r="N57" s="116"/>
      <c r="O57" s="116"/>
      <c r="P57" s="116"/>
      <c r="Q57" s="120" t="str">
        <f>M57*0.15*H57</f>
        <v>0</v>
      </c>
      <c r="R57" s="116">
        <v>0</v>
      </c>
      <c r="S57" s="116">
        <v>0</v>
      </c>
      <c r="T57" s="116">
        <v>0</v>
      </c>
      <c r="U57" s="116"/>
      <c r="V57" s="120" t="str">
        <f>SUM(Q57:U57)</f>
        <v>0</v>
      </c>
      <c r="W57" s="120" t="str">
        <f>G57*E57+V57</f>
        <v>0</v>
      </c>
      <c r="X57" s="120"/>
      <c r="Y57" s="116"/>
      <c r="Z57" s="116"/>
      <c r="AA57" s="120" t="str">
        <f>W57</f>
        <v>0</v>
      </c>
      <c r="AB57" s="120">
        <v>0</v>
      </c>
      <c r="AC57" s="120" t="str">
        <f>AA57-AB57</f>
        <v>0</v>
      </c>
      <c r="AD57" s="120">
        <v>545</v>
      </c>
      <c r="AE57" s="120">
        <v>187.5</v>
      </c>
      <c r="AF57" s="120">
        <v>100</v>
      </c>
      <c r="AG57" s="120" t="str">
        <f>AC57-AF57-AE57-AD57</f>
        <v>0</v>
      </c>
      <c r="AH57" s="121"/>
      <c r="AI57" s="120" t="str">
        <f>AG57</f>
        <v>0</v>
      </c>
      <c r="AJ57" s="120"/>
      <c r="AK57" s="120"/>
      <c r="AL57" s="120"/>
      <c r="AM57" s="120" t="str">
        <f>AI57+X57</f>
        <v>0</v>
      </c>
      <c r="AN57" s="116"/>
      <c r="AO57" s="122"/>
      <c r="AP57" s="1">
        <v>0</v>
      </c>
      <c r="AQ57" s="1">
        <v>0</v>
      </c>
      <c r="AR57" s="1">
        <v>545</v>
      </c>
      <c r="AS57" s="1">
        <v>187.5</v>
      </c>
      <c r="AT57" s="1">
        <v>100</v>
      </c>
      <c r="AW57" s="55" t="str">
        <f>E57*G57</f>
        <v>0</v>
      </c>
    </row>
    <row r="58" spans="1:49" customHeight="1" ht="15.75">
      <c r="A58" s="124">
        <v>51</v>
      </c>
      <c r="B58" s="116" t="s">
        <v>192</v>
      </c>
      <c r="C58" s="116" t="s">
        <v>193</v>
      </c>
      <c r="D58" s="117">
        <v>41729</v>
      </c>
      <c r="E58" s="118">
        <v>10</v>
      </c>
      <c r="F58" s="119" t="s">
        <v>194</v>
      </c>
      <c r="G58" s="120">
        <v>466</v>
      </c>
      <c r="H58" s="120" t="str">
        <f>G58/8</f>
        <v>0</v>
      </c>
      <c r="I58" s="116"/>
      <c r="J58" s="116"/>
      <c r="K58" s="116"/>
      <c r="L58" s="116"/>
      <c r="M58" s="116"/>
      <c r="N58" s="116"/>
      <c r="O58" s="116"/>
      <c r="P58" s="116"/>
      <c r="Q58" s="120" t="str">
        <f>M58*0.15*H58</f>
        <v>0</v>
      </c>
      <c r="R58" s="116">
        <v>0</v>
      </c>
      <c r="S58" s="116">
        <v>0</v>
      </c>
      <c r="T58" s="116">
        <v>0</v>
      </c>
      <c r="U58" s="116">
        <v>466</v>
      </c>
      <c r="V58" s="120" t="str">
        <f>SUM(Q58:U58)</f>
        <v>0</v>
      </c>
      <c r="W58" s="120" t="str">
        <f>G58*E58+V58</f>
        <v>0</v>
      </c>
      <c r="X58" s="120"/>
      <c r="Y58" s="116"/>
      <c r="Z58" s="116"/>
      <c r="AA58" s="120" t="str">
        <f>W58</f>
        <v>0</v>
      </c>
      <c r="AB58" s="120">
        <v>0</v>
      </c>
      <c r="AC58" s="120" t="str">
        <f>AA58-AB58</f>
        <v>0</v>
      </c>
      <c r="AD58" s="120">
        <v>0</v>
      </c>
      <c r="AE58" s="120">
        <v>0</v>
      </c>
      <c r="AF58" s="120">
        <v>0</v>
      </c>
      <c r="AG58" s="120" t="str">
        <f>AC58-AF58-AE58-AD58</f>
        <v>0</v>
      </c>
      <c r="AH58" s="121"/>
      <c r="AI58" s="120" t="str">
        <f>AG58</f>
        <v>0</v>
      </c>
      <c r="AJ58" s="120"/>
      <c r="AK58" s="120"/>
      <c r="AL58" s="120"/>
      <c r="AM58" s="120" t="str">
        <f>AI58+X58</f>
        <v>0</v>
      </c>
      <c r="AN58" s="116"/>
      <c r="AO58" s="122"/>
      <c r="AP58" s="1">
        <v>0</v>
      </c>
      <c r="AQ58" s="1">
        <v>0</v>
      </c>
      <c r="AR58" s="1">
        <v>436</v>
      </c>
      <c r="AS58" s="1">
        <v>150</v>
      </c>
      <c r="AT58" s="1">
        <v>100</v>
      </c>
      <c r="AW58" s="55" t="str">
        <f>E58*G58</f>
        <v>0</v>
      </c>
    </row>
    <row r="59" spans="1:49" customHeight="1" ht="15.75">
      <c r="A59" s="116">
        <v>52</v>
      </c>
      <c r="B59" s="116" t="s">
        <v>195</v>
      </c>
      <c r="C59" s="116" t="s">
        <v>196</v>
      </c>
      <c r="D59" s="117">
        <v>41730</v>
      </c>
      <c r="E59" s="118">
        <v>9</v>
      </c>
      <c r="F59" s="119">
        <v>15000</v>
      </c>
      <c r="G59" s="120" t="str">
        <f>F59/22</f>
        <v>0</v>
      </c>
      <c r="H59" s="120" t="str">
        <f>G59/8</f>
        <v>0</v>
      </c>
      <c r="I59" s="116"/>
      <c r="J59" s="116"/>
      <c r="K59" s="116"/>
      <c r="L59" s="116"/>
      <c r="M59" s="116"/>
      <c r="N59" s="116"/>
      <c r="O59" s="116"/>
      <c r="P59" s="116"/>
      <c r="Q59" s="120" t="str">
        <f>M59*0.15*H59</f>
        <v>0</v>
      </c>
      <c r="R59" s="116">
        <v>0</v>
      </c>
      <c r="S59" s="116">
        <v>0</v>
      </c>
      <c r="T59" s="116">
        <v>0</v>
      </c>
      <c r="U59" s="116"/>
      <c r="V59" s="120" t="str">
        <f>SUM(Q59:U59)</f>
        <v>0</v>
      </c>
      <c r="W59" s="120" t="str">
        <f>G59*E59+V59</f>
        <v>0</v>
      </c>
      <c r="X59" s="120"/>
      <c r="Y59" s="116"/>
      <c r="Z59" s="116"/>
      <c r="AA59" s="120" t="str">
        <f>W59</f>
        <v>0</v>
      </c>
      <c r="AB59" s="120">
        <v>0</v>
      </c>
      <c r="AC59" s="120" t="str">
        <f>AA59-AB59</f>
        <v>0</v>
      </c>
      <c r="AD59" s="120">
        <v>545</v>
      </c>
      <c r="AE59" s="120">
        <v>187.5</v>
      </c>
      <c r="AF59" s="120">
        <v>100</v>
      </c>
      <c r="AG59" s="120" t="str">
        <f>AC59-AF59-AE59-AD59</f>
        <v>0</v>
      </c>
      <c r="AH59" s="121"/>
      <c r="AI59" s="120" t="str">
        <f>AG59</f>
        <v>0</v>
      </c>
      <c r="AJ59" s="120"/>
      <c r="AK59" s="120"/>
      <c r="AL59" s="120"/>
      <c r="AM59" s="120" t="str">
        <f>AI59+X59</f>
        <v>0</v>
      </c>
      <c r="AN59" s="116"/>
      <c r="AO59" s="122"/>
      <c r="AP59" s="1">
        <v>0</v>
      </c>
      <c r="AQ59" s="1">
        <v>0</v>
      </c>
      <c r="AR59" s="1">
        <v>545</v>
      </c>
      <c r="AS59" s="1">
        <v>187.5</v>
      </c>
      <c r="AT59" s="1">
        <v>100</v>
      </c>
      <c r="AW59" s="55" t="str">
        <f>E59*G59</f>
        <v>0</v>
      </c>
    </row>
    <row r="60" spans="1:49" customHeight="1" ht="15.75">
      <c r="A60" s="122"/>
      <c r="B60" s="122"/>
      <c r="C60" s="122"/>
      <c r="D60" s="127"/>
      <c r="E60" s="128"/>
      <c r="F60" s="129"/>
      <c r="G60" s="130">
        <v>0</v>
      </c>
      <c r="H60" s="130">
        <v>0</v>
      </c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30"/>
      <c r="W60" s="130"/>
      <c r="X60" s="130"/>
      <c r="Y60" s="122"/>
      <c r="Z60" s="122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22"/>
      <c r="AO60" s="122"/>
    </row>
    <row r="61" spans="1:49" customHeight="1" ht="15.75">
      <c r="B61" s="131"/>
      <c r="C61" s="132" t="s">
        <v>197</v>
      </c>
      <c r="D61" s="133"/>
      <c r="E61" s="132"/>
      <c r="F61" s="134">
        <v>991500</v>
      </c>
      <c r="G61" s="135"/>
      <c r="H61" s="135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5" t="str">
        <f>SUM(V8:V59)</f>
        <v>0</v>
      </c>
      <c r="W61" s="135" t="str">
        <f>SUM(W8:W59)</f>
        <v>0</v>
      </c>
      <c r="X61" s="135" t="str">
        <f>SUM(X8:X59)</f>
        <v>0</v>
      </c>
      <c r="Y61" s="135" t="str">
        <f>SUM(Y8:Y59)</f>
        <v>0</v>
      </c>
      <c r="Z61" s="135" t="str">
        <f>SUM(Z8:Z59)</f>
        <v>0</v>
      </c>
      <c r="AA61" s="135" t="str">
        <f>SUM(AA8:AA59)</f>
        <v>0</v>
      </c>
      <c r="AB61" s="135" t="str">
        <f>SUM(AB8:AB59)</f>
        <v>0</v>
      </c>
      <c r="AC61" s="135" t="str">
        <f>SUM(AC8:AC59)</f>
        <v>0</v>
      </c>
      <c r="AD61" s="135" t="str">
        <f>SUM(AD8:AD59)</f>
        <v>0</v>
      </c>
      <c r="AE61" s="135" t="str">
        <f>SUM(AE8:AE59)</f>
        <v>0</v>
      </c>
      <c r="AF61" s="135" t="str">
        <f>SUM(AF8:AF59)</f>
        <v>0</v>
      </c>
      <c r="AG61" s="135" t="str">
        <f>SUM(AG8:AG59)</f>
        <v>0</v>
      </c>
      <c r="AH61" s="135" t="str">
        <f>SUM(AH8:AH59)</f>
        <v>0</v>
      </c>
      <c r="AI61" s="135" t="str">
        <f>SUM(AI8:AI59)</f>
        <v>0</v>
      </c>
      <c r="AJ61" s="135" t="str">
        <f>SUM(AJ8:AJ59)</f>
        <v>0</v>
      </c>
      <c r="AK61" s="135" t="str">
        <f>SUM(AK8:AK59)</f>
        <v>0</v>
      </c>
      <c r="AL61" s="135" t="str">
        <f>SUM(AL8:AL59)</f>
        <v>0</v>
      </c>
      <c r="AM61" s="135" t="str">
        <f>SUM(AM8:AM59)</f>
        <v>0</v>
      </c>
      <c r="AN61" s="135" t="str">
        <f>SUM(AN8:AN59)</f>
        <v>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F5:H5"/>
    <mergeCell ref="I5:J5"/>
    <mergeCell ref="L5:P5"/>
    <mergeCell ref="Q5:Q6"/>
    <mergeCell ref="R5:T5"/>
    <mergeCell ref="V5:V7"/>
    <mergeCell ref="AA5:AA7"/>
    <mergeCell ref="AC5:AC7"/>
    <mergeCell ref="AD5:AF5"/>
    <mergeCell ref="AG5:AG7"/>
    <mergeCell ref="AH5:AH7"/>
    <mergeCell ref="AI5:AI7"/>
    <mergeCell ref="AJ5:AJ7"/>
    <mergeCell ref="AK5:AK7"/>
    <mergeCell ref="A6:A7"/>
    <mergeCell ref="B6:B7"/>
    <mergeCell ref="C6:C7"/>
    <mergeCell ref="L7:O7"/>
  </mergeCells>
  <printOptions gridLines="false" gridLinesSet="true"/>
  <pageMargins left="0.7" right="0.7" top="0.75" bottom="0.75" header="0.5118055555555555" footer="0.511805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W9"/>
  <sheetViews>
    <sheetView tabSelected="1" workbookViewId="0" showGridLines="true" showRowColHeaders="1">
      <pane xSplit="4" ySplit="8" topLeftCell="E9" activePane="bottomRight" state="frozen"/>
      <selection pane="topRight"/>
      <selection pane="bottomLeft"/>
      <selection pane="bottomRight" activeCell="E9" sqref="E9"/>
    </sheetView>
  </sheetViews>
  <sheetFormatPr customHeight="true" defaultRowHeight="12.8" outlineLevelRow="0" outlineLevelCol="0"/>
  <cols>
    <col min="1" max="1" width="6.42578125" customWidth="true" style="77"/>
    <col min="2" max="2" width="20.42578125" customWidth="true" style="77"/>
    <col min="3" max="3" width="27.8515625" customWidth="true" style="77"/>
    <col min="4" max="4" width="15.140625" customWidth="true" style="77"/>
    <col min="5" max="5" width="9.140625" customWidth="true" style="77"/>
    <col min="6" max="6" width="14.8515625" customWidth="true" style="77"/>
    <col min="7" max="7" width="14.28515625" customWidth="true" style="77"/>
    <col min="8" max="8" width="10.8515625" customWidth="true" style="77"/>
    <col min="9" max="9" width="10.71484375" customWidth="true" style="77"/>
    <col min="10" max="10" width="10.71484375" customWidth="true" style="136"/>
    <col min="11" max="11" width="10.71484375" customWidth="true" style="137"/>
    <col min="12" max="12" width="10.71484375" customWidth="true" style="77"/>
    <col min="13" max="13" width="10.71484375" customWidth="true" style="138"/>
    <col min="14" max="14" width="10.71484375" customWidth="true" style="138"/>
    <col min="15" max="15" width="10.71484375" customWidth="true" style="77"/>
    <col min="16" max="16" width="10.71484375" customWidth="true" style="77"/>
    <col min="17" max="17" width="14.28515625" customWidth="true" style="77"/>
    <col min="18" max="18" width="13.42578125" customWidth="true" style="77"/>
    <col min="19" max="19" width="15" customWidth="true" style="77"/>
    <col min="20" max="20" width="11.28515625" customWidth="true" style="77"/>
    <col min="21" max="21" width="13.71484375" customWidth="true" style="77"/>
    <col min="22" max="22" width="15.42578125" customWidth="true" style="77"/>
    <col min="23" max="23" width="16.28515625" customWidth="true" style="77"/>
    <col min="24" max="24" width="17.42578125" customWidth="true" style="77"/>
    <col min="25" max="25" width="19" customWidth="true" style="77"/>
    <col min="26" max="26" width="17.8515625" customWidth="true" style="77"/>
    <col min="27" max="27" width="16" customWidth="true" style="77"/>
    <col min="28" max="28" width="16" customWidth="true" style="77"/>
    <col min="29" max="29" width="16" customWidth="true" style="77"/>
    <col min="30" max="30" width="16" customWidth="true" style="77"/>
    <col min="31" max="31" width="16" customWidth="true" style="77"/>
    <col min="32" max="32" width="16" customWidth="true" style="77"/>
    <col min="33" max="33" width="16" customWidth="true" style="77"/>
    <col min="34" max="34" width="16" customWidth="true" style="77"/>
    <col min="35" max="35" width="16.8515625" customWidth="true" style="77"/>
    <col min="36" max="36" width="16.8515625" customWidth="true" style="77"/>
    <col min="37" max="37" width="16" customWidth="true" style="77"/>
    <col min="38" max="38" width="16" customWidth="true" style="77"/>
    <col min="39" max="39" width="0" hidden="true" customWidth="true" style="77"/>
    <col min="40" max="40" width="0" hidden="true" customWidth="true" style="77"/>
    <col min="41" max="41" width="0" hidden="true" customWidth="true" style="77"/>
    <col min="42" max="42" width="0" hidden="true" customWidth="true" style="77"/>
    <col min="43" max="43" width="16" customWidth="true" style="77"/>
    <col min="44" max="44" width="16" customWidth="true" style="77"/>
    <col min="45" max="45" width="6" customWidth="true" style="77"/>
    <col min="46" max="46" width="12.71484375" customWidth="true" style="77"/>
    <col min="47" max="47" width="12.42578125" customWidth="true" style="77"/>
    <col min="48" max="48" width="12.71484375" customWidth="true" style="77"/>
    <col min="49" max="49" width="12.71484375" customWidth="true" style="77"/>
    <col min="50" max="50" width="12.71484375" customWidth="true" style="77"/>
    <col min="51" max="51" width="4.28515625" customWidth="true" style="77"/>
    <col min="52" max="52" width="0" hidden="true" customWidth="true" style="77"/>
    <col min="53" max="53" width="0" hidden="true" customWidth="true" style="77"/>
    <col min="54" max="54" width="0" hidden="true" customWidth="true" style="77"/>
    <col min="55" max="55" width="14.71484375" customWidth="true" style="77"/>
    <col min="56" max="56" width="0" hidden="true" customWidth="true" style="77"/>
    <col min="57" max="57" width="0" hidden="true" customWidth="true" style="77"/>
    <col min="58" max="58" width="11.57421875" customWidth="true" style="77"/>
    <col min="59" max="59" width="12.71484375" customWidth="true" style="77"/>
    <col min="60" max="60" width="12.71484375" customWidth="true" style="77"/>
    <col min="61" max="61" width="12.71484375" customWidth="true" style="77"/>
    <col min="62" max="62" width="12.71484375" customWidth="true" style="77"/>
    <col min="63" max="63" width="12.71484375" customWidth="true" style="77"/>
    <col min="64" max="64" width="12.71484375" customWidth="true" style="77"/>
    <col min="65" max="65" width="12.71484375" customWidth="true" style="77"/>
    <col min="66" max="66" width="12.71484375" customWidth="true" style="77"/>
    <col min="67" max="67" width="12.71484375" customWidth="true" style="77"/>
    <col min="68" max="68" width="12.71484375" customWidth="true" style="77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</cols>
  <sheetData>
    <row r="1" spans="1:75" customHeight="1" ht="18">
      <c r="A1" s="57" t="s">
        <v>28</v>
      </c>
      <c r="B1" s="57"/>
      <c r="C1" s="57"/>
      <c r="K1" s="77"/>
    </row>
    <row r="2" spans="1:75" customHeight="1" ht="18">
      <c r="A2" s="57" t="s">
        <v>198</v>
      </c>
      <c r="B2" s="57"/>
      <c r="C2" s="57"/>
      <c r="K2" s="77"/>
    </row>
    <row r="3" spans="1:75" customHeight="1" ht="18">
      <c r="A3" s="57" t="s">
        <v>199</v>
      </c>
      <c r="B3" s="57"/>
      <c r="C3" s="57"/>
      <c r="K3" s="77"/>
      <c r="W3" s="139"/>
      <c r="AG3" s="139"/>
    </row>
    <row r="4" spans="1:75" customHeight="1" ht="18">
      <c r="A4" s="57"/>
      <c r="B4" s="57"/>
      <c r="C4" s="57"/>
      <c r="J4" s="140"/>
      <c r="K4" s="77"/>
      <c r="W4" s="139"/>
    </row>
    <row r="5" spans="1:75" customHeight="1" ht="18">
      <c r="A5" s="57"/>
      <c r="B5" s="57"/>
      <c r="C5" s="57"/>
      <c r="D5" s="57"/>
      <c r="K5" s="77"/>
      <c r="X5" s="141"/>
      <c r="AH5" s="141"/>
      <c r="AI5" s="141"/>
    </row>
    <row r="6" spans="1:75" customHeight="1" ht="18">
      <c r="A6" s="56"/>
      <c r="B6" s="57"/>
      <c r="C6" s="57"/>
      <c r="D6" s="57"/>
      <c r="E6" s="58" t="s">
        <v>31</v>
      </c>
      <c r="F6" s="59" t="s">
        <v>32</v>
      </c>
      <c r="G6" s="59"/>
      <c r="H6" s="59"/>
      <c r="I6" s="142" t="s">
        <v>33</v>
      </c>
      <c r="J6" s="142"/>
      <c r="K6" s="61" t="s">
        <v>34</v>
      </c>
      <c r="L6" s="62" t="s">
        <v>35</v>
      </c>
      <c r="M6" s="62"/>
      <c r="N6" s="62"/>
      <c r="O6" s="62"/>
      <c r="P6" s="62"/>
      <c r="Q6" s="143" t="s">
        <v>36</v>
      </c>
      <c r="R6" s="64" t="s">
        <v>37</v>
      </c>
      <c r="S6" s="64"/>
      <c r="T6" s="64"/>
      <c r="U6" s="144"/>
      <c r="V6" s="145" t="s">
        <v>38</v>
      </c>
      <c r="W6" s="146" t="s">
        <v>39</v>
      </c>
      <c r="X6" s="147" t="s">
        <v>42</v>
      </c>
      <c r="Y6" s="76"/>
      <c r="Z6" s="148" t="s">
        <v>43</v>
      </c>
      <c r="AA6" s="149" t="s">
        <v>44</v>
      </c>
      <c r="AB6" s="149"/>
      <c r="AC6" s="149"/>
      <c r="AD6" s="149" t="s">
        <v>200</v>
      </c>
      <c r="AE6" s="149" t="s">
        <v>201</v>
      </c>
      <c r="AF6" s="149" t="s">
        <v>202</v>
      </c>
      <c r="AG6" s="149" t="s">
        <v>45</v>
      </c>
      <c r="AH6" s="149" t="s">
        <v>203</v>
      </c>
      <c r="AI6" s="149" t="s">
        <v>204</v>
      </c>
      <c r="AJ6" s="149" t="s">
        <v>205</v>
      </c>
      <c r="AK6" s="149" t="s">
        <v>206</v>
      </c>
      <c r="AL6" s="149" t="s">
        <v>207</v>
      </c>
      <c r="AM6" s="149" t="s">
        <v>47</v>
      </c>
      <c r="AN6" s="149" t="s">
        <v>208</v>
      </c>
      <c r="AO6" s="149" t="s">
        <v>209</v>
      </c>
      <c r="AP6" s="150"/>
      <c r="AQ6" s="150"/>
      <c r="AR6" s="76" t="s">
        <v>50</v>
      </c>
      <c r="AZ6" s="151" t="s">
        <v>40</v>
      </c>
      <c r="BA6" s="152"/>
      <c r="BC6" s="153" t="s">
        <v>210</v>
      </c>
      <c r="BD6" s="153" t="s">
        <v>210</v>
      </c>
      <c r="BE6" s="153" t="s">
        <v>197</v>
      </c>
      <c r="BF6" s="91"/>
      <c r="BG6" s="91"/>
      <c r="BH6" s="153" t="s">
        <v>56</v>
      </c>
      <c r="BI6" s="91"/>
      <c r="BJ6" s="153"/>
      <c r="BK6" s="153" t="s">
        <v>211</v>
      </c>
      <c r="BL6" s="153" t="s">
        <v>212</v>
      </c>
    </row>
    <row r="7" spans="1:75" customHeight="1" ht="18">
      <c r="A7" s="154" t="s">
        <v>51</v>
      </c>
      <c r="B7" s="155" t="s">
        <v>52</v>
      </c>
      <c r="C7" s="156" t="s">
        <v>53</v>
      </c>
      <c r="D7" s="82" t="s">
        <v>54</v>
      </c>
      <c r="E7" s="83" t="s">
        <v>213</v>
      </c>
      <c r="F7" s="84" t="s">
        <v>56</v>
      </c>
      <c r="G7" s="85" t="s">
        <v>57</v>
      </c>
      <c r="H7" s="157" t="s">
        <v>58</v>
      </c>
      <c r="I7" s="85" t="s">
        <v>59</v>
      </c>
      <c r="J7" s="158" t="s">
        <v>60</v>
      </c>
      <c r="K7" s="88" t="s">
        <v>61</v>
      </c>
      <c r="L7" s="87" t="s">
        <v>62</v>
      </c>
      <c r="M7" s="89" t="s">
        <v>36</v>
      </c>
      <c r="N7" s="89" t="s">
        <v>63</v>
      </c>
      <c r="O7" s="159" t="s">
        <v>64</v>
      </c>
      <c r="P7" s="160" t="s">
        <v>214</v>
      </c>
      <c r="Q7" s="143"/>
      <c r="R7" s="88" t="s">
        <v>62</v>
      </c>
      <c r="S7" s="92" t="s">
        <v>66</v>
      </c>
      <c r="T7" s="91" t="s">
        <v>67</v>
      </c>
      <c r="U7" s="91" t="s">
        <v>65</v>
      </c>
      <c r="V7" s="145"/>
      <c r="W7" s="161" t="s">
        <v>68</v>
      </c>
      <c r="X7" s="147"/>
      <c r="Y7" s="97" t="s">
        <v>71</v>
      </c>
      <c r="Z7" s="148"/>
      <c r="AA7" s="150"/>
      <c r="AB7" s="150"/>
      <c r="AC7" s="76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62"/>
      <c r="AQ7" s="162"/>
      <c r="AR7" s="97" t="s">
        <v>73</v>
      </c>
      <c r="AT7" s="151" t="s">
        <v>74</v>
      </c>
      <c r="AU7" s="151" t="s">
        <v>75</v>
      </c>
      <c r="AV7" s="151" t="s">
        <v>76</v>
      </c>
      <c r="AW7" s="151" t="s">
        <v>77</v>
      </c>
      <c r="AX7" s="151" t="s">
        <v>78</v>
      </c>
      <c r="AY7" s="69"/>
      <c r="AZ7" s="151" t="s">
        <v>69</v>
      </c>
      <c r="BA7" s="152"/>
      <c r="BC7" s="153" t="s">
        <v>215</v>
      </c>
      <c r="BD7" s="153" t="s">
        <v>215</v>
      </c>
      <c r="BE7" s="153" t="s">
        <v>216</v>
      </c>
      <c r="BF7" s="91"/>
      <c r="BG7" s="153" t="s">
        <v>217</v>
      </c>
      <c r="BH7" s="153" t="s">
        <v>218</v>
      </c>
      <c r="BI7" s="153"/>
      <c r="BJ7" s="153" t="s">
        <v>219</v>
      </c>
      <c r="BK7" s="153" t="s">
        <v>218</v>
      </c>
      <c r="BL7" s="153" t="s">
        <v>220</v>
      </c>
    </row>
    <row r="8" spans="1:75" customHeight="1" ht="18">
      <c r="A8" s="154"/>
      <c r="B8" s="155"/>
      <c r="C8" s="156"/>
      <c r="D8" s="163" t="s">
        <v>79</v>
      </c>
      <c r="E8" s="164" t="s">
        <v>221</v>
      </c>
      <c r="F8" s="165" t="s">
        <v>81</v>
      </c>
      <c r="G8" s="166" t="s">
        <v>82</v>
      </c>
      <c r="H8" s="166" t="s">
        <v>83</v>
      </c>
      <c r="I8" s="167" t="s">
        <v>222</v>
      </c>
      <c r="J8" s="167"/>
      <c r="K8" s="168"/>
      <c r="L8" s="169" t="s">
        <v>84</v>
      </c>
      <c r="M8" s="169"/>
      <c r="N8" s="169"/>
      <c r="O8" s="169"/>
      <c r="P8" s="170"/>
      <c r="Q8" s="171">
        <v>0.15</v>
      </c>
      <c r="R8" s="172">
        <v>1.25</v>
      </c>
      <c r="S8" s="172">
        <v>0.3</v>
      </c>
      <c r="T8" s="173">
        <v>0.45</v>
      </c>
      <c r="U8" s="174">
        <v>1</v>
      </c>
      <c r="V8" s="145"/>
      <c r="W8" s="175" t="s">
        <v>36</v>
      </c>
      <c r="X8" s="147"/>
      <c r="Y8" s="176" t="s">
        <v>223</v>
      </c>
      <c r="Z8" s="148"/>
      <c r="AA8" s="177" t="s">
        <v>76</v>
      </c>
      <c r="AB8" s="177" t="s">
        <v>88</v>
      </c>
      <c r="AC8" s="178" t="s">
        <v>89</v>
      </c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77" t="s">
        <v>224</v>
      </c>
      <c r="AQ8" s="177" t="s">
        <v>90</v>
      </c>
      <c r="AR8" s="179"/>
      <c r="AT8" s="180"/>
      <c r="AU8" s="180"/>
      <c r="AV8" s="180"/>
      <c r="AW8" s="180"/>
      <c r="AX8" s="180"/>
      <c r="AZ8" s="181"/>
      <c r="BA8" s="151" t="s">
        <v>225</v>
      </c>
      <c r="BC8" s="182">
        <v>41897</v>
      </c>
      <c r="BD8" s="182">
        <v>41912</v>
      </c>
      <c r="BE8" s="153" t="s">
        <v>226</v>
      </c>
      <c r="BF8" s="182">
        <v>41897</v>
      </c>
      <c r="BG8" s="91"/>
      <c r="BH8" s="153"/>
      <c r="BI8" s="153"/>
      <c r="BJ8" s="153"/>
      <c r="BK8" s="153"/>
      <c r="BL8" s="91"/>
    </row>
    <row r="9" spans="1:75" customHeight="1" ht="12.75">
      <c r="A9" s="183" t="str">
        <f>SSSTable!.G7</f>
        <v>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F6:H6"/>
    <mergeCell ref="I6:J6"/>
    <mergeCell ref="L6:P6"/>
    <mergeCell ref="Q6:Q7"/>
    <mergeCell ref="R6:T6"/>
    <mergeCell ref="V6:V8"/>
    <mergeCell ref="X6:X8"/>
    <mergeCell ref="Z6:Z8"/>
    <mergeCell ref="AA6:AC6"/>
    <mergeCell ref="AD6:AD8"/>
    <mergeCell ref="AE6:AE8"/>
    <mergeCell ref="AF6:AF8"/>
    <mergeCell ref="AG6:AG8"/>
    <mergeCell ref="AH6:AH8"/>
    <mergeCell ref="AI6:AI8"/>
    <mergeCell ref="AJ6:AJ8"/>
    <mergeCell ref="AK6:AK8"/>
    <mergeCell ref="AL6:AL8"/>
    <mergeCell ref="AM6:AM8"/>
    <mergeCell ref="AN6:AN8"/>
    <mergeCell ref="AO6:AO8"/>
    <mergeCell ref="A7:A8"/>
    <mergeCell ref="B7:B8"/>
    <mergeCell ref="C7:C8"/>
    <mergeCell ref="I8:J8"/>
    <mergeCell ref="L8:O8"/>
  </mergeCells>
  <printOptions gridLines="false" gridLinesSet="true" horizontalCentered="true" verticalCentered="true"/>
  <pageMargins left="0" right="0" top="0.25" bottom="0.25" header="0.5118055555555555" footer="0.5118055555555555"/>
  <pageSetup paperSize="5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0" workbookViewId="0" showGridLines="true" showRowColHeaders="1">
      <pane xSplit="4" ySplit="6" topLeftCell="E7" activePane="bottomRight" state="frozen"/>
      <selection pane="topRight"/>
      <selection pane="bottomLeft"/>
      <selection pane="bottomRight" activeCell="E7" sqref="E7"/>
    </sheetView>
  </sheetViews>
  <sheetFormatPr customHeight="true" defaultRowHeight="12.8" outlineLevelRow="0" outlineLevelCol="0"/>
  <cols>
    <col min="1" max="1" width="3" customWidth="true" style="1"/>
    <col min="2" max="2" width="18" customWidth="true" style="1"/>
    <col min="3" max="3" width="26" customWidth="true" style="1"/>
    <col min="4" max="4" width="10.4921875" customWidth="true" style="1"/>
  </cols>
  <sheetData>
    <row r="1" spans="1:5" customHeight="1" ht="12.8">
      <c r="B1" s="1" t="s">
        <v>227</v>
      </c>
    </row>
    <row r="2" spans="1:5" customHeight="1" ht="12.8">
      <c r="B2" s="1" t="s">
        <v>228</v>
      </c>
      <c r="C2" s="1" t="s">
        <v>229</v>
      </c>
    </row>
    <row r="4" spans="1:5" customHeight="1" ht="12.8">
      <c r="B4" s="1" t="s">
        <v>230</v>
      </c>
    </row>
    <row r="6" spans="1:5" customHeight="1" ht="12.8">
      <c r="B6" s="184" t="s">
        <v>231</v>
      </c>
      <c r="C6" s="184" t="s">
        <v>232</v>
      </c>
      <c r="D6" s="184" t="s">
        <v>233</v>
      </c>
      <c r="E6" s="185" t="s">
        <v>234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875" right="0.7875" top="1.052777777777778" bottom="1.0527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>&amp;C&amp;"Times New Roman,Regular"&amp;12&amp;A</evenHeader>
    <evenFooter>&amp;C&amp;"Times New Roman,Regular"&amp;12Page &amp;P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5536"/>
  <sheetViews>
    <sheetView tabSelected="0" workbookViewId="0" showGridLines="true" showRowColHeaders="1">
      <pane xSplit="5" topLeftCell="F1" activePane="topRight" state="frozen"/>
      <selection pane="topRight" activeCell="F1" sqref="F1"/>
    </sheetView>
  </sheetViews>
  <sheetFormatPr customHeight="true" defaultRowHeight="15" outlineLevelRow="0" outlineLevelCol="0"/>
  <cols>
    <col min="1" max="1" width="9.5390625" customWidth="true" style="1"/>
    <col min="2" max="2" width="21.8515625" customWidth="true" style="1"/>
    <col min="3" max="3" width="29" customWidth="true" style="1"/>
    <col min="4" max="4" width="9.8515625" customWidth="true" style="1"/>
    <col min="5" max="5" width="12.61328125" customWidth="true" style="1"/>
  </cols>
  <sheetData>
    <row r="1" spans="1:6" customHeight="1" ht="26.45">
      <c r="A1" s="186" t="s">
        <v>235</v>
      </c>
      <c r="B1" s="186"/>
      <c r="C1" s="186"/>
      <c r="D1" s="186"/>
      <c r="E1" s="186"/>
    </row>
    <row r="2" spans="1:6" customHeight="1" ht="15.75">
      <c r="A2" s="186"/>
      <c r="B2" s="186"/>
      <c r="C2" s="186"/>
      <c r="D2" s="186"/>
      <c r="E2" s="186"/>
    </row>
    <row r="3" spans="1:6" customHeight="1" ht="15.75">
      <c r="A3" s="187" t="s">
        <v>236</v>
      </c>
      <c r="B3" s="188" t="s">
        <v>237</v>
      </c>
      <c r="C3" s="188" t="s">
        <v>238</v>
      </c>
      <c r="D3" s="188" t="s">
        <v>239</v>
      </c>
      <c r="E3" s="189" t="s">
        <v>233</v>
      </c>
      <c r="F3" s="185"/>
    </row>
    <row r="65435" spans="1:6" customHeight="1" ht="12.8"/>
    <row r="65436" spans="1:6" customHeight="1" ht="12.8"/>
    <row r="65437" spans="1:6" customHeight="1" ht="12.8"/>
    <row r="65438" spans="1:6" customHeight="1" ht="12.8"/>
    <row r="65439" spans="1:6" customHeight="1" ht="12.8"/>
    <row r="65440" spans="1:6" customHeight="1" ht="12.8"/>
    <row r="65441" spans="1:6" customHeight="1" ht="12.8"/>
    <row r="65442" spans="1:6" customHeight="1" ht="12.8"/>
    <row r="65443" spans="1:6" customHeight="1" ht="12.8"/>
    <row r="65444" spans="1:6" customHeight="1" ht="12.8"/>
    <row r="65445" spans="1:6" customHeight="1" ht="12.8"/>
    <row r="65446" spans="1:6" customHeight="1" ht="12.8"/>
    <row r="65447" spans="1:6" customHeight="1" ht="12.8"/>
    <row r="65448" spans="1:6" customHeight="1" ht="12.8"/>
    <row r="65449" spans="1:6" customHeight="1" ht="12.8"/>
    <row r="65450" spans="1:6" customHeight="1" ht="12.8"/>
    <row r="65451" spans="1:6" customHeight="1" ht="12.8"/>
    <row r="65452" spans="1:6" customHeight="1" ht="12.8"/>
    <row r="65453" spans="1:6" customHeight="1" ht="12.8"/>
    <row r="65454" spans="1:6" customHeight="1" ht="12.8"/>
    <row r="65455" spans="1:6" customHeight="1" ht="12.8"/>
    <row r="65456" spans="1:6" customHeight="1" ht="12.8"/>
    <row r="65457" spans="1:6" customHeight="1" ht="12.8"/>
    <row r="65458" spans="1:6" customHeight="1" ht="12.8"/>
    <row r="65459" spans="1:6" customHeight="1" ht="12.8"/>
    <row r="65460" spans="1:6" customHeight="1" ht="12.8"/>
    <row r="65461" spans="1:6" customHeight="1" ht="12.8"/>
    <row r="65462" spans="1:6" customHeight="1" ht="12.8"/>
    <row r="65463" spans="1:6" customHeight="1" ht="12.8"/>
    <row r="65464" spans="1:6" customHeight="1" ht="12.8"/>
    <row r="65465" spans="1:6" customHeight="1" ht="12.8"/>
    <row r="65466" spans="1:6" customHeight="1" ht="12.8"/>
    <row r="65467" spans="1:6" customHeight="1" ht="12.8"/>
    <row r="65468" spans="1:6" customHeight="1" ht="12.8"/>
    <row r="65469" spans="1:6" customHeight="1" ht="12.8"/>
    <row r="65470" spans="1:6" customHeight="1" ht="12.8"/>
    <row r="65471" spans="1:6" customHeight="1" ht="12.8"/>
    <row r="65472" spans="1:6" customHeight="1" ht="12.8"/>
    <row r="65473" spans="1:6" customHeight="1" ht="12.8"/>
    <row r="65474" spans="1:6" customHeight="1" ht="12.8"/>
    <row r="65475" spans="1:6" customHeight="1" ht="12.8"/>
    <row r="65476" spans="1:6" customHeight="1" ht="12.8"/>
    <row r="65477" spans="1:6" customHeight="1" ht="12.8"/>
    <row r="65478" spans="1:6" customHeight="1" ht="12.8"/>
    <row r="65479" spans="1:6" customHeight="1" ht="12.8"/>
    <row r="65480" spans="1:6" customHeight="1" ht="12.8"/>
    <row r="65481" spans="1:6" customHeight="1" ht="12.8"/>
    <row r="65482" spans="1:6" customHeight="1" ht="12.8"/>
    <row r="65483" spans="1:6" customHeight="1" ht="12.8"/>
    <row r="65484" spans="1:6" customHeight="1" ht="12.8"/>
    <row r="65485" spans="1:6" customHeight="1" ht="12.8"/>
    <row r="65486" spans="1:6" customHeight="1" ht="12.8"/>
    <row r="65487" spans="1:6" customHeight="1" ht="12.8"/>
    <row r="65488" spans="1:6" customHeight="1" ht="12.8"/>
    <row r="65489" spans="1:6" customHeight="1" ht="12.8"/>
    <row r="65490" spans="1:6" customHeight="1" ht="12.8"/>
    <row r="65491" spans="1:6" customHeight="1" ht="12.8"/>
    <row r="65492" spans="1:6" customHeight="1" ht="12.8"/>
    <row r="65493" spans="1:6" customHeight="1" ht="12.8"/>
    <row r="65494" spans="1:6" customHeight="1" ht="12.8"/>
    <row r="65495" spans="1:6" customHeight="1" ht="12.8"/>
    <row r="65496" spans="1:6" customHeight="1" ht="12.8"/>
    <row r="65497" spans="1:6" customHeight="1" ht="12.8"/>
    <row r="65498" spans="1:6" customHeight="1" ht="12.8"/>
    <row r="65499" spans="1:6" customHeight="1" ht="12.8"/>
    <row r="65500" spans="1:6" customHeight="1" ht="12.8"/>
    <row r="65501" spans="1:6" customHeight="1" ht="12.8"/>
    <row r="65502" spans="1:6" customHeight="1" ht="12.8"/>
    <row r="65503" spans="1:6" customHeight="1" ht="12.8"/>
    <row r="65504" spans="1:6" customHeight="1" ht="12.8"/>
    <row r="65505" spans="1:6" customHeight="1" ht="12.8"/>
    <row r="65506" spans="1:6" customHeight="1" ht="12.8"/>
    <row r="65507" spans="1:6" customHeight="1" ht="12.8"/>
    <row r="65508" spans="1:6" customHeight="1" ht="12.8"/>
    <row r="65509" spans="1:6" customHeight="1" ht="12.8"/>
    <row r="65510" spans="1:6" customHeight="1" ht="12.8"/>
    <row r="65511" spans="1:6" customHeight="1" ht="12.8"/>
    <row r="65512" spans="1:6" customHeight="1" ht="12.8"/>
    <row r="65513" spans="1:6" customHeight="1" ht="12.8"/>
    <row r="65514" spans="1:6" customHeight="1" ht="12.8"/>
    <row r="65515" spans="1:6" customHeight="1" ht="12.8"/>
    <row r="65516" spans="1:6" customHeight="1" ht="12.8"/>
    <row r="65517" spans="1:6" customHeight="1" ht="12.8"/>
    <row r="65518" spans="1:6" customHeight="1" ht="12.8"/>
    <row r="65519" spans="1:6" customHeight="1" ht="12.8"/>
    <row r="65520" spans="1:6" customHeight="1" ht="12.8"/>
    <row r="65521" spans="1:6" customHeight="1" ht="12.8"/>
    <row r="65522" spans="1:6" customHeight="1" ht="12.8"/>
    <row r="65523" spans="1:6" customHeight="1" ht="12.8"/>
    <row r="65524" spans="1:6" customHeight="1" ht="12.8"/>
    <row r="65525" spans="1:6" customHeight="1" ht="12.8"/>
    <row r="65526" spans="1:6" customHeight="1" ht="12.8"/>
    <row r="65527" spans="1:6" customHeight="1" ht="12.8"/>
    <row r="65528" spans="1:6" customHeight="1" ht="12.8"/>
    <row r="65529" spans="1:6" customHeight="1" ht="12.8"/>
    <row r="65530" spans="1:6" customHeight="1" ht="12.8"/>
    <row r="65531" spans="1:6" customHeight="1" ht="12.8"/>
    <row r="65532" spans="1:6" customHeight="1" ht="12.8"/>
    <row r="65533" spans="1:6" customHeight="1" ht="12.8"/>
    <row r="65534" spans="1:6" customHeight="1" ht="12.8"/>
    <row r="65535" spans="1:6" customHeight="1" ht="12.8"/>
    <row r="65536" spans="1:6" customHeight="1" ht="12.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1:E2"/>
  </mergeCells>
  <printOptions gridLines="false" gridLinesSet="true"/>
  <pageMargins left="0.7" right="0.7" top="0.75" bottom="0.75" header="0.5118055555555555" footer="0.511805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84"/>
  <sheetViews>
    <sheetView tabSelected="0" workbookViewId="0" showGridLines="true" showRowColHeaders="1">
      <selection activeCell="J48" sqref="J48"/>
    </sheetView>
  </sheetViews>
  <sheetFormatPr customHeight="true" defaultRowHeight="15" outlineLevelRow="0" outlineLevelCol="0"/>
  <cols>
    <col min="1" max="1" width="8.57421875" customWidth="true" style="1"/>
    <col min="2" max="2" width="20.28515625" customWidth="true" style="1"/>
    <col min="3" max="3" width="21.42578125" customWidth="true" style="1"/>
    <col min="4" max="4" width="9.140625" customWidth="true" style="1"/>
    <col min="5" max="5" width="13.57421875" customWidth="true" style="1"/>
    <col min="6" max="6" width="10.140625" customWidth="true" style="1"/>
    <col min="7" max="7" width="10.57421875" customWidth="true" style="1"/>
    <col min="8" max="8" width="10.57421875" customWidth="true" style="1"/>
    <col min="9" max="9" width="9.140625" customWidth="true" style="1"/>
    <col min="10" max="10" width="9.140625" customWidth="true" style="190"/>
    <col min="11" max="11" width="9.140625" customWidth="true" style="1"/>
    <col min="12" max="12" width="23.42578125" customWidth="true" style="1"/>
    <col min="13" max="13" width="9.140625" customWidth="true" style="1"/>
    <col min="14" max="14" width="9.140625" customWidth="true" style="1"/>
  </cols>
  <sheetData>
    <row r="3" spans="1:14" customHeight="1" ht="15" s="197" customFormat="1">
      <c r="A3" s="191">
        <v>41884</v>
      </c>
      <c r="B3" s="192" t="s">
        <v>240</v>
      </c>
      <c r="C3" s="192" t="s">
        <v>241</v>
      </c>
      <c r="D3" s="193" t="s">
        <v>242</v>
      </c>
      <c r="E3" s="193" t="s">
        <v>243</v>
      </c>
      <c r="F3" s="193" t="s">
        <v>244</v>
      </c>
      <c r="G3" s="194">
        <v>0.6626736111111111</v>
      </c>
      <c r="H3" s="194">
        <v>0.05296296296296296</v>
      </c>
      <c r="I3" s="195">
        <v>0.3902777777777778</v>
      </c>
      <c r="J3" s="196">
        <v>3</v>
      </c>
    </row>
    <row r="4" spans="1:14" customHeight="1" ht="15">
      <c r="A4" s="191">
        <v>41885</v>
      </c>
      <c r="B4" s="192" t="s">
        <v>240</v>
      </c>
      <c r="C4" s="192" t="s">
        <v>241</v>
      </c>
      <c r="D4" s="193" t="s">
        <v>242</v>
      </c>
      <c r="E4" s="193" t="s">
        <v>243</v>
      </c>
      <c r="F4" s="193" t="s">
        <v>244</v>
      </c>
      <c r="G4" s="194">
        <v>0.6600462962962963</v>
      </c>
      <c r="H4" s="194">
        <v>0.04598379629629629</v>
      </c>
      <c r="I4" s="195">
        <v>0.3861111111111111</v>
      </c>
      <c r="J4" s="190">
        <v>3</v>
      </c>
    </row>
    <row r="5" spans="1:14" customHeight="1" ht="15">
      <c r="A5" s="191">
        <v>41855</v>
      </c>
      <c r="B5" s="192" t="s">
        <v>240</v>
      </c>
      <c r="C5" s="192" t="s">
        <v>241</v>
      </c>
      <c r="D5" s="193" t="s">
        <v>242</v>
      </c>
      <c r="E5" s="193" t="s">
        <v>243</v>
      </c>
      <c r="F5" s="193" t="s">
        <v>244</v>
      </c>
      <c r="G5" s="194">
        <v>0.655162037037037</v>
      </c>
      <c r="H5" s="194">
        <v>0.04692129629629629</v>
      </c>
      <c r="I5" s="195">
        <v>0.3916666666666667</v>
      </c>
      <c r="J5" s="190">
        <v>3</v>
      </c>
      <c r="K5" s="55" t="str">
        <f>SUM(J3:J5)</f>
        <v>0</v>
      </c>
      <c r="L5" s="198" t="s">
        <v>245</v>
      </c>
    </row>
    <row r="6" spans="1:14" customHeight="1" ht="15">
      <c r="A6" s="191"/>
      <c r="B6" s="192"/>
      <c r="C6" s="192"/>
      <c r="D6" s="193"/>
      <c r="E6" s="193"/>
      <c r="F6" s="193"/>
      <c r="G6" s="194"/>
      <c r="H6" s="199"/>
      <c r="I6" s="195"/>
    </row>
    <row r="7" spans="1:14" customHeight="1" ht="24">
      <c r="A7" s="191">
        <v>41872</v>
      </c>
      <c r="B7" s="192" t="s">
        <v>180</v>
      </c>
      <c r="C7" s="192" t="s">
        <v>246</v>
      </c>
      <c r="D7" s="193" t="s">
        <v>247</v>
      </c>
      <c r="E7" s="192" t="s">
        <v>248</v>
      </c>
      <c r="F7" s="193" t="s">
        <v>249</v>
      </c>
      <c r="G7" s="194">
        <v>0.5698726851851852</v>
      </c>
      <c r="H7" s="194">
        <v>1.002777777777778</v>
      </c>
      <c r="I7" s="200" t="str">
        <f>H7-G7</f>
        <v>0</v>
      </c>
      <c r="J7" s="190">
        <v>1</v>
      </c>
    </row>
    <row r="8" spans="1:14" customHeight="1" ht="24">
      <c r="A8" s="191">
        <v>41873</v>
      </c>
      <c r="B8" s="192" t="s">
        <v>180</v>
      </c>
      <c r="C8" s="192" t="s">
        <v>246</v>
      </c>
      <c r="D8" s="193" t="s">
        <v>247</v>
      </c>
      <c r="E8" s="192" t="s">
        <v>248</v>
      </c>
      <c r="F8" s="193" t="s">
        <v>249</v>
      </c>
      <c r="G8" s="194">
        <v>0.5739467592592592</v>
      </c>
      <c r="H8" s="194">
        <v>1.034027777777778</v>
      </c>
      <c r="I8" s="200" t="str">
        <f>H8-G8</f>
        <v>0</v>
      </c>
      <c r="J8" s="190">
        <v>1</v>
      </c>
    </row>
    <row r="9" spans="1:14" customHeight="1" ht="24">
      <c r="A9" s="191">
        <v>41874</v>
      </c>
      <c r="B9" s="192" t="s">
        <v>180</v>
      </c>
      <c r="C9" s="192" t="s">
        <v>246</v>
      </c>
      <c r="D9" s="193" t="s">
        <v>247</v>
      </c>
      <c r="E9" s="192" t="s">
        <v>248</v>
      </c>
      <c r="F9" s="193" t="s">
        <v>249</v>
      </c>
      <c r="G9" s="194">
        <v>0.575150462962963</v>
      </c>
      <c r="H9" s="194">
        <v>0.9999421296296296</v>
      </c>
      <c r="I9" s="200" t="str">
        <f>H9-G9</f>
        <v>0</v>
      </c>
      <c r="J9" s="190">
        <v>1</v>
      </c>
    </row>
    <row r="10" spans="1:14" customHeight="1" ht="24">
      <c r="A10" s="191">
        <v>41877</v>
      </c>
      <c r="B10" s="192" t="s">
        <v>180</v>
      </c>
      <c r="C10" s="192" t="s">
        <v>246</v>
      </c>
      <c r="D10" s="193" t="s">
        <v>247</v>
      </c>
      <c r="E10" s="192" t="s">
        <v>248</v>
      </c>
      <c r="F10" s="193" t="s">
        <v>249</v>
      </c>
      <c r="G10" s="194">
        <v>0.5866898148148149</v>
      </c>
      <c r="H10" s="194">
        <v>0.9942245370370371</v>
      </c>
      <c r="I10" s="200" t="str">
        <f>H10-G10</f>
        <v>0</v>
      </c>
      <c r="J10" s="190">
        <v>1</v>
      </c>
    </row>
    <row r="11" spans="1:14" customHeight="1" ht="24">
      <c r="A11" s="191">
        <v>41878</v>
      </c>
      <c r="B11" s="192" t="s">
        <v>180</v>
      </c>
      <c r="C11" s="192" t="s">
        <v>246</v>
      </c>
      <c r="D11" s="193" t="s">
        <v>247</v>
      </c>
      <c r="E11" s="192" t="s">
        <v>248</v>
      </c>
      <c r="F11" s="193" t="s">
        <v>249</v>
      </c>
      <c r="G11" s="194">
        <v>0.5791087962962963</v>
      </c>
      <c r="H11" s="194">
        <v>0.007708333333333334</v>
      </c>
      <c r="I11" s="200">
        <v>0.4708333333333334</v>
      </c>
      <c r="J11" s="190">
        <v>1</v>
      </c>
    </row>
    <row r="12" spans="1:14" customHeight="1" ht="24">
      <c r="A12" s="191">
        <v>41879</v>
      </c>
      <c r="B12" s="192" t="s">
        <v>180</v>
      </c>
      <c r="C12" s="192" t="s">
        <v>246</v>
      </c>
      <c r="D12" s="193" t="s">
        <v>247</v>
      </c>
      <c r="E12" s="192" t="s">
        <v>248</v>
      </c>
      <c r="F12" s="193" t="s">
        <v>249</v>
      </c>
      <c r="G12" s="194">
        <v>0.5804745370370371</v>
      </c>
      <c r="H12" s="194">
        <v>0.01328703703703704</v>
      </c>
      <c r="I12" s="200">
        <v>0.475</v>
      </c>
      <c r="J12" s="190">
        <v>1</v>
      </c>
    </row>
    <row r="13" spans="1:14" customHeight="1" ht="24">
      <c r="A13" s="191">
        <v>41880</v>
      </c>
      <c r="B13" s="192" t="s">
        <v>180</v>
      </c>
      <c r="C13" s="192" t="s">
        <v>246</v>
      </c>
      <c r="D13" s="193" t="s">
        <v>247</v>
      </c>
      <c r="E13" s="192" t="s">
        <v>248</v>
      </c>
      <c r="F13" s="193" t="s">
        <v>249</v>
      </c>
      <c r="G13" s="194">
        <v>0.5794212962962962</v>
      </c>
      <c r="H13" s="194">
        <v>0.995775462962963</v>
      </c>
      <c r="I13" s="200" t="str">
        <f>H13-G13</f>
        <v>0</v>
      </c>
      <c r="J13" s="190">
        <v>1</v>
      </c>
    </row>
    <row r="14" spans="1:14" customHeight="1" ht="24">
      <c r="A14" s="191">
        <v>41881</v>
      </c>
      <c r="B14" s="192" t="s">
        <v>180</v>
      </c>
      <c r="C14" s="192" t="s">
        <v>246</v>
      </c>
      <c r="D14" s="193" t="s">
        <v>247</v>
      </c>
      <c r="E14" s="192" t="s">
        <v>248</v>
      </c>
      <c r="F14" s="193" t="s">
        <v>249</v>
      </c>
      <c r="G14" s="194">
        <v>0.5858333333333333</v>
      </c>
      <c r="H14" s="194">
        <v>0.01910879629629629</v>
      </c>
      <c r="I14" s="200">
        <v>0.4333333333333333</v>
      </c>
      <c r="J14" s="190">
        <v>1</v>
      </c>
    </row>
    <row r="15" spans="1:14" customHeight="1" ht="24">
      <c r="A15" s="191">
        <v>41884</v>
      </c>
      <c r="B15" s="192" t="s">
        <v>180</v>
      </c>
      <c r="C15" s="192" t="s">
        <v>246</v>
      </c>
      <c r="D15" s="193" t="s">
        <v>247</v>
      </c>
      <c r="E15" s="192" t="s">
        <v>248</v>
      </c>
      <c r="F15" s="193" t="s">
        <v>249</v>
      </c>
      <c r="G15" s="201">
        <v>0.6223958333333334</v>
      </c>
      <c r="H15" s="199">
        <v>0.977511574074074</v>
      </c>
      <c r="I15" s="195">
        <v>0.3551157407407406</v>
      </c>
      <c r="J15" s="202">
        <v>1</v>
      </c>
    </row>
    <row r="16" spans="1:14" customHeight="1" ht="24">
      <c r="A16" s="191">
        <v>41885</v>
      </c>
      <c r="B16" s="192" t="s">
        <v>180</v>
      </c>
      <c r="C16" s="192" t="s">
        <v>246</v>
      </c>
      <c r="D16" s="193" t="s">
        <v>247</v>
      </c>
      <c r="E16" s="192" t="s">
        <v>248</v>
      </c>
      <c r="F16" s="193" t="s">
        <v>249</v>
      </c>
      <c r="G16" s="194">
        <v>0.5847106481481482</v>
      </c>
      <c r="H16" s="194">
        <v>0.9783333333333334</v>
      </c>
      <c r="I16" s="195">
        <v>0.3936226851851852</v>
      </c>
      <c r="J16" s="190">
        <v>1</v>
      </c>
      <c r="K16" s="55"/>
    </row>
    <row r="17" spans="1:14" customHeight="1" ht="24">
      <c r="A17" s="191">
        <v>41855</v>
      </c>
      <c r="B17" s="192" t="s">
        <v>180</v>
      </c>
      <c r="C17" s="192" t="s">
        <v>246</v>
      </c>
      <c r="D17" s="193" t="s">
        <v>247</v>
      </c>
      <c r="E17" s="192" t="s">
        <v>248</v>
      </c>
      <c r="F17" s="193" t="s">
        <v>249</v>
      </c>
      <c r="G17" s="194">
        <v>0.584386574074074</v>
      </c>
      <c r="H17" s="194">
        <v>0.981886574074074</v>
      </c>
      <c r="I17" s="195" t="str">
        <f>H17-G17</f>
        <v>0</v>
      </c>
      <c r="J17" s="190">
        <v>1</v>
      </c>
      <c r="K17" s="55" t="str">
        <f>SUM(J7:J17)</f>
        <v>0</v>
      </c>
    </row>
    <row r="18" spans="1:14" customHeight="1" ht="15">
      <c r="A18" s="191"/>
      <c r="B18" s="192"/>
      <c r="C18" s="192"/>
      <c r="D18" s="193"/>
      <c r="E18" s="192"/>
      <c r="F18" s="193"/>
      <c r="G18" s="194"/>
      <c r="H18" s="194"/>
      <c r="I18" s="195"/>
      <c r="K18" s="55"/>
    </row>
    <row r="19" spans="1:14" customHeight="1" ht="15" s="209" customFormat="1">
      <c r="A19" s="203"/>
      <c r="B19" s="204"/>
      <c r="C19" s="204"/>
      <c r="D19" s="205"/>
      <c r="E19" s="204"/>
      <c r="F19" s="205"/>
      <c r="G19" s="206"/>
      <c r="H19" s="206"/>
      <c r="I19" s="207"/>
      <c r="J19" s="208"/>
    </row>
    <row r="20" spans="1:14" customHeight="1" ht="15" s="209" customFormat="1">
      <c r="A20" s="203">
        <v>41872</v>
      </c>
      <c r="B20" s="210" t="s">
        <v>250</v>
      </c>
      <c r="C20" s="210" t="s">
        <v>251</v>
      </c>
      <c r="D20" s="211" t="s">
        <v>252</v>
      </c>
      <c r="E20" s="210" t="s">
        <v>243</v>
      </c>
      <c r="F20" s="211" t="s">
        <v>253</v>
      </c>
      <c r="G20" s="194">
        <v>0.8799305555555555</v>
      </c>
      <c r="H20" s="194">
        <v>0.2925231481481481</v>
      </c>
      <c r="I20" s="200">
        <v>0.4125</v>
      </c>
      <c r="J20" s="208">
        <v>8</v>
      </c>
    </row>
    <row r="21" spans="1:14" customHeight="1" ht="15" s="209" customFormat="1">
      <c r="A21" s="203">
        <v>41873</v>
      </c>
      <c r="B21" s="210" t="s">
        <v>250</v>
      </c>
      <c r="C21" s="210" t="s">
        <v>251</v>
      </c>
      <c r="D21" s="211" t="s">
        <v>252</v>
      </c>
      <c r="E21" s="210" t="s">
        <v>243</v>
      </c>
      <c r="F21" s="211" t="s">
        <v>253</v>
      </c>
      <c r="G21" s="194">
        <v>0.8743981481481482</v>
      </c>
      <c r="H21" s="194">
        <v>0.292662037037037</v>
      </c>
      <c r="I21" s="200">
        <v>0.4180555555555556</v>
      </c>
      <c r="J21" s="208">
        <v>8</v>
      </c>
    </row>
    <row r="22" spans="1:14" customHeight="1" ht="15">
      <c r="A22" s="191">
        <v>41874</v>
      </c>
      <c r="B22" s="210" t="s">
        <v>250</v>
      </c>
      <c r="C22" s="210" t="s">
        <v>251</v>
      </c>
      <c r="D22" s="211" t="s">
        <v>252</v>
      </c>
      <c r="E22" s="210" t="s">
        <v>243</v>
      </c>
      <c r="F22" s="211" t="s">
        <v>253</v>
      </c>
      <c r="G22" s="194">
        <v>0.8743981481481482</v>
      </c>
      <c r="H22" s="194">
        <v>0.292662037037037</v>
      </c>
      <c r="I22" s="200">
        <v>0.4180555555555556</v>
      </c>
      <c r="J22" s="208">
        <v>8</v>
      </c>
    </row>
    <row r="23" spans="1:14" customHeight="1" ht="15" s="213" customFormat="1">
      <c r="A23" s="191">
        <v>41876</v>
      </c>
      <c r="B23" s="210" t="s">
        <v>250</v>
      </c>
      <c r="C23" s="210" t="s">
        <v>251</v>
      </c>
      <c r="D23" s="211" t="s">
        <v>252</v>
      </c>
      <c r="E23" s="210" t="s">
        <v>243</v>
      </c>
      <c r="F23" s="211" t="s">
        <v>253</v>
      </c>
      <c r="G23" s="194">
        <v>0.8850231481481482</v>
      </c>
      <c r="H23" s="194">
        <v>0.2930555555555556</v>
      </c>
      <c r="I23" s="212">
        <v>0.4083333333333334</v>
      </c>
      <c r="J23" s="208">
        <v>8</v>
      </c>
    </row>
    <row r="24" spans="1:14" customHeight="1" ht="15">
      <c r="A24" s="191">
        <v>41877</v>
      </c>
      <c r="B24" s="210" t="s">
        <v>250</v>
      </c>
      <c r="C24" s="210" t="s">
        <v>251</v>
      </c>
      <c r="D24" s="211" t="s">
        <v>252</v>
      </c>
      <c r="E24" s="210" t="s">
        <v>243</v>
      </c>
      <c r="F24" s="211" t="s">
        <v>253</v>
      </c>
      <c r="G24" s="194">
        <v>0.8649305555555555</v>
      </c>
      <c r="H24" s="194">
        <v>0.2926273148148148</v>
      </c>
      <c r="I24" s="200">
        <v>0.4277777777777778</v>
      </c>
      <c r="J24" s="208">
        <v>8</v>
      </c>
    </row>
    <row r="25" spans="1:14" customHeight="1" ht="15">
      <c r="A25" s="191">
        <v>41878</v>
      </c>
      <c r="B25" s="210" t="s">
        <v>250</v>
      </c>
      <c r="C25" s="210" t="s">
        <v>251</v>
      </c>
      <c r="D25" s="211" t="s">
        <v>252</v>
      </c>
      <c r="E25" s="210" t="s">
        <v>243</v>
      </c>
      <c r="F25" s="211" t="s">
        <v>253</v>
      </c>
      <c r="G25" s="194">
        <v>0.8812152777777778</v>
      </c>
      <c r="H25" s="194">
        <v>0.2993171296296296</v>
      </c>
      <c r="I25" s="200">
        <v>0.41875</v>
      </c>
      <c r="J25" s="208">
        <v>8</v>
      </c>
    </row>
    <row r="26" spans="1:14" customHeight="1" ht="15">
      <c r="A26" s="191">
        <v>41879</v>
      </c>
      <c r="B26" s="210" t="s">
        <v>250</v>
      </c>
      <c r="C26" s="210" t="s">
        <v>251</v>
      </c>
      <c r="D26" s="211" t="s">
        <v>252</v>
      </c>
      <c r="E26" s="210" t="s">
        <v>243</v>
      </c>
      <c r="F26" s="211" t="s">
        <v>253</v>
      </c>
      <c r="G26" s="194">
        <v>0.8786689814814815</v>
      </c>
      <c r="H26" s="194">
        <v>0.2925810185185185</v>
      </c>
      <c r="I26" s="200">
        <v>0.4138888888888889</v>
      </c>
      <c r="J26" s="208">
        <v>8</v>
      </c>
    </row>
    <row r="27" spans="1:14" customHeight="1" ht="15">
      <c r="A27" s="191">
        <v>41880</v>
      </c>
      <c r="B27" s="210" t="s">
        <v>250</v>
      </c>
      <c r="C27" s="210" t="s">
        <v>251</v>
      </c>
      <c r="D27" s="211" t="s">
        <v>252</v>
      </c>
      <c r="E27" s="210" t="s">
        <v>243</v>
      </c>
      <c r="F27" s="211" t="s">
        <v>253</v>
      </c>
      <c r="G27" s="194">
        <v>0.8732407407407408</v>
      </c>
      <c r="H27" s="194">
        <v>0.2919791666666667</v>
      </c>
      <c r="I27" s="200">
        <v>0.41875</v>
      </c>
      <c r="J27" s="208">
        <v>8</v>
      </c>
    </row>
    <row r="28" spans="1:14" customHeight="1" ht="15">
      <c r="A28" s="191">
        <v>41883</v>
      </c>
      <c r="B28" s="192" t="s">
        <v>250</v>
      </c>
      <c r="C28" s="192" t="s">
        <v>251</v>
      </c>
      <c r="D28" s="193" t="s">
        <v>252</v>
      </c>
      <c r="E28" s="192" t="s">
        <v>243</v>
      </c>
      <c r="F28" s="193" t="s">
        <v>253</v>
      </c>
      <c r="G28" s="194">
        <v>0.8762384259259259</v>
      </c>
      <c r="H28" s="194">
        <v>0.2923379629629629</v>
      </c>
      <c r="I28" s="195">
        <v>0.4159722222222222</v>
      </c>
      <c r="J28" s="208">
        <v>8</v>
      </c>
    </row>
    <row r="29" spans="1:14" customHeight="1" ht="15">
      <c r="A29" s="191">
        <v>41884</v>
      </c>
      <c r="B29" s="192" t="s">
        <v>250</v>
      </c>
      <c r="C29" s="192" t="s">
        <v>251</v>
      </c>
      <c r="D29" s="193" t="s">
        <v>252</v>
      </c>
      <c r="E29" s="192" t="s">
        <v>243</v>
      </c>
      <c r="F29" s="193" t="s">
        <v>253</v>
      </c>
      <c r="G29" s="194">
        <v>0.8941898148148147</v>
      </c>
      <c r="H29" s="194">
        <v>0.3131828703703703</v>
      </c>
      <c r="I29" s="195">
        <v>0.41875</v>
      </c>
      <c r="J29" s="208">
        <v>8</v>
      </c>
      <c r="K29" s="55"/>
    </row>
    <row r="30" spans="1:14" customHeight="1" ht="15" s="213" customFormat="1">
      <c r="A30" s="191">
        <v>41885</v>
      </c>
      <c r="B30" s="192" t="s">
        <v>250</v>
      </c>
      <c r="C30" s="192" t="s">
        <v>251</v>
      </c>
      <c r="D30" s="193" t="s">
        <v>252</v>
      </c>
      <c r="E30" s="192" t="s">
        <v>243</v>
      </c>
      <c r="F30" s="193" t="s">
        <v>253</v>
      </c>
      <c r="G30" s="194">
        <v>0.8782638888888888</v>
      </c>
      <c r="H30" s="194">
        <v>0.2921412037037037</v>
      </c>
      <c r="I30" s="195">
        <v>0.4138888888888889</v>
      </c>
      <c r="J30" s="208">
        <v>8</v>
      </c>
      <c r="K30" s="214"/>
    </row>
    <row r="31" spans="1:14" customHeight="1" ht="15" s="213" customFormat="1">
      <c r="A31" s="191">
        <v>41886</v>
      </c>
      <c r="B31" s="192" t="s">
        <v>250</v>
      </c>
      <c r="C31" s="192" t="s">
        <v>251</v>
      </c>
      <c r="D31" s="193" t="s">
        <v>252</v>
      </c>
      <c r="E31" s="192" t="s">
        <v>243</v>
      </c>
      <c r="F31" s="193" t="s">
        <v>253</v>
      </c>
      <c r="G31" s="194">
        <v>0.8985879629629631</v>
      </c>
      <c r="H31" s="194">
        <v>0.2930555555555556</v>
      </c>
      <c r="I31" s="195">
        <v>0.3951388888888889</v>
      </c>
      <c r="J31" s="208">
        <v>8</v>
      </c>
      <c r="K31" s="214" t="str">
        <f>SUM(J20:J31)</f>
        <v>0</v>
      </c>
    </row>
    <row r="32" spans="1:14" customHeight="1" ht="15" s="209" customFormat="1">
      <c r="A32" s="203"/>
      <c r="B32" s="204"/>
      <c r="C32" s="204"/>
      <c r="D32" s="205"/>
      <c r="E32" s="204"/>
      <c r="F32" s="205"/>
      <c r="G32" s="206"/>
      <c r="H32" s="206"/>
      <c r="I32" s="207"/>
      <c r="J32" s="208"/>
      <c r="K32" s="214"/>
    </row>
    <row r="33" spans="1:14" customHeight="1" ht="15" s="209" customFormat="1">
      <c r="A33" s="203">
        <v>41872</v>
      </c>
      <c r="B33" s="192" t="s">
        <v>184</v>
      </c>
      <c r="C33" s="192" t="s">
        <v>254</v>
      </c>
      <c r="D33" s="193" t="s">
        <v>252</v>
      </c>
      <c r="E33" s="192" t="s">
        <v>248</v>
      </c>
      <c r="F33" s="193" t="s">
        <v>253</v>
      </c>
      <c r="G33" s="194">
        <v>0.7512847222222222</v>
      </c>
      <c r="H33" s="194">
        <v>0.1501041666666667</v>
      </c>
      <c r="I33" s="200">
        <v>0.3993055555555556</v>
      </c>
      <c r="J33" s="208">
        <v>5</v>
      </c>
    </row>
    <row r="34" spans="1:14" customHeight="1" ht="15" s="209" customFormat="1">
      <c r="A34" s="203">
        <v>41873</v>
      </c>
      <c r="B34" s="192" t="s">
        <v>184</v>
      </c>
      <c r="C34" s="192" t="s">
        <v>254</v>
      </c>
      <c r="D34" s="193" t="s">
        <v>252</v>
      </c>
      <c r="E34" s="192" t="s">
        <v>248</v>
      </c>
      <c r="F34" s="193" t="s">
        <v>253</v>
      </c>
      <c r="G34" s="194">
        <v>0.9084143518518518</v>
      </c>
      <c r="H34" s="194">
        <v>0.3111574074074074</v>
      </c>
      <c r="I34" s="200">
        <v>0.4027777777777777</v>
      </c>
      <c r="J34" s="208">
        <v>8</v>
      </c>
    </row>
    <row r="35" spans="1:14" customHeight="1" ht="15" s="209" customFormat="1">
      <c r="A35" s="203">
        <v>41877</v>
      </c>
      <c r="B35" s="192" t="s">
        <v>184</v>
      </c>
      <c r="C35" s="192" t="s">
        <v>254</v>
      </c>
      <c r="D35" s="193" t="s">
        <v>252</v>
      </c>
      <c r="E35" s="192" t="s">
        <v>248</v>
      </c>
      <c r="F35" s="193" t="s">
        <v>253</v>
      </c>
      <c r="G35" s="194">
        <v>0.9058333333333333</v>
      </c>
      <c r="H35" s="194">
        <v>0.2934375</v>
      </c>
      <c r="I35" s="200">
        <v>0.3875</v>
      </c>
      <c r="J35" s="208">
        <v>8</v>
      </c>
    </row>
    <row r="36" spans="1:14" customHeight="1" ht="15" s="209" customFormat="1">
      <c r="A36" s="203">
        <v>41878</v>
      </c>
      <c r="B36" s="192" t="s">
        <v>184</v>
      </c>
      <c r="C36" s="192" t="s">
        <v>254</v>
      </c>
      <c r="D36" s="193" t="s">
        <v>252</v>
      </c>
      <c r="E36" s="192" t="s">
        <v>248</v>
      </c>
      <c r="F36" s="193" t="s">
        <v>253</v>
      </c>
      <c r="G36" s="194">
        <v>0.9143402777777778</v>
      </c>
      <c r="H36" s="194">
        <v>0.3046412037037037</v>
      </c>
      <c r="I36" s="200">
        <v>0.3902777777777778</v>
      </c>
      <c r="J36" s="208">
        <v>8</v>
      </c>
    </row>
    <row r="37" spans="1:14" customHeight="1" ht="15" s="209" customFormat="1">
      <c r="A37" s="203">
        <v>41879</v>
      </c>
      <c r="B37" s="192" t="s">
        <v>184</v>
      </c>
      <c r="C37" s="192" t="s">
        <v>254</v>
      </c>
      <c r="D37" s="193" t="s">
        <v>252</v>
      </c>
      <c r="E37" s="192" t="s">
        <v>248</v>
      </c>
      <c r="F37" s="193" t="s">
        <v>253</v>
      </c>
      <c r="G37" s="194">
        <v>0.8468865740740741</v>
      </c>
      <c r="H37" s="194">
        <v>0.2409490740740741</v>
      </c>
      <c r="I37" s="200">
        <v>0.39375</v>
      </c>
      <c r="J37" s="208">
        <v>7</v>
      </c>
    </row>
    <row r="38" spans="1:14" customHeight="1" ht="15" s="209" customFormat="1">
      <c r="A38" s="203">
        <v>41880</v>
      </c>
      <c r="B38" s="192" t="s">
        <v>184</v>
      </c>
      <c r="C38" s="192" t="s">
        <v>254</v>
      </c>
      <c r="D38" s="193" t="s">
        <v>252</v>
      </c>
      <c r="E38" s="192" t="s">
        <v>248</v>
      </c>
      <c r="F38" s="193" t="s">
        <v>253</v>
      </c>
      <c r="G38" s="201">
        <v>0.9234143518518518</v>
      </c>
      <c r="H38" s="194">
        <v>0.316875</v>
      </c>
      <c r="I38" s="200">
        <v>0.39375</v>
      </c>
      <c r="J38" s="208">
        <v>8</v>
      </c>
    </row>
    <row r="39" spans="1:14" customHeight="1" ht="15" s="209" customFormat="1">
      <c r="A39" s="203">
        <v>41881</v>
      </c>
      <c r="B39" s="192" t="s">
        <v>184</v>
      </c>
      <c r="C39" s="192" t="s">
        <v>254</v>
      </c>
      <c r="D39" s="193" t="s">
        <v>252</v>
      </c>
      <c r="E39" s="192" t="s">
        <v>248</v>
      </c>
      <c r="F39" s="193" t="s">
        <v>253</v>
      </c>
      <c r="G39" s="194">
        <v>0.9143402777777778</v>
      </c>
      <c r="H39" s="194">
        <v>0.3064930555555556</v>
      </c>
      <c r="I39" s="200">
        <v>0.3923611111111111</v>
      </c>
      <c r="J39" s="208">
        <v>8</v>
      </c>
    </row>
    <row r="40" spans="1:14" customHeight="1" ht="15" s="213" customFormat="1">
      <c r="A40" s="191">
        <v>41884</v>
      </c>
      <c r="B40" s="192" t="s">
        <v>184</v>
      </c>
      <c r="C40" s="192" t="s">
        <v>254</v>
      </c>
      <c r="D40" s="193" t="s">
        <v>252</v>
      </c>
      <c r="E40" s="192" t="s">
        <v>248</v>
      </c>
      <c r="F40" s="193" t="s">
        <v>253</v>
      </c>
      <c r="G40" s="194">
        <v>0.902037037037037</v>
      </c>
      <c r="H40" s="194">
        <v>0.2997106481481481</v>
      </c>
      <c r="I40" s="195">
        <v>0.3979166666666667</v>
      </c>
      <c r="J40" s="208">
        <v>8</v>
      </c>
    </row>
    <row r="41" spans="1:14" customHeight="1" ht="15" s="213" customFormat="1">
      <c r="A41" s="191">
        <v>41885</v>
      </c>
      <c r="B41" s="192" t="s">
        <v>184</v>
      </c>
      <c r="C41" s="192" t="s">
        <v>254</v>
      </c>
      <c r="D41" s="193" t="s">
        <v>252</v>
      </c>
      <c r="E41" s="192" t="s">
        <v>248</v>
      </c>
      <c r="F41" s="193" t="s">
        <v>253</v>
      </c>
      <c r="G41" s="194">
        <v>0.9208101851851852</v>
      </c>
      <c r="H41" s="194">
        <v>0.2950462962962963</v>
      </c>
      <c r="I41" s="212">
        <v>0.3743055555555555</v>
      </c>
      <c r="J41" s="208">
        <v>8</v>
      </c>
      <c r="K41" s="214"/>
    </row>
    <row r="42" spans="1:14" customHeight="1" ht="15" s="213" customFormat="1">
      <c r="A42" s="191">
        <v>41886</v>
      </c>
      <c r="B42" s="192" t="s">
        <v>184</v>
      </c>
      <c r="C42" s="192" t="s">
        <v>254</v>
      </c>
      <c r="D42" s="193" t="s">
        <v>252</v>
      </c>
      <c r="E42" s="192" t="s">
        <v>248</v>
      </c>
      <c r="F42" s="193" t="s">
        <v>255</v>
      </c>
      <c r="G42" s="194">
        <v>0.9099652777777778</v>
      </c>
      <c r="H42" s="194">
        <v>0.3116666666666667</v>
      </c>
      <c r="I42" s="195">
        <v>0.4013888888888889</v>
      </c>
      <c r="J42" s="208">
        <v>8</v>
      </c>
      <c r="K42" s="214" t="str">
        <f>SUM(J33:J42)</f>
        <v>0</v>
      </c>
    </row>
    <row r="43" spans="1:14" customHeight="1" ht="15" s="209" customFormat="1">
      <c r="A43" s="203"/>
      <c r="B43" s="204"/>
      <c r="C43" s="204"/>
      <c r="D43" s="205"/>
      <c r="E43" s="204"/>
      <c r="F43" s="205"/>
      <c r="G43" s="206"/>
      <c r="H43" s="206"/>
      <c r="I43" s="215"/>
      <c r="J43" s="208"/>
    </row>
    <row r="44" spans="1:14" customHeight="1" ht="24" s="213" customFormat="1">
      <c r="A44" s="191">
        <v>41884</v>
      </c>
      <c r="B44" s="216" t="s">
        <v>256</v>
      </c>
      <c r="C44" s="217" t="s">
        <v>257</v>
      </c>
      <c r="D44" s="218" t="s">
        <v>258</v>
      </c>
      <c r="E44" s="192" t="s">
        <v>248</v>
      </c>
      <c r="F44" s="193" t="s">
        <v>249</v>
      </c>
      <c r="G44" s="194">
        <v>0.5812037037037037</v>
      </c>
      <c r="H44" s="194">
        <v>0.0171875</v>
      </c>
      <c r="I44" s="195">
        <v>0.4361111111111111</v>
      </c>
      <c r="J44" s="219">
        <v>1</v>
      </c>
    </row>
    <row r="45" spans="1:14" customHeight="1" ht="24">
      <c r="A45" s="191">
        <v>41885</v>
      </c>
      <c r="B45" s="216" t="s">
        <v>256</v>
      </c>
      <c r="C45" s="217" t="s">
        <v>257</v>
      </c>
      <c r="D45" s="218" t="s">
        <v>258</v>
      </c>
      <c r="E45" s="192" t="s">
        <v>248</v>
      </c>
      <c r="F45" s="193" t="s">
        <v>249</v>
      </c>
      <c r="G45" s="194">
        <v>0.5847685185185185</v>
      </c>
      <c r="H45" s="194">
        <v>0.04770833333333333</v>
      </c>
      <c r="I45" s="195">
        <v>0.4625</v>
      </c>
      <c r="J45" s="219">
        <v>1</v>
      </c>
      <c r="K45" s="55"/>
    </row>
    <row r="46" spans="1:14" customHeight="1" ht="24">
      <c r="A46" s="191">
        <v>41886</v>
      </c>
      <c r="B46" s="216" t="s">
        <v>256</v>
      </c>
      <c r="C46" s="217" t="s">
        <v>257</v>
      </c>
      <c r="D46" s="218" t="s">
        <v>258</v>
      </c>
      <c r="E46" s="192" t="s">
        <v>248</v>
      </c>
      <c r="F46" s="193" t="s">
        <v>259</v>
      </c>
      <c r="G46" s="194">
        <v>0.5487384259259259</v>
      </c>
      <c r="H46" s="194">
        <v>0.04559027777777778</v>
      </c>
      <c r="I46" s="195">
        <v>0.4965277777777777</v>
      </c>
      <c r="J46" s="219">
        <v>1</v>
      </c>
      <c r="K46" s="55" t="str">
        <f>SUM(J44:J46)</f>
        <v>0</v>
      </c>
    </row>
    <row r="47" spans="1:14" customHeight="1" ht="15" s="209" customFormat="1">
      <c r="A47" s="203"/>
      <c r="B47" s="220"/>
      <c r="C47" s="221"/>
      <c r="D47" s="222"/>
      <c r="E47" s="204"/>
      <c r="F47" s="205"/>
      <c r="G47" s="206"/>
      <c r="H47" s="206"/>
      <c r="I47" s="207"/>
      <c r="J47" s="208"/>
    </row>
    <row r="48" spans="1:14" customHeight="1" ht="15" s="209" customFormat="1">
      <c r="A48" s="203">
        <v>41872</v>
      </c>
      <c r="B48" s="210" t="s">
        <v>260</v>
      </c>
      <c r="C48" s="210" t="s">
        <v>261</v>
      </c>
      <c r="D48" s="211" t="s">
        <v>252</v>
      </c>
      <c r="E48" s="210" t="s">
        <v>243</v>
      </c>
      <c r="F48" s="211" t="s">
        <v>253</v>
      </c>
      <c r="G48" s="194">
        <v>0.9009490740740741</v>
      </c>
      <c r="H48" s="194">
        <v>0.2932638888888889</v>
      </c>
      <c r="I48" s="200">
        <v>0.3923611111111111</v>
      </c>
      <c r="J48" s="208">
        <v>8</v>
      </c>
    </row>
    <row r="49" spans="1:14" customHeight="1" ht="15">
      <c r="A49" s="191">
        <v>41873</v>
      </c>
      <c r="B49" s="210" t="s">
        <v>260</v>
      </c>
      <c r="C49" s="210" t="s">
        <v>261</v>
      </c>
      <c r="D49" s="211" t="s">
        <v>252</v>
      </c>
      <c r="E49" s="210" t="s">
        <v>243</v>
      </c>
      <c r="F49" s="211" t="s">
        <v>253</v>
      </c>
      <c r="G49" s="194">
        <v>0.909976851851852</v>
      </c>
      <c r="H49" s="194">
        <v>0.2924074074074074</v>
      </c>
      <c r="I49" s="200">
        <v>0.3826388888888889</v>
      </c>
      <c r="J49" s="208">
        <v>8</v>
      </c>
    </row>
    <row r="50" spans="1:14" customHeight="1" ht="15">
      <c r="A50" s="191">
        <v>41876</v>
      </c>
      <c r="B50" s="210" t="s">
        <v>260</v>
      </c>
      <c r="C50" s="210" t="s">
        <v>261</v>
      </c>
      <c r="D50" s="211" t="s">
        <v>252</v>
      </c>
      <c r="E50" s="210" t="s">
        <v>243</v>
      </c>
      <c r="F50" s="211" t="s">
        <v>253</v>
      </c>
      <c r="G50" s="194">
        <v>0.902037037037037</v>
      </c>
      <c r="H50" s="194">
        <v>0.2931365740740741</v>
      </c>
      <c r="I50" s="223">
        <v>0.3916666666666667</v>
      </c>
      <c r="J50" s="208">
        <v>8</v>
      </c>
    </row>
    <row r="51" spans="1:14" customHeight="1" ht="15">
      <c r="A51" s="191">
        <v>41877</v>
      </c>
      <c r="B51" s="210" t="s">
        <v>260</v>
      </c>
      <c r="C51" s="210" t="s">
        <v>261</v>
      </c>
      <c r="D51" s="211" t="s">
        <v>252</v>
      </c>
      <c r="E51" s="210" t="s">
        <v>243</v>
      </c>
      <c r="F51" s="211" t="s">
        <v>253</v>
      </c>
      <c r="G51" s="194">
        <v>0.9014930555555556</v>
      </c>
      <c r="H51" s="194">
        <v>0.2924884259259259</v>
      </c>
      <c r="I51" s="200">
        <v>0.3909722222222222</v>
      </c>
      <c r="J51" s="208">
        <v>8</v>
      </c>
      <c r="K51" s="55"/>
    </row>
    <row r="52" spans="1:14" customHeight="1" ht="15" s="213" customFormat="1">
      <c r="A52" s="191">
        <v>41878</v>
      </c>
      <c r="B52" s="224" t="s">
        <v>260</v>
      </c>
      <c r="C52" s="224" t="s">
        <v>261</v>
      </c>
      <c r="D52" s="225" t="s">
        <v>252</v>
      </c>
      <c r="E52" s="224" t="s">
        <v>243</v>
      </c>
      <c r="F52" s="225" t="s">
        <v>253</v>
      </c>
      <c r="G52" s="199">
        <v>0.88625</v>
      </c>
      <c r="H52" s="199">
        <v>0.2920601851851852</v>
      </c>
      <c r="I52" s="226">
        <v>0.4055555555555555</v>
      </c>
      <c r="J52" s="208">
        <v>8</v>
      </c>
    </row>
    <row r="53" spans="1:14" customHeight="1" ht="15">
      <c r="A53" s="191">
        <v>41879</v>
      </c>
      <c r="B53" s="210" t="s">
        <v>260</v>
      </c>
      <c r="C53" s="210" t="s">
        <v>261</v>
      </c>
      <c r="D53" s="211" t="s">
        <v>252</v>
      </c>
      <c r="E53" s="210" t="s">
        <v>243</v>
      </c>
      <c r="F53" s="211" t="s">
        <v>253</v>
      </c>
      <c r="G53" s="194">
        <v>0.7402546296296296</v>
      </c>
      <c r="H53" s="194">
        <v>0.1292708333333333</v>
      </c>
      <c r="I53" s="200">
        <v>0.3895833333333333</v>
      </c>
      <c r="J53" s="208">
        <v>5</v>
      </c>
    </row>
    <row r="54" spans="1:14" customHeight="1" ht="15">
      <c r="A54" s="191">
        <v>41880</v>
      </c>
      <c r="B54" s="210" t="s">
        <v>260</v>
      </c>
      <c r="C54" s="210" t="s">
        <v>261</v>
      </c>
      <c r="D54" s="211" t="s">
        <v>252</v>
      </c>
      <c r="E54" s="210" t="s">
        <v>243</v>
      </c>
      <c r="F54" s="211" t="s">
        <v>253</v>
      </c>
      <c r="G54" s="194">
        <v>0.9053703703703704</v>
      </c>
      <c r="H54" s="194">
        <v>0.2921180555555555</v>
      </c>
      <c r="I54" s="200">
        <v>0.3868055555555556</v>
      </c>
      <c r="J54" s="208">
        <v>8</v>
      </c>
    </row>
    <row r="55" spans="1:14" customHeight="1" ht="15">
      <c r="A55" s="191">
        <v>41883</v>
      </c>
      <c r="B55" s="192" t="s">
        <v>260</v>
      </c>
      <c r="C55" s="192" t="s">
        <v>261</v>
      </c>
      <c r="D55" s="193" t="s">
        <v>252</v>
      </c>
      <c r="E55" s="192" t="s">
        <v>243</v>
      </c>
      <c r="F55" s="193" t="s">
        <v>253</v>
      </c>
      <c r="G55" s="194">
        <v>0.9086921296296296</v>
      </c>
      <c r="H55" s="194">
        <v>0.0975462962962963</v>
      </c>
      <c r="I55" s="212">
        <v>0.2027777777777778</v>
      </c>
      <c r="J55" s="208">
        <v>4</v>
      </c>
    </row>
    <row r="56" spans="1:14" customHeight="1" ht="15">
      <c r="A56" s="191">
        <v>41884</v>
      </c>
      <c r="B56" s="192" t="s">
        <v>260</v>
      </c>
      <c r="C56" s="192" t="s">
        <v>261</v>
      </c>
      <c r="D56" s="193" t="s">
        <v>252</v>
      </c>
      <c r="E56" s="192" t="s">
        <v>243</v>
      </c>
      <c r="F56" s="193" t="s">
        <v>253</v>
      </c>
      <c r="G56" s="194">
        <v>0.8973726851851852</v>
      </c>
      <c r="H56" s="194">
        <v>0.3032291666666667</v>
      </c>
      <c r="I56" s="195">
        <v>0.4055555555555555</v>
      </c>
      <c r="J56" s="208">
        <v>8</v>
      </c>
    </row>
    <row r="57" spans="1:14" customHeight="1" ht="15">
      <c r="A57" s="191">
        <v>41885</v>
      </c>
      <c r="B57" s="192" t="s">
        <v>260</v>
      </c>
      <c r="C57" s="192" t="s">
        <v>261</v>
      </c>
      <c r="D57" s="193" t="s">
        <v>252</v>
      </c>
      <c r="E57" s="192" t="s">
        <v>243</v>
      </c>
      <c r="F57" s="193" t="s">
        <v>253</v>
      </c>
      <c r="G57" s="194">
        <v>0.9082175925925925</v>
      </c>
      <c r="H57" s="194">
        <v>0.2918402777777778</v>
      </c>
      <c r="I57" s="195">
        <v>0.3840277777777778</v>
      </c>
      <c r="J57" s="208">
        <v>8</v>
      </c>
      <c r="K57" s="55"/>
    </row>
    <row r="58" spans="1:14" customHeight="1" ht="15">
      <c r="A58" s="191">
        <v>41886</v>
      </c>
      <c r="B58" s="192" t="s">
        <v>260</v>
      </c>
      <c r="C58" s="192" t="s">
        <v>261</v>
      </c>
      <c r="D58" s="193" t="s">
        <v>252</v>
      </c>
      <c r="E58" s="192" t="s">
        <v>243</v>
      </c>
      <c r="F58" s="193" t="s">
        <v>255</v>
      </c>
      <c r="G58" s="194">
        <v>0.9048263888888889</v>
      </c>
      <c r="H58" s="194">
        <v>0.2927314814814815</v>
      </c>
      <c r="I58" s="195">
        <v>0.3881944444444445</v>
      </c>
      <c r="J58" s="208">
        <v>8</v>
      </c>
      <c r="K58" s="55" t="str">
        <f>SUM(J48:J58)</f>
        <v>0</v>
      </c>
    </row>
    <row r="59" spans="1:14" customHeight="1" ht="15" s="209" customFormat="1">
      <c r="A59" s="203"/>
      <c r="B59" s="204"/>
      <c r="C59" s="204"/>
      <c r="D59" s="205"/>
      <c r="E59" s="204"/>
      <c r="F59" s="205"/>
      <c r="G59" s="206"/>
      <c r="H59" s="206"/>
      <c r="I59" s="207"/>
      <c r="J59" s="227"/>
    </row>
    <row r="60" spans="1:14" customHeight="1" ht="15">
      <c r="A60" s="191">
        <v>41867</v>
      </c>
      <c r="B60" s="192" t="s">
        <v>159</v>
      </c>
      <c r="C60" s="192" t="s">
        <v>262</v>
      </c>
      <c r="D60" s="193" t="s">
        <v>263</v>
      </c>
      <c r="E60" s="192" t="s">
        <v>264</v>
      </c>
      <c r="F60" s="193" t="s">
        <v>265</v>
      </c>
      <c r="G60" s="194">
        <v>0.8409722222222222</v>
      </c>
      <c r="H60" s="194">
        <v>0.2173611111111111</v>
      </c>
      <c r="I60" s="195">
        <v>0.3763888888888889</v>
      </c>
      <c r="J60" s="208">
        <v>7</v>
      </c>
    </row>
    <row r="61" spans="1:14" customHeight="1" ht="15">
      <c r="A61" s="191">
        <v>41874</v>
      </c>
      <c r="B61" s="192" t="s">
        <v>159</v>
      </c>
      <c r="C61" s="192" t="s">
        <v>262</v>
      </c>
      <c r="D61" s="193" t="s">
        <v>263</v>
      </c>
      <c r="E61" s="192" t="s">
        <v>264</v>
      </c>
      <c r="F61" s="193" t="s">
        <v>265</v>
      </c>
      <c r="G61" s="194">
        <v>0.8326388888888889</v>
      </c>
      <c r="H61" s="194">
        <v>0.2166666666666667</v>
      </c>
      <c r="I61" s="195">
        <v>0.3840277777777778</v>
      </c>
      <c r="J61" s="208">
        <v>7</v>
      </c>
    </row>
    <row r="62" spans="1:14" customHeight="1" ht="15">
      <c r="A62" s="191">
        <v>41881</v>
      </c>
      <c r="B62" s="192" t="s">
        <v>159</v>
      </c>
      <c r="C62" s="192" t="s">
        <v>262</v>
      </c>
      <c r="D62" s="193" t="s">
        <v>263</v>
      </c>
      <c r="E62" s="192" t="s">
        <v>264</v>
      </c>
      <c r="F62" s="193" t="s">
        <v>265</v>
      </c>
      <c r="G62" s="194">
        <v>0.6145833333333334</v>
      </c>
      <c r="H62" s="194">
        <v>0.0006944444444444445</v>
      </c>
      <c r="I62" s="195">
        <v>0.3861111111111111</v>
      </c>
      <c r="J62" s="208">
        <v>2</v>
      </c>
      <c r="K62" s="55" t="str">
        <f>SUM(J60:J62)</f>
        <v>0</v>
      </c>
    </row>
    <row r="63" spans="1:14" customHeight="1" ht="15" s="209" customFormat="1">
      <c r="A63" s="203"/>
      <c r="B63" s="204"/>
      <c r="C63" s="204"/>
      <c r="D63" s="205"/>
      <c r="E63" s="204"/>
      <c r="F63" s="205"/>
      <c r="G63" s="206"/>
      <c r="H63" s="206"/>
      <c r="I63" s="207"/>
      <c r="J63" s="227"/>
    </row>
    <row r="64" spans="1:14" customHeight="1" ht="15" s="209" customFormat="1">
      <c r="A64" s="203"/>
      <c r="B64" s="204"/>
      <c r="C64" s="204"/>
      <c r="D64" s="205"/>
      <c r="E64" s="204"/>
      <c r="F64" s="205"/>
      <c r="G64" s="206"/>
      <c r="H64" s="206"/>
      <c r="I64" s="207"/>
      <c r="J64" s="227"/>
    </row>
    <row r="65" spans="1:14" customHeight="1" ht="15" s="209" customFormat="1">
      <c r="A65" s="203">
        <v>41872</v>
      </c>
      <c r="B65" s="210" t="s">
        <v>145</v>
      </c>
      <c r="C65" s="210" t="s">
        <v>266</v>
      </c>
      <c r="D65" s="211" t="s">
        <v>252</v>
      </c>
      <c r="E65" s="210" t="s">
        <v>267</v>
      </c>
      <c r="F65" s="211" t="s">
        <v>253</v>
      </c>
      <c r="G65" s="194">
        <v>0.9151273148148148</v>
      </c>
      <c r="H65" s="194">
        <v>0.3108680555555556</v>
      </c>
      <c r="I65" s="200">
        <v>0.3958333333333333</v>
      </c>
      <c r="J65" s="227">
        <v>8</v>
      </c>
    </row>
    <row r="66" spans="1:14" customHeight="1" ht="15">
      <c r="A66" s="191">
        <v>41876</v>
      </c>
      <c r="B66" s="210" t="s">
        <v>145</v>
      </c>
      <c r="C66" s="210" t="s">
        <v>266</v>
      </c>
      <c r="D66" s="211" t="s">
        <v>252</v>
      </c>
      <c r="E66" s="210" t="s">
        <v>267</v>
      </c>
      <c r="F66" s="211" t="s">
        <v>253</v>
      </c>
      <c r="G66" s="201">
        <v>0.9368402777777778</v>
      </c>
      <c r="H66" s="194">
        <v>0.2957986111111111</v>
      </c>
      <c r="I66" s="200">
        <v>0.3583333333333333</v>
      </c>
      <c r="J66" s="227">
        <v>8</v>
      </c>
    </row>
    <row r="67" spans="1:14" customHeight="1" ht="15">
      <c r="A67" s="191">
        <v>41878</v>
      </c>
      <c r="B67" s="210" t="s">
        <v>145</v>
      </c>
      <c r="C67" s="210" t="s">
        <v>266</v>
      </c>
      <c r="D67" s="211" t="s">
        <v>252</v>
      </c>
      <c r="E67" s="210" t="s">
        <v>267</v>
      </c>
      <c r="F67" s="211" t="s">
        <v>253</v>
      </c>
      <c r="G67" s="194">
        <v>0.9073842592592593</v>
      </c>
      <c r="H67" s="194">
        <v>0.3046875</v>
      </c>
      <c r="I67" s="200">
        <v>0.3972222222222222</v>
      </c>
      <c r="J67" s="227">
        <v>8</v>
      </c>
    </row>
    <row r="68" spans="1:14" customHeight="1" ht="15">
      <c r="A68" s="191">
        <v>41879</v>
      </c>
      <c r="B68" s="210" t="s">
        <v>145</v>
      </c>
      <c r="C68" s="210" t="s">
        <v>266</v>
      </c>
      <c r="D68" s="211" t="s">
        <v>252</v>
      </c>
      <c r="E68" s="210" t="s">
        <v>267</v>
      </c>
      <c r="F68" s="211" t="s">
        <v>253</v>
      </c>
      <c r="G68" s="201">
        <v>0.9511921296296296</v>
      </c>
      <c r="H68" s="194">
        <v>0.2958912037037037</v>
      </c>
      <c r="I68" s="200">
        <v>0.3451388888888889</v>
      </c>
      <c r="J68" s="227">
        <v>8</v>
      </c>
    </row>
    <row r="69" spans="1:14" customHeight="1" ht="15">
      <c r="A69" s="191">
        <v>41882</v>
      </c>
      <c r="B69" s="210" t="s">
        <v>145</v>
      </c>
      <c r="C69" s="210" t="s">
        <v>266</v>
      </c>
      <c r="D69" s="211" t="s">
        <v>252</v>
      </c>
      <c r="E69" s="210" t="s">
        <v>267</v>
      </c>
      <c r="F69" s="211" t="s">
        <v>253</v>
      </c>
      <c r="G69" s="194">
        <v>0.9106712962962963</v>
      </c>
      <c r="H69" s="194">
        <v>0.3074652777777778</v>
      </c>
      <c r="I69" s="200">
        <v>0.3965277777777778</v>
      </c>
      <c r="J69" s="227">
        <v>8</v>
      </c>
      <c r="K69" s="55"/>
    </row>
    <row r="70" spans="1:14" customHeight="1" ht="15" s="213" customFormat="1">
      <c r="A70" s="191">
        <v>41883</v>
      </c>
      <c r="B70" s="192" t="s">
        <v>145</v>
      </c>
      <c r="C70" s="192" t="s">
        <v>266</v>
      </c>
      <c r="D70" s="193" t="s">
        <v>268</v>
      </c>
      <c r="E70" s="192" t="s">
        <v>267</v>
      </c>
      <c r="F70" s="193" t="s">
        <v>253</v>
      </c>
      <c r="G70" s="201">
        <v>0.9323842592592593</v>
      </c>
      <c r="H70" s="194">
        <v>0.298912037037037</v>
      </c>
      <c r="I70" s="195">
        <v>0.3666666666666667</v>
      </c>
      <c r="J70" s="227">
        <v>8</v>
      </c>
    </row>
    <row r="71" spans="1:14" customHeight="1" ht="15">
      <c r="A71" s="191">
        <v>41884</v>
      </c>
      <c r="B71" s="192" t="s">
        <v>145</v>
      </c>
      <c r="C71" s="192" t="s">
        <v>266</v>
      </c>
      <c r="D71" s="193" t="s">
        <v>268</v>
      </c>
      <c r="E71" s="192" t="s">
        <v>267</v>
      </c>
      <c r="F71" s="193" t="s">
        <v>253</v>
      </c>
      <c r="G71" s="194">
        <v>0.9192013888888889</v>
      </c>
      <c r="H71" s="194">
        <v>0.2996296296296296</v>
      </c>
      <c r="I71" s="195">
        <v>0.3805555555555555</v>
      </c>
      <c r="J71" s="227">
        <v>8</v>
      </c>
      <c r="K71" s="55"/>
    </row>
    <row r="72" spans="1:14" customHeight="1" ht="15" s="213" customFormat="1">
      <c r="A72" s="191">
        <v>41885</v>
      </c>
      <c r="B72" s="192" t="s">
        <v>145</v>
      </c>
      <c r="C72" s="192" t="s">
        <v>266</v>
      </c>
      <c r="D72" s="193" t="s">
        <v>268</v>
      </c>
      <c r="E72" s="192" t="s">
        <v>267</v>
      </c>
      <c r="F72" s="193" t="s">
        <v>253</v>
      </c>
      <c r="G72" s="194">
        <v>0.9188078703703703</v>
      </c>
      <c r="H72" s="194">
        <v>0.2956597222222222</v>
      </c>
      <c r="I72" s="195">
        <v>0.3763888888888889</v>
      </c>
      <c r="J72" s="227">
        <v>8</v>
      </c>
      <c r="K72" s="214"/>
    </row>
    <row r="73" spans="1:14" customHeight="1" ht="15" s="213" customFormat="1">
      <c r="A73" s="191">
        <v>41886</v>
      </c>
      <c r="B73" s="192" t="s">
        <v>145</v>
      </c>
      <c r="C73" s="192" t="s">
        <v>266</v>
      </c>
      <c r="D73" s="193" t="s">
        <v>268</v>
      </c>
      <c r="E73" s="192" t="s">
        <v>267</v>
      </c>
      <c r="F73" s="193" t="s">
        <v>253</v>
      </c>
      <c r="G73" s="194">
        <v>0.9120023148148149</v>
      </c>
      <c r="H73" s="194">
        <v>0.311712962962963</v>
      </c>
      <c r="I73" s="195">
        <v>0.3993055555555556</v>
      </c>
      <c r="J73" s="227">
        <v>8</v>
      </c>
      <c r="K73" s="214" t="str">
        <f>SUM(J65:J73)</f>
        <v>0</v>
      </c>
    </row>
    <row r="74" spans="1:14" customHeight="1" ht="15" s="209" customFormat="1">
      <c r="A74" s="203"/>
      <c r="B74" s="204"/>
      <c r="C74" s="204"/>
      <c r="D74" s="205"/>
      <c r="E74" s="204"/>
      <c r="F74" s="205"/>
      <c r="G74" s="206"/>
      <c r="H74" s="206"/>
      <c r="I74" s="207"/>
      <c r="J74" s="227"/>
    </row>
    <row r="75" spans="1:14" customHeight="1" ht="15" s="209" customFormat="1">
      <c r="A75" s="203">
        <v>41872</v>
      </c>
      <c r="B75" s="210" t="s">
        <v>167</v>
      </c>
      <c r="C75" s="210" t="s">
        <v>269</v>
      </c>
      <c r="D75" s="211" t="s">
        <v>247</v>
      </c>
      <c r="E75" s="210" t="s">
        <v>248</v>
      </c>
      <c r="F75" s="211" t="s">
        <v>253</v>
      </c>
      <c r="G75" s="194">
        <v>0.8251041666666666</v>
      </c>
      <c r="H75" s="194">
        <v>0.403587962962963</v>
      </c>
      <c r="I75" s="200">
        <v>0.5784722222222222</v>
      </c>
      <c r="J75" s="227">
        <v>8</v>
      </c>
    </row>
    <row r="76" spans="1:14" customHeight="1" ht="15" s="209" customFormat="1">
      <c r="A76" s="203">
        <v>41874</v>
      </c>
      <c r="B76" s="210" t="s">
        <v>167</v>
      </c>
      <c r="C76" s="210" t="s">
        <v>269</v>
      </c>
      <c r="D76" s="211" t="s">
        <v>247</v>
      </c>
      <c r="E76" s="210" t="s">
        <v>248</v>
      </c>
      <c r="F76" s="211" t="s">
        <v>253</v>
      </c>
      <c r="G76" s="194">
        <v>0.8441087962962963</v>
      </c>
      <c r="H76" s="194">
        <v>0.2982407407407408</v>
      </c>
      <c r="I76" s="200">
        <v>0.4541666666666667</v>
      </c>
      <c r="J76" s="227">
        <v>8</v>
      </c>
    </row>
    <row r="77" spans="1:14" customHeight="1" ht="15" s="209" customFormat="1">
      <c r="A77" s="203">
        <v>41877</v>
      </c>
      <c r="B77" s="210" t="s">
        <v>167</v>
      </c>
      <c r="C77" s="210" t="s">
        <v>269</v>
      </c>
      <c r="D77" s="211" t="s">
        <v>247</v>
      </c>
      <c r="E77" s="210" t="s">
        <v>248</v>
      </c>
      <c r="F77" s="211" t="s">
        <v>253</v>
      </c>
      <c r="G77" s="194">
        <v>0.7216550925925925</v>
      </c>
      <c r="H77" s="194">
        <v>0.2987615740740741</v>
      </c>
      <c r="I77" s="200">
        <v>0.5770833333333333</v>
      </c>
      <c r="J77" s="227">
        <v>8</v>
      </c>
    </row>
    <row r="78" spans="1:14" customHeight="1" ht="15" s="209" customFormat="1">
      <c r="A78" s="203">
        <v>41878</v>
      </c>
      <c r="B78" s="210" t="s">
        <v>167</v>
      </c>
      <c r="C78" s="210" t="s">
        <v>269</v>
      </c>
      <c r="D78" s="211" t="s">
        <v>247</v>
      </c>
      <c r="E78" s="210" t="s">
        <v>248</v>
      </c>
      <c r="F78" s="211" t="s">
        <v>253</v>
      </c>
      <c r="G78" s="194">
        <v>0.9605324074074074</v>
      </c>
      <c r="H78" s="194">
        <v>0.3041898148148148</v>
      </c>
      <c r="I78" s="200">
        <v>0.34375</v>
      </c>
      <c r="J78" s="227">
        <v>6</v>
      </c>
    </row>
    <row r="79" spans="1:14" customHeight="1" ht="15" s="209" customFormat="1">
      <c r="A79" s="203">
        <v>41879</v>
      </c>
      <c r="B79" s="210" t="s">
        <v>167</v>
      </c>
      <c r="C79" s="210" t="s">
        <v>269</v>
      </c>
      <c r="D79" s="211" t="s">
        <v>247</v>
      </c>
      <c r="E79" s="210" t="s">
        <v>248</v>
      </c>
      <c r="F79" s="211" t="s">
        <v>253</v>
      </c>
      <c r="G79" s="223">
        <v>0.9020833333333332</v>
      </c>
      <c r="H79" s="194">
        <v>0.2957175925925926</v>
      </c>
      <c r="I79" s="200">
        <v>0.3930555555555555</v>
      </c>
      <c r="J79" s="227">
        <v>8</v>
      </c>
    </row>
    <row r="80" spans="1:14" customHeight="1" ht="15" s="209" customFormat="1">
      <c r="A80" s="203">
        <v>41880</v>
      </c>
      <c r="B80" s="210" t="s">
        <v>167</v>
      </c>
      <c r="C80" s="210" t="s">
        <v>269</v>
      </c>
      <c r="D80" s="211" t="s">
        <v>247</v>
      </c>
      <c r="E80" s="210" t="s">
        <v>248</v>
      </c>
      <c r="F80" s="211" t="s">
        <v>253</v>
      </c>
      <c r="G80" s="194">
        <v>0.9041203703703703</v>
      </c>
      <c r="H80" s="194">
        <v>0.4465162037037037</v>
      </c>
      <c r="I80" s="200">
        <v>0.5423611111111112</v>
      </c>
      <c r="J80" s="227">
        <v>8</v>
      </c>
    </row>
    <row r="81" spans="1:14" customHeight="1" ht="15">
      <c r="A81" s="191">
        <v>41881</v>
      </c>
      <c r="B81" s="210" t="s">
        <v>167</v>
      </c>
      <c r="C81" s="210" t="s">
        <v>269</v>
      </c>
      <c r="D81" s="211" t="s">
        <v>247</v>
      </c>
      <c r="E81" s="210" t="s">
        <v>248</v>
      </c>
      <c r="F81" s="211" t="s">
        <v>253</v>
      </c>
      <c r="G81" s="194">
        <v>0.8710185185185185</v>
      </c>
      <c r="H81" s="194">
        <v>0.5432060185185185</v>
      </c>
      <c r="I81" s="200">
        <v>0.6722222222222222</v>
      </c>
      <c r="J81" s="227">
        <v>8</v>
      </c>
    </row>
    <row r="82" spans="1:14" customHeight="1" ht="15">
      <c r="A82" s="191">
        <v>41884</v>
      </c>
      <c r="B82" s="192" t="s">
        <v>167</v>
      </c>
      <c r="C82" s="192" t="s">
        <v>269</v>
      </c>
      <c r="D82" s="193" t="s">
        <v>247</v>
      </c>
      <c r="E82" s="192" t="s">
        <v>248</v>
      </c>
      <c r="F82" s="193" t="s">
        <v>253</v>
      </c>
      <c r="G82" s="194">
        <v>0.7538541666666667</v>
      </c>
      <c r="H82" s="194">
        <v>0.131099537037037</v>
      </c>
      <c r="I82" s="195">
        <v>0.3805555555555555</v>
      </c>
      <c r="J82" s="228">
        <v>5</v>
      </c>
    </row>
    <row r="83" spans="1:14" customHeight="1" ht="15">
      <c r="A83" s="191">
        <v>41885</v>
      </c>
      <c r="B83" s="192" t="s">
        <v>167</v>
      </c>
      <c r="C83" s="192" t="s">
        <v>269</v>
      </c>
      <c r="D83" s="193" t="s">
        <v>247</v>
      </c>
      <c r="E83" s="192" t="s">
        <v>248</v>
      </c>
      <c r="F83" s="193" t="s">
        <v>253</v>
      </c>
      <c r="G83" s="194">
        <v>0.8857754629629629</v>
      </c>
      <c r="H83" s="194">
        <v>0.3053009259259259</v>
      </c>
      <c r="I83" s="195">
        <v>0.4194444444444445</v>
      </c>
      <c r="J83" s="228">
        <v>8</v>
      </c>
      <c r="K83" s="55"/>
    </row>
    <row r="84" spans="1:14" customHeight="1" ht="15">
      <c r="A84" s="191">
        <v>41886</v>
      </c>
      <c r="B84" s="192" t="s">
        <v>167</v>
      </c>
      <c r="C84" s="192" t="s">
        <v>269</v>
      </c>
      <c r="D84" s="193" t="s">
        <v>247</v>
      </c>
      <c r="E84" s="192" t="s">
        <v>248</v>
      </c>
      <c r="F84" s="193" t="s">
        <v>255</v>
      </c>
      <c r="G84" s="194">
        <v>0.8871180555555555</v>
      </c>
      <c r="H84" s="194">
        <v>0.3514467592592592</v>
      </c>
      <c r="I84" s="195">
        <v>0.4645833333333333</v>
      </c>
      <c r="J84" s="228">
        <v>8</v>
      </c>
      <c r="K84" s="55" t="str">
        <f>SUM(J75:J84)</f>
        <v>0</v>
      </c>
    </row>
    <row r="85" spans="1:14" customHeight="1" ht="15" s="209" customFormat="1">
      <c r="A85" s="203"/>
      <c r="B85" s="204"/>
      <c r="C85" s="204"/>
      <c r="D85" s="205"/>
      <c r="E85" s="204"/>
      <c r="F85" s="205"/>
      <c r="G85" s="206"/>
      <c r="H85" s="206"/>
      <c r="I85" s="207"/>
      <c r="J85" s="227"/>
    </row>
    <row r="86" spans="1:14" customHeight="1" ht="15" s="209" customFormat="1">
      <c r="A86" s="203">
        <v>41879</v>
      </c>
      <c r="B86" s="210" t="s">
        <v>270</v>
      </c>
      <c r="C86" s="210" t="s">
        <v>271</v>
      </c>
      <c r="D86" s="211" t="s">
        <v>258</v>
      </c>
      <c r="E86" s="210" t="s">
        <v>272</v>
      </c>
      <c r="F86" s="211" t="s">
        <v>273</v>
      </c>
      <c r="G86" s="194">
        <v>0.8760532407407408</v>
      </c>
      <c r="H86" s="194">
        <v>0.3476851851851852</v>
      </c>
      <c r="I86" s="200">
        <v>0.4715277777777778</v>
      </c>
      <c r="J86" s="227">
        <v>8</v>
      </c>
    </row>
    <row r="87" spans="1:14" customHeight="1" ht="15" s="209" customFormat="1">
      <c r="A87" s="203">
        <v>41880</v>
      </c>
      <c r="B87" s="210" t="s">
        <v>270</v>
      </c>
      <c r="C87" s="210" t="s">
        <v>271</v>
      </c>
      <c r="D87" s="211" t="s">
        <v>258</v>
      </c>
      <c r="E87" s="210" t="s">
        <v>272</v>
      </c>
      <c r="F87" s="211" t="s">
        <v>273</v>
      </c>
      <c r="G87" s="194">
        <v>0.8550925925925926</v>
      </c>
      <c r="H87" s="194">
        <v>0.340625</v>
      </c>
      <c r="I87" s="200">
        <v>0.4854166666666667</v>
      </c>
      <c r="J87" s="227">
        <v>8</v>
      </c>
    </row>
    <row r="88" spans="1:14" customHeight="1" ht="15">
      <c r="A88" s="191">
        <v>41881</v>
      </c>
      <c r="B88" s="210" t="s">
        <v>270</v>
      </c>
      <c r="C88" s="210" t="s">
        <v>271</v>
      </c>
      <c r="D88" s="211" t="s">
        <v>258</v>
      </c>
      <c r="E88" s="210" t="s">
        <v>272</v>
      </c>
      <c r="F88" s="211" t="s">
        <v>273</v>
      </c>
      <c r="G88" s="194">
        <v>0.8730555555555556</v>
      </c>
      <c r="H88" s="194">
        <v>0.3126273148148148</v>
      </c>
      <c r="I88" s="200">
        <v>0.4395833333333334</v>
      </c>
      <c r="J88" s="227">
        <v>8</v>
      </c>
    </row>
    <row r="89" spans="1:14" customHeight="1" ht="15">
      <c r="A89" s="191">
        <v>41884</v>
      </c>
      <c r="B89" s="192" t="s">
        <v>270</v>
      </c>
      <c r="C89" s="192" t="s">
        <v>271</v>
      </c>
      <c r="D89" s="193" t="s">
        <v>258</v>
      </c>
      <c r="E89" s="192" t="s">
        <v>248</v>
      </c>
      <c r="F89" s="193" t="s">
        <v>253</v>
      </c>
      <c r="G89" s="194">
        <v>0.8917708333333333</v>
      </c>
      <c r="H89" s="194">
        <v>0.3031712962962963</v>
      </c>
      <c r="I89" s="195">
        <v>0.4111111111111111</v>
      </c>
      <c r="J89" s="227">
        <v>8</v>
      </c>
    </row>
    <row r="90" spans="1:14" customHeight="1" ht="15">
      <c r="A90" s="191">
        <v>41885</v>
      </c>
      <c r="B90" s="192" t="s">
        <v>270</v>
      </c>
      <c r="C90" s="192" t="s">
        <v>271</v>
      </c>
      <c r="D90" s="193" t="s">
        <v>258</v>
      </c>
      <c r="E90" s="192" t="s">
        <v>248</v>
      </c>
      <c r="F90" s="193" t="s">
        <v>253</v>
      </c>
      <c r="G90" s="194">
        <v>0.9008101851851852</v>
      </c>
      <c r="H90" s="194">
        <v>0.2936342592592593</v>
      </c>
      <c r="I90" s="195">
        <v>0.3923611111111111</v>
      </c>
      <c r="J90" s="227">
        <v>8</v>
      </c>
      <c r="K90" s="55"/>
    </row>
    <row r="91" spans="1:14" customHeight="1" ht="15">
      <c r="A91" s="191">
        <v>41886</v>
      </c>
      <c r="B91" s="192" t="s">
        <v>270</v>
      </c>
      <c r="C91" s="192" t="s">
        <v>271</v>
      </c>
      <c r="D91" s="193" t="s">
        <v>258</v>
      </c>
      <c r="E91" s="192" t="s">
        <v>248</v>
      </c>
      <c r="F91" s="193" t="s">
        <v>255</v>
      </c>
      <c r="G91" s="194">
        <v>0.6138888888888888</v>
      </c>
      <c r="H91" s="194">
        <v>0.04549768518518518</v>
      </c>
      <c r="I91" s="195">
        <v>0.43125</v>
      </c>
      <c r="J91" s="227">
        <v>3</v>
      </c>
      <c r="K91" s="55" t="str">
        <f>SUM(J86:J91)</f>
        <v>0</v>
      </c>
    </row>
    <row r="92" spans="1:14" customHeight="1" ht="15" s="209" customFormat="1">
      <c r="A92" s="203"/>
      <c r="B92" s="204"/>
      <c r="C92" s="204"/>
      <c r="D92" s="205"/>
      <c r="E92" s="204"/>
      <c r="F92" s="205"/>
      <c r="G92" s="206"/>
      <c r="H92" s="206"/>
      <c r="I92" s="207"/>
      <c r="J92" s="227"/>
    </row>
    <row r="93" spans="1:14" customHeight="1" ht="15" s="209" customFormat="1">
      <c r="A93" s="203">
        <v>41872</v>
      </c>
      <c r="B93" s="210" t="s">
        <v>171</v>
      </c>
      <c r="C93" s="210" t="s">
        <v>274</v>
      </c>
      <c r="D93" s="211" t="s">
        <v>252</v>
      </c>
      <c r="E93" s="210" t="s">
        <v>267</v>
      </c>
      <c r="F93" s="211" t="s">
        <v>253</v>
      </c>
      <c r="G93" s="194">
        <v>0.8980671296296295</v>
      </c>
      <c r="H93" s="194">
        <v>0.3120138888888889</v>
      </c>
      <c r="I93" s="200">
        <v>0.4138888888888889</v>
      </c>
      <c r="J93" s="227">
        <v>8</v>
      </c>
    </row>
    <row r="94" spans="1:14" customHeight="1" ht="15">
      <c r="A94" s="191">
        <v>41875</v>
      </c>
      <c r="B94" s="210" t="s">
        <v>171</v>
      </c>
      <c r="C94" s="210" t="s">
        <v>274</v>
      </c>
      <c r="D94" s="211" t="s">
        <v>252</v>
      </c>
      <c r="E94" s="210" t="s">
        <v>267</v>
      </c>
      <c r="F94" s="211" t="s">
        <v>253</v>
      </c>
      <c r="G94" s="194">
        <v>0.9141319444444443</v>
      </c>
      <c r="H94" s="194">
        <v>0.2998611111111111</v>
      </c>
      <c r="I94" s="200">
        <v>0.3854166666666667</v>
      </c>
      <c r="J94" s="227">
        <v>8</v>
      </c>
    </row>
    <row r="95" spans="1:14" customHeight="1" ht="15">
      <c r="A95" s="191">
        <v>41876</v>
      </c>
      <c r="B95" s="210" t="s">
        <v>171</v>
      </c>
      <c r="C95" s="210" t="s">
        <v>274</v>
      </c>
      <c r="D95" s="211" t="s">
        <v>252</v>
      </c>
      <c r="E95" s="210" t="s">
        <v>267</v>
      </c>
      <c r="F95" s="211" t="s">
        <v>253</v>
      </c>
      <c r="G95" s="194">
        <v>0.8897337962962962</v>
      </c>
      <c r="H95" s="194">
        <v>0.2958680555555556</v>
      </c>
      <c r="I95" s="200">
        <v>0.40625</v>
      </c>
      <c r="J95" s="227">
        <v>8</v>
      </c>
    </row>
    <row r="96" spans="1:14" customHeight="1" ht="15">
      <c r="A96" s="191">
        <v>41877</v>
      </c>
      <c r="B96" s="210" t="s">
        <v>171</v>
      </c>
      <c r="C96" s="210" t="s">
        <v>274</v>
      </c>
      <c r="D96" s="211" t="s">
        <v>252</v>
      </c>
      <c r="E96" s="210" t="s">
        <v>267</v>
      </c>
      <c r="F96" s="211" t="s">
        <v>253</v>
      </c>
      <c r="G96" s="194">
        <v>0.9144097222222222</v>
      </c>
      <c r="H96" s="194">
        <v>0.3036574074074074</v>
      </c>
      <c r="I96" s="200">
        <v>0.3895833333333333</v>
      </c>
      <c r="J96" s="227">
        <v>8</v>
      </c>
      <c r="K96" s="55"/>
    </row>
    <row r="97" spans="1:14" customHeight="1" ht="15" s="213" customFormat="1">
      <c r="A97" s="191">
        <v>41878</v>
      </c>
      <c r="B97" s="210" t="s">
        <v>171</v>
      </c>
      <c r="C97" s="210" t="s">
        <v>274</v>
      </c>
      <c r="D97" s="211" t="s">
        <v>252</v>
      </c>
      <c r="E97" s="210" t="s">
        <v>267</v>
      </c>
      <c r="F97" s="211" t="s">
        <v>253</v>
      </c>
      <c r="G97" s="194">
        <v>0.913113425925926</v>
      </c>
      <c r="H97" s="194">
        <v>0.3050347222222222</v>
      </c>
      <c r="I97" s="200">
        <v>0.3923611111111111</v>
      </c>
      <c r="J97" s="227">
        <v>8</v>
      </c>
    </row>
    <row r="98" spans="1:14" customHeight="1" ht="15" s="1" customFormat="1">
      <c r="A98" s="191">
        <v>41879</v>
      </c>
      <c r="B98" s="210" t="s">
        <v>171</v>
      </c>
      <c r="C98" s="210" t="s">
        <v>274</v>
      </c>
      <c r="D98" s="211" t="s">
        <v>252</v>
      </c>
      <c r="E98" s="210" t="s">
        <v>267</v>
      </c>
      <c r="F98" s="211" t="s">
        <v>253</v>
      </c>
      <c r="G98" s="194">
        <v>0.9184722222222222</v>
      </c>
      <c r="H98" s="194">
        <v>0.2956597222222222</v>
      </c>
      <c r="I98" s="200">
        <v>0.3770833333333334</v>
      </c>
      <c r="J98" s="227">
        <v>8</v>
      </c>
    </row>
    <row r="99" spans="1:14" customHeight="1" ht="15" s="1" customFormat="1">
      <c r="A99" s="191">
        <v>41882</v>
      </c>
      <c r="B99" s="210" t="s">
        <v>171</v>
      </c>
      <c r="C99" s="210" t="s">
        <v>274</v>
      </c>
      <c r="D99" s="211" t="s">
        <v>252</v>
      </c>
      <c r="E99" s="210" t="s">
        <v>267</v>
      </c>
      <c r="F99" s="211" t="s">
        <v>253</v>
      </c>
      <c r="G99" s="194">
        <v>0.9115972222222223</v>
      </c>
      <c r="H99" s="194">
        <v>0.3077199074074074</v>
      </c>
      <c r="I99" s="200">
        <v>0.3965277777777778</v>
      </c>
      <c r="J99" s="227">
        <v>8</v>
      </c>
    </row>
    <row r="100" spans="1:14" customHeight="1" ht="15">
      <c r="A100" s="191">
        <v>41883</v>
      </c>
      <c r="B100" s="192" t="s">
        <v>171</v>
      </c>
      <c r="C100" s="192" t="s">
        <v>274</v>
      </c>
      <c r="D100" s="193" t="s">
        <v>268</v>
      </c>
      <c r="E100" s="192" t="s">
        <v>267</v>
      </c>
      <c r="F100" s="193" t="s">
        <v>253</v>
      </c>
      <c r="G100" s="194">
        <v>0.8977199074074074</v>
      </c>
      <c r="H100" s="194">
        <v>0.2988888888888889</v>
      </c>
      <c r="I100" s="195">
        <v>0.4013888888888889</v>
      </c>
      <c r="J100" s="227">
        <v>8</v>
      </c>
    </row>
    <row r="101" spans="1:14" customHeight="1" ht="15">
      <c r="A101" s="191">
        <v>41884</v>
      </c>
      <c r="B101" s="192" t="s">
        <v>171</v>
      </c>
      <c r="C101" s="192" t="s">
        <v>274</v>
      </c>
      <c r="D101" s="193" t="s">
        <v>268</v>
      </c>
      <c r="E101" s="192" t="s">
        <v>267</v>
      </c>
      <c r="F101" s="193" t="s">
        <v>253</v>
      </c>
      <c r="G101" s="194">
        <v>0.9011574074074074</v>
      </c>
      <c r="H101" s="194">
        <v>0.2996064814814814</v>
      </c>
      <c r="I101" s="195">
        <v>0.3986111111111111</v>
      </c>
      <c r="J101" s="227">
        <v>8</v>
      </c>
    </row>
    <row r="102" spans="1:14" customHeight="1" ht="15">
      <c r="A102" s="191">
        <v>41885</v>
      </c>
      <c r="B102" s="192" t="s">
        <v>171</v>
      </c>
      <c r="C102" s="192" t="s">
        <v>274</v>
      </c>
      <c r="D102" s="193" t="s">
        <v>268</v>
      </c>
      <c r="E102" s="192" t="s">
        <v>267</v>
      </c>
      <c r="F102" s="193" t="s">
        <v>253</v>
      </c>
      <c r="G102" s="194">
        <v>0.916550925925926</v>
      </c>
      <c r="H102" s="194">
        <v>0.2949074074074074</v>
      </c>
      <c r="I102" s="195">
        <v>0.3784722222222223</v>
      </c>
      <c r="J102" s="227">
        <v>8</v>
      </c>
      <c r="K102" s="55"/>
    </row>
    <row r="103" spans="1:14" customHeight="1" ht="15">
      <c r="A103" s="191">
        <v>41886</v>
      </c>
      <c r="B103" s="192" t="s">
        <v>171</v>
      </c>
      <c r="C103" s="192" t="s">
        <v>274</v>
      </c>
      <c r="D103" s="193" t="s">
        <v>268</v>
      </c>
      <c r="E103" s="192" t="s">
        <v>267</v>
      </c>
      <c r="F103" s="193" t="s">
        <v>255</v>
      </c>
      <c r="G103" s="194">
        <v>0.9181597222222222</v>
      </c>
      <c r="H103" s="194">
        <v>0.3117939814814815</v>
      </c>
      <c r="I103" s="195">
        <v>0.3930555555555555</v>
      </c>
      <c r="J103" s="208">
        <v>8</v>
      </c>
      <c r="K103" s="55" t="str">
        <f>SUM(J93:J103)</f>
        <v>0</v>
      </c>
    </row>
    <row r="104" spans="1:14" customHeight="1" ht="15" s="209" customFormat="1">
      <c r="A104" s="203"/>
      <c r="B104" s="204"/>
      <c r="C104" s="204"/>
      <c r="D104" s="205"/>
      <c r="E104" s="204"/>
      <c r="F104" s="205"/>
      <c r="G104" s="206"/>
      <c r="H104" s="206"/>
      <c r="I104" s="207"/>
      <c r="J104" s="208"/>
      <c r="K104" s="229"/>
    </row>
    <row r="105" spans="1:14" customHeight="1" ht="15" s="209" customFormat="1">
      <c r="A105" s="203">
        <v>41872</v>
      </c>
      <c r="B105" s="210" t="s">
        <v>175</v>
      </c>
      <c r="C105" s="210" t="s">
        <v>275</v>
      </c>
      <c r="D105" s="211" t="s">
        <v>247</v>
      </c>
      <c r="E105" s="210" t="s">
        <v>267</v>
      </c>
      <c r="F105" s="211" t="s">
        <v>253</v>
      </c>
      <c r="G105" s="194">
        <v>0.9064583333333333</v>
      </c>
      <c r="H105" s="194">
        <v>0.3146412037037037</v>
      </c>
      <c r="I105" s="200">
        <v>0.4083333333333334</v>
      </c>
      <c r="J105" s="208">
        <v>8</v>
      </c>
      <c r="K105" s="229"/>
    </row>
    <row r="106" spans="1:14" customHeight="1" ht="15" s="213" customFormat="1">
      <c r="A106" s="191">
        <v>41875</v>
      </c>
      <c r="B106" s="210" t="s">
        <v>175</v>
      </c>
      <c r="C106" s="210" t="s">
        <v>275</v>
      </c>
      <c r="D106" s="211" t="s">
        <v>247</v>
      </c>
      <c r="E106" s="210" t="s">
        <v>267</v>
      </c>
      <c r="F106" s="211" t="s">
        <v>253</v>
      </c>
      <c r="G106" s="194">
        <v>0.9148032407407407</v>
      </c>
      <c r="H106" s="194">
        <v>0.3086805555555556</v>
      </c>
      <c r="I106" s="200">
        <v>0.39375</v>
      </c>
      <c r="J106" s="208">
        <v>8</v>
      </c>
    </row>
    <row r="107" spans="1:14" customHeight="1" ht="15">
      <c r="A107" s="191">
        <v>41876</v>
      </c>
      <c r="B107" s="210" t="s">
        <v>175</v>
      </c>
      <c r="C107" s="210" t="s">
        <v>275</v>
      </c>
      <c r="D107" s="211" t="s">
        <v>247</v>
      </c>
      <c r="E107" s="210" t="s">
        <v>267</v>
      </c>
      <c r="F107" s="211" t="s">
        <v>253</v>
      </c>
      <c r="G107" s="201">
        <v>0.8803472222222223</v>
      </c>
      <c r="H107" s="194">
        <v>0.2616087962962963</v>
      </c>
      <c r="I107" s="200">
        <v>0.38125</v>
      </c>
      <c r="J107" s="208">
        <v>8</v>
      </c>
    </row>
    <row r="108" spans="1:14" customHeight="1" ht="15">
      <c r="A108" s="191">
        <v>41877</v>
      </c>
      <c r="B108" s="210" t="s">
        <v>175</v>
      </c>
      <c r="C108" s="210" t="s">
        <v>275</v>
      </c>
      <c r="D108" s="211" t="s">
        <v>247</v>
      </c>
      <c r="E108" s="210" t="s">
        <v>267</v>
      </c>
      <c r="F108" s="211" t="s">
        <v>253</v>
      </c>
      <c r="G108" s="194">
        <v>0.7475810185185185</v>
      </c>
      <c r="H108" s="194">
        <v>0.2988310185185185</v>
      </c>
      <c r="I108" s="200">
        <v>0.5513888888888888</v>
      </c>
      <c r="J108" s="208">
        <v>8</v>
      </c>
    </row>
    <row r="109" spans="1:14" customHeight="1" ht="15">
      <c r="A109" s="191">
        <v>41878</v>
      </c>
      <c r="B109" s="210" t="s">
        <v>175</v>
      </c>
      <c r="C109" s="210" t="s">
        <v>275</v>
      </c>
      <c r="D109" s="211" t="s">
        <v>247</v>
      </c>
      <c r="E109" s="210" t="s">
        <v>267</v>
      </c>
      <c r="F109" s="211" t="s">
        <v>253</v>
      </c>
      <c r="G109" s="194">
        <v>0.9119675925925925</v>
      </c>
      <c r="H109" s="194">
        <v>0.3042592592592593</v>
      </c>
      <c r="I109" s="200">
        <v>0.3923611111111111</v>
      </c>
      <c r="J109" s="208">
        <v>8</v>
      </c>
    </row>
    <row r="110" spans="1:14" customHeight="1" ht="15">
      <c r="A110" s="191">
        <v>41879</v>
      </c>
      <c r="B110" s="210" t="s">
        <v>175</v>
      </c>
      <c r="C110" s="210" t="s">
        <v>275</v>
      </c>
      <c r="D110" s="211" t="s">
        <v>247</v>
      </c>
      <c r="E110" s="210" t="s">
        <v>267</v>
      </c>
      <c r="F110" s="211" t="s">
        <v>253</v>
      </c>
      <c r="G110" s="194">
        <v>0.9088773148148147</v>
      </c>
      <c r="H110" s="194">
        <v>0.2957523148148148</v>
      </c>
      <c r="I110" s="200">
        <v>0.3868055555555556</v>
      </c>
      <c r="J110" s="208">
        <v>8</v>
      </c>
    </row>
    <row r="111" spans="1:14" customHeight="1" ht="15">
      <c r="A111" s="191">
        <v>41882</v>
      </c>
      <c r="B111" s="210" t="s">
        <v>175</v>
      </c>
      <c r="C111" s="210" t="s">
        <v>275</v>
      </c>
      <c r="D111" s="211" t="s">
        <v>247</v>
      </c>
      <c r="E111" s="210" t="s">
        <v>267</v>
      </c>
      <c r="F111" s="211" t="s">
        <v>253</v>
      </c>
      <c r="G111" s="194">
        <v>0.9127893518518518</v>
      </c>
      <c r="H111" s="194">
        <v>0.3082175925925926</v>
      </c>
      <c r="I111" s="200">
        <v>0.3951388888888889</v>
      </c>
      <c r="J111" s="208">
        <v>8</v>
      </c>
    </row>
    <row r="112" spans="1:14" customHeight="1" ht="15">
      <c r="A112" s="191">
        <v>41883</v>
      </c>
      <c r="B112" s="192" t="s">
        <v>175</v>
      </c>
      <c r="C112" s="192" t="s">
        <v>275</v>
      </c>
      <c r="D112" s="193" t="s">
        <v>247</v>
      </c>
      <c r="E112" s="192" t="s">
        <v>267</v>
      </c>
      <c r="F112" s="193" t="s">
        <v>253</v>
      </c>
      <c r="G112" s="194">
        <v>0.8666898148148148</v>
      </c>
      <c r="H112" s="194">
        <v>0.2518055555555556</v>
      </c>
      <c r="I112" s="195">
        <v>0.3847222222222222</v>
      </c>
      <c r="J112" s="208">
        <v>8</v>
      </c>
    </row>
    <row r="113" spans="1:14" customHeight="1" ht="15">
      <c r="A113" s="191">
        <v>41884</v>
      </c>
      <c r="B113" s="192" t="s">
        <v>175</v>
      </c>
      <c r="C113" s="192" t="s">
        <v>275</v>
      </c>
      <c r="D113" s="193" t="s">
        <v>247</v>
      </c>
      <c r="E113" s="192" t="s">
        <v>267</v>
      </c>
      <c r="F113" s="193" t="s">
        <v>253</v>
      </c>
      <c r="G113" s="194">
        <v>0.7377314814814815</v>
      </c>
      <c r="H113" s="194">
        <v>0.1311574074074074</v>
      </c>
      <c r="I113" s="195">
        <v>0.3895833333333333</v>
      </c>
      <c r="J113" s="190">
        <v>5</v>
      </c>
      <c r="K113" s="55"/>
    </row>
    <row r="114" spans="1:14" customHeight="1" ht="15" s="213" customFormat="1">
      <c r="A114" s="191">
        <v>41885</v>
      </c>
      <c r="B114" s="192" t="s">
        <v>175</v>
      </c>
      <c r="C114" s="192" t="s">
        <v>275</v>
      </c>
      <c r="D114" s="193" t="s">
        <v>247</v>
      </c>
      <c r="E114" s="192" t="s">
        <v>267</v>
      </c>
      <c r="F114" s="193" t="s">
        <v>253</v>
      </c>
      <c r="G114" s="194">
        <v>0.905798611111111</v>
      </c>
      <c r="H114" s="194">
        <v>0.3052777777777778</v>
      </c>
      <c r="I114" s="195">
        <v>0.3993055555555556</v>
      </c>
      <c r="J114" s="208">
        <v>8</v>
      </c>
      <c r="K114" s="214"/>
    </row>
    <row r="115" spans="1:14" customHeight="1" ht="15" s="213" customFormat="1">
      <c r="A115" s="191">
        <v>41886</v>
      </c>
      <c r="B115" s="192" t="s">
        <v>175</v>
      </c>
      <c r="C115" s="192" t="s">
        <v>275</v>
      </c>
      <c r="D115" s="193" t="s">
        <v>247</v>
      </c>
      <c r="E115" s="192" t="s">
        <v>267</v>
      </c>
      <c r="F115" s="193" t="s">
        <v>255</v>
      </c>
      <c r="G115" s="194">
        <v>0.9166898148148147</v>
      </c>
      <c r="H115" s="194">
        <v>0.3516087962962963</v>
      </c>
      <c r="I115" s="195">
        <v>0.4347222222222222</v>
      </c>
      <c r="J115" s="208">
        <v>8</v>
      </c>
      <c r="K115" s="214" t="str">
        <f>SUM(J105:J115)</f>
        <v>0</v>
      </c>
    </row>
    <row r="116" spans="1:14" customHeight="1" ht="15" s="213" customFormat="1">
      <c r="A116" s="191"/>
      <c r="B116" s="192"/>
      <c r="C116" s="192"/>
      <c r="D116" s="193"/>
      <c r="E116" s="192"/>
      <c r="F116" s="193"/>
      <c r="G116" s="194"/>
      <c r="H116" s="194"/>
      <c r="I116" s="195"/>
      <c r="J116" s="208"/>
      <c r="K116" s="214"/>
    </row>
    <row r="117" spans="1:14" customHeight="1" ht="15" s="209" customFormat="1">
      <c r="A117" s="203">
        <v>41873</v>
      </c>
      <c r="B117" s="230" t="s">
        <v>276</v>
      </c>
      <c r="C117" s="230" t="s">
        <v>277</v>
      </c>
      <c r="D117" s="211" t="s">
        <v>252</v>
      </c>
      <c r="E117" s="231" t="s">
        <v>278</v>
      </c>
      <c r="F117" s="211" t="s">
        <v>253</v>
      </c>
      <c r="G117" s="194">
        <v>0.875451388888889</v>
      </c>
      <c r="H117" s="194">
        <v>0.3014814814814815</v>
      </c>
      <c r="I117" s="200">
        <v>0.4263888888888889</v>
      </c>
      <c r="J117" s="208">
        <v>8</v>
      </c>
    </row>
    <row r="118" spans="1:14" customHeight="1" ht="15" s="209" customFormat="1">
      <c r="A118" s="203">
        <v>41874</v>
      </c>
      <c r="B118" s="230" t="s">
        <v>276</v>
      </c>
      <c r="C118" s="230" t="s">
        <v>277</v>
      </c>
      <c r="D118" s="211" t="s">
        <v>252</v>
      </c>
      <c r="E118" s="231" t="s">
        <v>278</v>
      </c>
      <c r="F118" s="211" t="s">
        <v>253</v>
      </c>
      <c r="G118" s="194">
        <v>0.8840277777777777</v>
      </c>
      <c r="H118" s="194">
        <v>0.2979398148148149</v>
      </c>
      <c r="I118" s="200">
        <v>0.4138888888888889</v>
      </c>
      <c r="J118" s="208">
        <v>8</v>
      </c>
    </row>
    <row r="119" spans="1:14" customHeight="1" ht="15" s="209" customFormat="1">
      <c r="A119" s="203">
        <v>41875</v>
      </c>
      <c r="B119" s="230" t="s">
        <v>276</v>
      </c>
      <c r="C119" s="230" t="s">
        <v>277</v>
      </c>
      <c r="D119" s="211" t="s">
        <v>252</v>
      </c>
      <c r="E119" s="231" t="s">
        <v>278</v>
      </c>
      <c r="F119" s="211" t="s">
        <v>253</v>
      </c>
      <c r="G119" s="194">
        <v>0.8848611111111112</v>
      </c>
      <c r="H119" s="194">
        <v>0.3024305555555556</v>
      </c>
      <c r="I119" s="200">
        <v>0.4173611111111111</v>
      </c>
      <c r="J119" s="208">
        <v>8</v>
      </c>
    </row>
    <row r="120" spans="1:14" customHeight="1" ht="15" s="209" customFormat="1">
      <c r="A120" s="203">
        <v>41876</v>
      </c>
      <c r="B120" s="230" t="s">
        <v>276</v>
      </c>
      <c r="C120" s="230" t="s">
        <v>277</v>
      </c>
      <c r="D120" s="211" t="s">
        <v>252</v>
      </c>
      <c r="E120" s="231" t="s">
        <v>278</v>
      </c>
      <c r="F120" s="211" t="s">
        <v>253</v>
      </c>
      <c r="G120" s="194">
        <v>0.8915972222222223</v>
      </c>
      <c r="H120" s="194">
        <v>0.3033796296296297</v>
      </c>
      <c r="I120" s="200">
        <v>0.4118055555555555</v>
      </c>
      <c r="J120" s="208">
        <v>8</v>
      </c>
    </row>
    <row r="121" spans="1:14" customHeight="1" ht="15" s="209" customFormat="1">
      <c r="A121" s="203">
        <v>41880</v>
      </c>
      <c r="B121" s="230" t="s">
        <v>276</v>
      </c>
      <c r="C121" s="230" t="s">
        <v>277</v>
      </c>
      <c r="D121" s="211" t="s">
        <v>252</v>
      </c>
      <c r="E121" s="231" t="s">
        <v>278</v>
      </c>
      <c r="F121" s="211" t="s">
        <v>253</v>
      </c>
      <c r="G121" s="201">
        <v>0.9252893518518519</v>
      </c>
      <c r="H121" s="194">
        <v>0.3143518518518518</v>
      </c>
      <c r="I121" s="200">
        <v>0.3888888888888889</v>
      </c>
      <c r="J121" s="208">
        <v>8</v>
      </c>
    </row>
    <row r="122" spans="1:14" customHeight="1" ht="15">
      <c r="A122" s="191">
        <v>41881</v>
      </c>
      <c r="B122" s="230" t="s">
        <v>276</v>
      </c>
      <c r="C122" s="230" t="s">
        <v>277</v>
      </c>
      <c r="D122" s="211" t="s">
        <v>252</v>
      </c>
      <c r="E122" s="231" t="s">
        <v>278</v>
      </c>
      <c r="F122" s="211" t="s">
        <v>253</v>
      </c>
      <c r="G122" s="194">
        <v>0.8833912037037037</v>
      </c>
      <c r="H122" s="194">
        <v>0.3088078703703704</v>
      </c>
      <c r="I122" s="200">
        <v>0.425</v>
      </c>
      <c r="J122" s="208">
        <v>8</v>
      </c>
    </row>
    <row r="123" spans="1:14" customHeight="1" ht="15">
      <c r="A123" s="191">
        <v>41882</v>
      </c>
      <c r="B123" s="230" t="s">
        <v>276</v>
      </c>
      <c r="C123" s="230" t="s">
        <v>277</v>
      </c>
      <c r="D123" s="211" t="s">
        <v>252</v>
      </c>
      <c r="E123" s="231" t="s">
        <v>278</v>
      </c>
      <c r="F123" s="211" t="s">
        <v>253</v>
      </c>
      <c r="G123" s="194">
        <v>0.8598958333333333</v>
      </c>
      <c r="H123" s="194">
        <v>0.3081365740740741</v>
      </c>
      <c r="I123" s="200">
        <v>0.4479166666666667</v>
      </c>
      <c r="J123" s="208">
        <v>8</v>
      </c>
    </row>
    <row r="124" spans="1:14" customHeight="1" ht="15">
      <c r="A124" s="191">
        <v>41883</v>
      </c>
      <c r="B124" s="216" t="s">
        <v>276</v>
      </c>
      <c r="C124" s="216" t="s">
        <v>277</v>
      </c>
      <c r="D124" s="193" t="s">
        <v>252</v>
      </c>
      <c r="E124" s="232" t="s">
        <v>278</v>
      </c>
      <c r="F124" s="193" t="s">
        <v>253</v>
      </c>
      <c r="G124" s="194">
        <v>0.8761805555555555</v>
      </c>
      <c r="H124" s="194">
        <v>0.2991435185185185</v>
      </c>
      <c r="I124" s="195">
        <v>0.4229166666666667</v>
      </c>
      <c r="J124" s="208">
        <v>8</v>
      </c>
    </row>
    <row r="125" spans="1:14" customHeight="1" ht="15">
      <c r="A125" s="191">
        <v>41884</v>
      </c>
      <c r="B125" s="216" t="s">
        <v>276</v>
      </c>
      <c r="C125" s="216" t="s">
        <v>277</v>
      </c>
      <c r="D125" s="193" t="s">
        <v>252</v>
      </c>
      <c r="E125" s="232" t="s">
        <v>278</v>
      </c>
      <c r="F125" s="193" t="s">
        <v>253</v>
      </c>
      <c r="G125" s="194">
        <v>0.8812962962962962</v>
      </c>
      <c r="H125" s="194">
        <v>0.2994444444444445</v>
      </c>
      <c r="I125" s="195">
        <v>0.4180555555555556</v>
      </c>
      <c r="J125" s="208">
        <v>8</v>
      </c>
      <c r="K125" s="55" t="str">
        <f>SUM(J117:J125)</f>
        <v>0</v>
      </c>
    </row>
    <row r="126" spans="1:14" customHeight="1" ht="15" s="209" customFormat="1">
      <c r="A126" s="203"/>
      <c r="B126" s="220"/>
      <c r="C126" s="220"/>
      <c r="D126" s="205"/>
      <c r="E126" s="233"/>
      <c r="F126" s="205"/>
      <c r="G126" s="206"/>
      <c r="H126" s="206"/>
      <c r="I126" s="207"/>
      <c r="J126" s="208"/>
    </row>
    <row r="127" spans="1:14" customHeight="1" ht="15" s="209" customFormat="1">
      <c r="A127" s="203">
        <v>41872</v>
      </c>
      <c r="B127" s="230" t="s">
        <v>279</v>
      </c>
      <c r="C127" s="230" t="s">
        <v>280</v>
      </c>
      <c r="D127" s="211" t="s">
        <v>252</v>
      </c>
      <c r="E127" s="210" t="s">
        <v>243</v>
      </c>
      <c r="F127" s="211" t="s">
        <v>253</v>
      </c>
      <c r="G127" s="194">
        <v>0.9032407407407407</v>
      </c>
      <c r="H127" s="194">
        <v>0.2929166666666667</v>
      </c>
      <c r="I127" s="200">
        <v>0.3895833333333333</v>
      </c>
      <c r="J127" s="208">
        <v>8</v>
      </c>
    </row>
    <row r="128" spans="1:14" customHeight="1" ht="15">
      <c r="A128" s="191">
        <v>41873</v>
      </c>
      <c r="B128" s="230" t="s">
        <v>279</v>
      </c>
      <c r="C128" s="230" t="s">
        <v>280</v>
      </c>
      <c r="D128" s="211" t="s">
        <v>252</v>
      </c>
      <c r="E128" s="210" t="s">
        <v>243</v>
      </c>
      <c r="F128" s="211" t="s">
        <v>253</v>
      </c>
      <c r="G128" s="194">
        <v>0.9003935185185186</v>
      </c>
      <c r="H128" s="194">
        <v>0.2924074074074074</v>
      </c>
      <c r="I128" s="200">
        <v>0.3923611111111111</v>
      </c>
      <c r="J128" s="208">
        <v>8</v>
      </c>
    </row>
    <row r="129" spans="1:14" customHeight="1" ht="15">
      <c r="A129" s="191">
        <v>41874</v>
      </c>
      <c r="B129" s="230" t="s">
        <v>279</v>
      </c>
      <c r="C129" s="230" t="s">
        <v>280</v>
      </c>
      <c r="D129" s="211" t="s">
        <v>252</v>
      </c>
      <c r="E129" s="210" t="s">
        <v>243</v>
      </c>
      <c r="F129" s="211" t="s">
        <v>253</v>
      </c>
      <c r="G129" s="194">
        <v>0.9049999999999999</v>
      </c>
      <c r="H129" s="194">
        <v>0.3028587962962963</v>
      </c>
      <c r="I129" s="200">
        <v>0.3979166666666667</v>
      </c>
      <c r="J129" s="208">
        <v>8</v>
      </c>
    </row>
    <row r="130" spans="1:14" customHeight="1" ht="15">
      <c r="A130" s="191">
        <v>41876</v>
      </c>
      <c r="B130" s="230" t="s">
        <v>279</v>
      </c>
      <c r="C130" s="230" t="s">
        <v>280</v>
      </c>
      <c r="D130" s="211" t="s">
        <v>252</v>
      </c>
      <c r="E130" s="210" t="s">
        <v>243</v>
      </c>
      <c r="F130" s="211" t="s">
        <v>253</v>
      </c>
      <c r="G130" s="194">
        <v>0.8976041666666666</v>
      </c>
      <c r="H130" s="194">
        <v>0.2929050925925926</v>
      </c>
      <c r="I130" s="223">
        <v>0.3951388888888889</v>
      </c>
      <c r="J130" s="208">
        <v>8</v>
      </c>
    </row>
    <row r="131" spans="1:14" customHeight="1" ht="15">
      <c r="A131" s="191">
        <v>41877</v>
      </c>
      <c r="B131" s="230" t="s">
        <v>279</v>
      </c>
      <c r="C131" s="230" t="s">
        <v>280</v>
      </c>
      <c r="D131" s="211" t="s">
        <v>252</v>
      </c>
      <c r="E131" s="210" t="s">
        <v>243</v>
      </c>
      <c r="F131" s="211" t="s">
        <v>253</v>
      </c>
      <c r="G131" s="194">
        <v>0.885798611111111</v>
      </c>
      <c r="H131" s="194">
        <v>0.2929513888888889</v>
      </c>
      <c r="I131" s="200">
        <v>0.4069444444444445</v>
      </c>
      <c r="J131" s="208">
        <v>8</v>
      </c>
      <c r="K131" s="55"/>
    </row>
    <row r="132" spans="1:14" customHeight="1" ht="15" s="213" customFormat="1">
      <c r="A132" s="191">
        <v>41878</v>
      </c>
      <c r="B132" s="230" t="s">
        <v>279</v>
      </c>
      <c r="C132" s="230" t="s">
        <v>280</v>
      </c>
      <c r="D132" s="211" t="s">
        <v>252</v>
      </c>
      <c r="E132" s="210" t="s">
        <v>243</v>
      </c>
      <c r="F132" s="211" t="s">
        <v>253</v>
      </c>
      <c r="G132" s="194">
        <v>0.8863194444444445</v>
      </c>
      <c r="H132" s="194">
        <v>0.299386574074074</v>
      </c>
      <c r="I132" s="200">
        <v>0.4131944444444444</v>
      </c>
      <c r="J132" s="208">
        <v>8</v>
      </c>
    </row>
    <row r="133" spans="1:14" customHeight="1" ht="15">
      <c r="A133" s="191">
        <v>41879</v>
      </c>
      <c r="B133" s="230" t="s">
        <v>279</v>
      </c>
      <c r="C133" s="230" t="s">
        <v>280</v>
      </c>
      <c r="D133" s="211" t="s">
        <v>252</v>
      </c>
      <c r="E133" s="210" t="s">
        <v>243</v>
      </c>
      <c r="F133" s="211" t="s">
        <v>253</v>
      </c>
      <c r="G133" s="194">
        <v>0.8904398148148148</v>
      </c>
      <c r="H133" s="194">
        <v>0.2924189814814815</v>
      </c>
      <c r="I133" s="200">
        <v>0.4020833333333333</v>
      </c>
      <c r="J133" s="208">
        <v>8</v>
      </c>
    </row>
    <row r="134" spans="1:14" customHeight="1" ht="15">
      <c r="A134" s="191">
        <v>41880</v>
      </c>
      <c r="B134" s="230" t="s">
        <v>279</v>
      </c>
      <c r="C134" s="230" t="s">
        <v>280</v>
      </c>
      <c r="D134" s="211" t="s">
        <v>252</v>
      </c>
      <c r="E134" s="210" t="s">
        <v>243</v>
      </c>
      <c r="F134" s="211" t="s">
        <v>253</v>
      </c>
      <c r="G134" s="194">
        <v>0.8765856481481481</v>
      </c>
      <c r="H134" s="194">
        <v>0.2917939814814814</v>
      </c>
      <c r="I134" s="200">
        <v>0.4152777777777778</v>
      </c>
      <c r="J134" s="208">
        <v>8</v>
      </c>
    </row>
    <row r="135" spans="1:14" customHeight="1" ht="15">
      <c r="A135" s="191">
        <v>41883</v>
      </c>
      <c r="B135" s="216" t="s">
        <v>279</v>
      </c>
      <c r="C135" s="216" t="s">
        <v>280</v>
      </c>
      <c r="D135" s="193" t="s">
        <v>252</v>
      </c>
      <c r="E135" s="192" t="s">
        <v>243</v>
      </c>
      <c r="F135" s="193" t="s">
        <v>253</v>
      </c>
      <c r="G135" s="194">
        <v>0.8802662037037038</v>
      </c>
      <c r="H135" s="194">
        <v>0.2947337962962963</v>
      </c>
      <c r="I135" s="195">
        <v>0.4145833333333333</v>
      </c>
      <c r="J135" s="208">
        <v>8</v>
      </c>
    </row>
    <row r="136" spans="1:14" customHeight="1" ht="15">
      <c r="A136" s="191">
        <v>41884</v>
      </c>
      <c r="B136" s="216" t="s">
        <v>279</v>
      </c>
      <c r="C136" s="216" t="s">
        <v>280</v>
      </c>
      <c r="D136" s="193" t="s">
        <v>252</v>
      </c>
      <c r="E136" s="192" t="s">
        <v>243</v>
      </c>
      <c r="F136" s="193" t="s">
        <v>253</v>
      </c>
      <c r="G136" s="194">
        <v>0.8819212962962962</v>
      </c>
      <c r="H136" s="194">
        <v>0.3064814814814815</v>
      </c>
      <c r="I136" s="195">
        <v>0.425</v>
      </c>
      <c r="J136" s="208">
        <v>8</v>
      </c>
      <c r="K136" s="55"/>
    </row>
    <row r="137" spans="1:14" customHeight="1" ht="15">
      <c r="A137" s="191">
        <v>41885</v>
      </c>
      <c r="B137" s="216" t="s">
        <v>279</v>
      </c>
      <c r="C137" s="216" t="s">
        <v>280</v>
      </c>
      <c r="D137" s="193" t="s">
        <v>252</v>
      </c>
      <c r="E137" s="192" t="s">
        <v>243</v>
      </c>
      <c r="F137" s="193" t="s">
        <v>255</v>
      </c>
      <c r="G137" s="194">
        <v>0.9003703703703704</v>
      </c>
      <c r="H137" s="194">
        <v>0.2925694444444444</v>
      </c>
      <c r="I137" s="195">
        <v>0.3923611111111111</v>
      </c>
      <c r="J137" s="208">
        <v>8</v>
      </c>
      <c r="K137" s="55" t="str">
        <f>SUM(J127:J137)</f>
        <v>0</v>
      </c>
    </row>
    <row r="138" spans="1:14" customHeight="1" ht="15">
      <c r="A138" s="191"/>
      <c r="B138" s="216"/>
      <c r="C138" s="216"/>
      <c r="D138" s="193"/>
      <c r="E138" s="192"/>
      <c r="F138" s="193"/>
      <c r="G138" s="194"/>
      <c r="H138" s="194"/>
      <c r="I138" s="195"/>
      <c r="J138" s="208"/>
      <c r="K138" s="55"/>
    </row>
    <row r="139" spans="1:14" customHeight="1" ht="15">
      <c r="A139" s="191">
        <v>41872</v>
      </c>
      <c r="B139" s="210" t="s">
        <v>188</v>
      </c>
      <c r="C139" s="210" t="s">
        <v>281</v>
      </c>
      <c r="D139" s="211" t="s">
        <v>252</v>
      </c>
      <c r="E139" s="210" t="s">
        <v>248</v>
      </c>
      <c r="F139" s="211" t="s">
        <v>253</v>
      </c>
      <c r="G139" s="194">
        <v>0.9055092592592593</v>
      </c>
      <c r="H139" s="194">
        <v>0.3112962962962963</v>
      </c>
      <c r="I139" s="200">
        <v>0.40625</v>
      </c>
      <c r="J139" s="208">
        <v>8</v>
      </c>
      <c r="K139" s="55"/>
    </row>
    <row r="140" spans="1:14" customHeight="1" ht="15">
      <c r="A140" s="191">
        <v>41873</v>
      </c>
      <c r="B140" s="210" t="s">
        <v>188</v>
      </c>
      <c r="C140" s="210" t="s">
        <v>281</v>
      </c>
      <c r="D140" s="211" t="s">
        <v>252</v>
      </c>
      <c r="E140" s="210" t="s">
        <v>248</v>
      </c>
      <c r="F140" s="211" t="s">
        <v>253</v>
      </c>
      <c r="G140" s="194">
        <v>0.8880671296296296</v>
      </c>
      <c r="H140" s="194">
        <v>0.3123726851851852</v>
      </c>
      <c r="I140" s="200">
        <v>0.4243055555555555</v>
      </c>
      <c r="J140" s="208">
        <v>8</v>
      </c>
      <c r="K140" s="55"/>
    </row>
    <row r="141" spans="1:14" customHeight="1" ht="15">
      <c r="A141" s="191">
        <v>41874</v>
      </c>
      <c r="B141" s="210" t="s">
        <v>188</v>
      </c>
      <c r="C141" s="210" t="s">
        <v>281</v>
      </c>
      <c r="D141" s="211" t="s">
        <v>252</v>
      </c>
      <c r="E141" s="210" t="s">
        <v>248</v>
      </c>
      <c r="F141" s="211" t="s">
        <v>253</v>
      </c>
      <c r="G141" s="194">
        <v>0.8958449074074074</v>
      </c>
      <c r="H141" s="194">
        <v>0.3002546296296296</v>
      </c>
      <c r="I141" s="200">
        <v>0.4041666666666666</v>
      </c>
      <c r="J141" s="208">
        <v>8</v>
      </c>
      <c r="K141" s="55"/>
    </row>
    <row r="142" spans="1:14" customHeight="1" ht="15">
      <c r="A142" s="191">
        <v>41877</v>
      </c>
      <c r="B142" s="210" t="s">
        <v>188</v>
      </c>
      <c r="C142" s="210" t="s">
        <v>281</v>
      </c>
      <c r="D142" s="211" t="s">
        <v>252</v>
      </c>
      <c r="E142" s="210" t="s">
        <v>248</v>
      </c>
      <c r="F142" s="211" t="s">
        <v>253</v>
      </c>
      <c r="G142" s="194">
        <v>0.8918171296296297</v>
      </c>
      <c r="H142" s="194">
        <v>0.2986805555555556</v>
      </c>
      <c r="I142" s="200">
        <v>0.4069444444444445</v>
      </c>
      <c r="J142" s="208">
        <v>8</v>
      </c>
      <c r="K142" s="55"/>
    </row>
    <row r="143" spans="1:14" customHeight="1" ht="15" s="209" customFormat="1">
      <c r="A143" s="203">
        <v>41878</v>
      </c>
      <c r="B143" s="210" t="s">
        <v>188</v>
      </c>
      <c r="C143" s="210" t="s">
        <v>281</v>
      </c>
      <c r="D143" s="211" t="s">
        <v>252</v>
      </c>
      <c r="E143" s="210" t="s">
        <v>248</v>
      </c>
      <c r="F143" s="211" t="s">
        <v>253</v>
      </c>
      <c r="G143" s="194">
        <v>0.9102893518518519</v>
      </c>
      <c r="H143" s="194">
        <v>0.3045833333333333</v>
      </c>
      <c r="I143" s="200">
        <v>0.3944444444444444</v>
      </c>
      <c r="J143" s="208">
        <v>8</v>
      </c>
    </row>
    <row r="144" spans="1:14" customHeight="1" ht="15" s="209" customFormat="1">
      <c r="A144" s="203">
        <v>41879</v>
      </c>
      <c r="B144" s="210" t="s">
        <v>188</v>
      </c>
      <c r="C144" s="210" t="s">
        <v>281</v>
      </c>
      <c r="D144" s="211" t="s">
        <v>252</v>
      </c>
      <c r="E144" s="210" t="s">
        <v>248</v>
      </c>
      <c r="F144" s="211" t="s">
        <v>253</v>
      </c>
      <c r="G144" s="194">
        <v>0.845462962962963</v>
      </c>
      <c r="H144" s="194">
        <v>0.2413425925925926</v>
      </c>
      <c r="I144" s="200">
        <v>0.3958333333333333</v>
      </c>
      <c r="J144" s="208">
        <v>7</v>
      </c>
    </row>
    <row r="145" spans="1:14" customHeight="1" ht="15" s="209" customFormat="1">
      <c r="A145" s="203">
        <v>41880</v>
      </c>
      <c r="B145" s="210" t="s">
        <v>188</v>
      </c>
      <c r="C145" s="210" t="s">
        <v>281</v>
      </c>
      <c r="D145" s="211" t="s">
        <v>252</v>
      </c>
      <c r="E145" s="210" t="s">
        <v>248</v>
      </c>
      <c r="F145" s="211" t="s">
        <v>253</v>
      </c>
      <c r="G145" s="194">
        <v>0.9098032407407407</v>
      </c>
      <c r="H145" s="194">
        <v>0.3135416666666667</v>
      </c>
      <c r="I145" s="200">
        <v>0.4034722222222222</v>
      </c>
      <c r="J145" s="208">
        <v>8</v>
      </c>
    </row>
    <row r="146" spans="1:14" customHeight="1" ht="15">
      <c r="A146" s="191">
        <v>41881</v>
      </c>
      <c r="B146" s="210" t="s">
        <v>188</v>
      </c>
      <c r="C146" s="210" t="s">
        <v>281</v>
      </c>
      <c r="D146" s="211" t="s">
        <v>252</v>
      </c>
      <c r="E146" s="210" t="s">
        <v>248</v>
      </c>
      <c r="F146" s="211" t="s">
        <v>253</v>
      </c>
      <c r="G146" s="194">
        <v>0.9059375</v>
      </c>
      <c r="H146" s="194">
        <v>0.3061689814814815</v>
      </c>
      <c r="I146" s="200">
        <v>0.4</v>
      </c>
      <c r="J146" s="208">
        <v>8</v>
      </c>
    </row>
    <row r="147" spans="1:14" customHeight="1" ht="15">
      <c r="A147" s="191">
        <v>41884</v>
      </c>
      <c r="B147" s="192" t="s">
        <v>188</v>
      </c>
      <c r="C147" s="192" t="s">
        <v>281</v>
      </c>
      <c r="D147" s="193" t="s">
        <v>268</v>
      </c>
      <c r="E147" s="192" t="s">
        <v>248</v>
      </c>
      <c r="F147" s="193" t="s">
        <v>253</v>
      </c>
      <c r="G147" s="194">
        <v>0.9031365740740741</v>
      </c>
      <c r="H147" s="194">
        <v>0.3003009259259259</v>
      </c>
      <c r="I147" s="195">
        <v>0.3972222222222222</v>
      </c>
      <c r="J147" s="208">
        <v>8</v>
      </c>
    </row>
    <row r="148" spans="1:14" customHeight="1" ht="15">
      <c r="A148" s="191">
        <v>41885</v>
      </c>
      <c r="B148" s="192" t="s">
        <v>188</v>
      </c>
      <c r="C148" s="192" t="s">
        <v>281</v>
      </c>
      <c r="D148" s="193" t="s">
        <v>268</v>
      </c>
      <c r="E148" s="192" t="s">
        <v>248</v>
      </c>
      <c r="F148" s="193" t="s">
        <v>253</v>
      </c>
      <c r="G148" s="194">
        <v>0.916724537037037</v>
      </c>
      <c r="H148" s="194">
        <v>0.2955902777777777</v>
      </c>
      <c r="I148" s="195">
        <v>0.3784722222222223</v>
      </c>
      <c r="J148" s="208">
        <v>8</v>
      </c>
      <c r="K148" s="55"/>
    </row>
    <row r="149" spans="1:14" customHeight="1" ht="15">
      <c r="A149" s="191">
        <v>41886</v>
      </c>
      <c r="B149" s="192" t="s">
        <v>188</v>
      </c>
      <c r="C149" s="192" t="s">
        <v>281</v>
      </c>
      <c r="D149" s="193" t="s">
        <v>268</v>
      </c>
      <c r="E149" s="192" t="s">
        <v>248</v>
      </c>
      <c r="F149" s="193" t="s">
        <v>255</v>
      </c>
      <c r="G149" s="194">
        <v>0.9100462962962963</v>
      </c>
      <c r="H149" s="194">
        <v>0.3115393518518518</v>
      </c>
      <c r="I149" s="234">
        <v>0.4013888888888889</v>
      </c>
      <c r="J149" s="208">
        <v>8</v>
      </c>
      <c r="K149" s="55" t="str">
        <f>SUM(J139:J149)</f>
        <v>0</v>
      </c>
    </row>
    <row r="150" spans="1:14" customHeight="1" ht="15" s="209" customFormat="1">
      <c r="A150" s="203"/>
      <c r="B150" s="204"/>
      <c r="C150" s="204"/>
      <c r="D150" s="205"/>
      <c r="E150" s="204"/>
      <c r="F150" s="205"/>
      <c r="G150" s="206"/>
      <c r="H150" s="206"/>
      <c r="I150" s="207"/>
      <c r="J150" s="208"/>
    </row>
    <row r="151" spans="1:14" customHeight="1" ht="15" s="209" customFormat="1">
      <c r="A151" s="203">
        <v>41872</v>
      </c>
      <c r="B151" s="210" t="s">
        <v>282</v>
      </c>
      <c r="C151" s="210" t="s">
        <v>283</v>
      </c>
      <c r="D151" s="211" t="s">
        <v>252</v>
      </c>
      <c r="E151" s="210" t="s">
        <v>243</v>
      </c>
      <c r="F151" s="211" t="s">
        <v>253</v>
      </c>
      <c r="G151" s="194">
        <v>0.8781597222222222</v>
      </c>
      <c r="H151" s="194">
        <v>0.2927893518518518</v>
      </c>
      <c r="I151" s="200">
        <v>0.4145833333333333</v>
      </c>
      <c r="J151" s="208">
        <v>8</v>
      </c>
    </row>
    <row r="152" spans="1:14" customHeight="1" ht="15">
      <c r="A152" s="191">
        <v>41874</v>
      </c>
      <c r="B152" s="210" t="s">
        <v>282</v>
      </c>
      <c r="C152" s="210" t="s">
        <v>283</v>
      </c>
      <c r="D152" s="211" t="s">
        <v>252</v>
      </c>
      <c r="E152" s="210" t="s">
        <v>243</v>
      </c>
      <c r="F152" s="211" t="s">
        <v>253</v>
      </c>
      <c r="G152" s="194">
        <v>0.8935416666666667</v>
      </c>
      <c r="H152" s="194">
        <v>0.2925231481481481</v>
      </c>
      <c r="I152" s="200">
        <v>0.3993055555555556</v>
      </c>
      <c r="J152" s="208">
        <v>8</v>
      </c>
    </row>
    <row r="153" spans="1:14" customHeight="1" ht="15">
      <c r="A153" s="191">
        <v>41875</v>
      </c>
      <c r="B153" s="210" t="s">
        <v>282</v>
      </c>
      <c r="C153" s="210" t="s">
        <v>283</v>
      </c>
      <c r="D153" s="211" t="s">
        <v>252</v>
      </c>
      <c r="E153" s="210" t="s">
        <v>243</v>
      </c>
      <c r="F153" s="211" t="s">
        <v>253</v>
      </c>
      <c r="G153" s="194">
        <v>0.8809953703703703</v>
      </c>
      <c r="H153" s="194">
        <v>0.2973958333333334</v>
      </c>
      <c r="I153" s="200">
        <v>0.4166666666666667</v>
      </c>
      <c r="J153" s="208">
        <v>8</v>
      </c>
    </row>
    <row r="154" spans="1:14" customHeight="1" ht="15">
      <c r="A154" s="191">
        <v>41876</v>
      </c>
      <c r="B154" s="210" t="s">
        <v>282</v>
      </c>
      <c r="C154" s="210" t="s">
        <v>283</v>
      </c>
      <c r="D154" s="211" t="s">
        <v>252</v>
      </c>
      <c r="E154" s="210" t="s">
        <v>243</v>
      </c>
      <c r="F154" s="211" t="s">
        <v>253</v>
      </c>
      <c r="G154" s="194">
        <v>0.8577546296296297</v>
      </c>
      <c r="H154" s="194">
        <v>0.2928356481481482</v>
      </c>
      <c r="I154" s="223">
        <v>0.4347222222222222</v>
      </c>
      <c r="J154" s="208">
        <v>8</v>
      </c>
      <c r="K154" s="55"/>
    </row>
    <row r="155" spans="1:14" customHeight="1" ht="15" s="213" customFormat="1">
      <c r="A155" s="191">
        <v>41877</v>
      </c>
      <c r="B155" s="210" t="s">
        <v>282</v>
      </c>
      <c r="C155" s="210" t="s">
        <v>283</v>
      </c>
      <c r="D155" s="211" t="s">
        <v>252</v>
      </c>
      <c r="E155" s="210" t="s">
        <v>243</v>
      </c>
      <c r="F155" s="211" t="s">
        <v>253</v>
      </c>
      <c r="G155" s="194">
        <v>0.8943287037037037</v>
      </c>
      <c r="H155" s="194">
        <v>0.2927314814814815</v>
      </c>
      <c r="I155" s="200">
        <v>0.3986111111111111</v>
      </c>
      <c r="J155" s="208">
        <v>8</v>
      </c>
    </row>
    <row r="156" spans="1:14" customHeight="1" ht="15">
      <c r="A156" s="191">
        <v>41878</v>
      </c>
      <c r="B156" s="210" t="s">
        <v>282</v>
      </c>
      <c r="C156" s="210" t="s">
        <v>283</v>
      </c>
      <c r="D156" s="211" t="s">
        <v>252</v>
      </c>
      <c r="E156" s="210" t="s">
        <v>243</v>
      </c>
      <c r="F156" s="211" t="s">
        <v>253</v>
      </c>
      <c r="G156" s="194">
        <v>0.8902083333333333</v>
      </c>
      <c r="H156" s="194">
        <v>0.2990509259259259</v>
      </c>
      <c r="I156" s="200">
        <v>0.4090277777777778</v>
      </c>
      <c r="J156" s="208">
        <v>8</v>
      </c>
    </row>
    <row r="157" spans="1:14" customHeight="1" ht="15">
      <c r="A157" s="191">
        <v>41879</v>
      </c>
      <c r="B157" s="210" t="s">
        <v>282</v>
      </c>
      <c r="C157" s="210" t="s">
        <v>283</v>
      </c>
      <c r="D157" s="211" t="s">
        <v>252</v>
      </c>
      <c r="E157" s="210" t="s">
        <v>243</v>
      </c>
      <c r="F157" s="211" t="s">
        <v>253</v>
      </c>
      <c r="G157" s="194">
        <v>0.8974305555555556</v>
      </c>
      <c r="H157" s="194">
        <v>0.292662037037037</v>
      </c>
      <c r="I157" s="200">
        <v>0.3951388888888889</v>
      </c>
      <c r="J157" s="208">
        <v>8</v>
      </c>
    </row>
    <row r="158" spans="1:14" customHeight="1" ht="15">
      <c r="A158" s="191">
        <v>41880</v>
      </c>
      <c r="B158" s="210" t="s">
        <v>282</v>
      </c>
      <c r="C158" s="210" t="s">
        <v>283</v>
      </c>
      <c r="D158" s="211" t="s">
        <v>252</v>
      </c>
      <c r="E158" s="210" t="s">
        <v>243</v>
      </c>
      <c r="F158" s="211" t="s">
        <v>253</v>
      </c>
      <c r="G158" s="194">
        <v>0.9128587962962963</v>
      </c>
      <c r="H158" s="194">
        <v>0.291875</v>
      </c>
      <c r="I158" s="200">
        <v>0.3791666666666667</v>
      </c>
      <c r="J158" s="208">
        <v>8</v>
      </c>
    </row>
    <row r="159" spans="1:14" customHeight="1" ht="15">
      <c r="A159" s="191">
        <v>41883</v>
      </c>
      <c r="B159" s="192" t="s">
        <v>282</v>
      </c>
      <c r="C159" s="192" t="s">
        <v>283</v>
      </c>
      <c r="D159" s="193" t="s">
        <v>252</v>
      </c>
      <c r="E159" s="192" t="s">
        <v>243</v>
      </c>
      <c r="F159" s="193" t="s">
        <v>253</v>
      </c>
      <c r="G159" s="194">
        <v>0.8874768518518518</v>
      </c>
      <c r="H159" s="194">
        <v>0.2922106481481482</v>
      </c>
      <c r="I159" s="195">
        <v>0.4048611111111111</v>
      </c>
      <c r="J159" s="208">
        <v>8</v>
      </c>
    </row>
    <row r="160" spans="1:14" customHeight="1" ht="15">
      <c r="A160" s="191">
        <v>41884</v>
      </c>
      <c r="B160" s="192" t="s">
        <v>282</v>
      </c>
      <c r="C160" s="192" t="s">
        <v>283</v>
      </c>
      <c r="D160" s="193" t="s">
        <v>252</v>
      </c>
      <c r="E160" s="192" t="s">
        <v>243</v>
      </c>
      <c r="F160" s="193" t="s">
        <v>253</v>
      </c>
      <c r="G160" s="194">
        <v>0.8790740740740741</v>
      </c>
      <c r="H160" s="194">
        <v>0.3063888888888889</v>
      </c>
      <c r="I160" s="195">
        <v>0.4215277777777778</v>
      </c>
      <c r="J160" s="208">
        <v>8</v>
      </c>
    </row>
    <row r="161" spans="1:14" customHeight="1" ht="15">
      <c r="A161" s="191">
        <v>41885</v>
      </c>
      <c r="B161" s="192" t="s">
        <v>282</v>
      </c>
      <c r="C161" s="192" t="s">
        <v>283</v>
      </c>
      <c r="D161" s="193" t="s">
        <v>252</v>
      </c>
      <c r="E161" s="192" t="s">
        <v>243</v>
      </c>
      <c r="F161" s="193" t="s">
        <v>253</v>
      </c>
      <c r="G161" s="194">
        <v>0.8744212962962963</v>
      </c>
      <c r="H161" s="194">
        <v>0.2919097222222222</v>
      </c>
      <c r="I161" s="195">
        <v>0.4173611111111111</v>
      </c>
      <c r="J161" s="208">
        <v>8</v>
      </c>
      <c r="K161" s="55"/>
    </row>
    <row r="162" spans="1:14" customHeight="1" ht="15">
      <c r="A162" s="191">
        <v>41886</v>
      </c>
      <c r="B162" s="192" t="s">
        <v>282</v>
      </c>
      <c r="C162" s="192" t="s">
        <v>283</v>
      </c>
      <c r="D162" s="193" t="s">
        <v>252</v>
      </c>
      <c r="E162" s="192" t="s">
        <v>243</v>
      </c>
      <c r="F162" s="193" t="s">
        <v>255</v>
      </c>
      <c r="G162" s="194">
        <v>0.8874884259259259</v>
      </c>
      <c r="H162" s="194">
        <v>0.2924652777777778</v>
      </c>
      <c r="I162" s="234">
        <v>0.4055555555555555</v>
      </c>
      <c r="J162" s="208">
        <v>8</v>
      </c>
      <c r="K162" s="55" t="str">
        <f>SUM(J151:J162)</f>
        <v>0</v>
      </c>
    </row>
    <row r="163" spans="1:14" customHeight="1" ht="15" s="209" customFormat="1">
      <c r="A163" s="203"/>
      <c r="B163" s="204"/>
      <c r="C163" s="204"/>
      <c r="D163" s="205"/>
      <c r="E163" s="204"/>
      <c r="F163" s="205"/>
      <c r="G163" s="206"/>
      <c r="H163" s="206"/>
      <c r="I163" s="207"/>
      <c r="J163" s="208"/>
    </row>
    <row r="164" spans="1:14" customHeight="1" ht="24" s="209" customFormat="1">
      <c r="A164" s="203">
        <v>41872</v>
      </c>
      <c r="B164" s="210" t="s">
        <v>113</v>
      </c>
      <c r="C164" s="210" t="s">
        <v>284</v>
      </c>
      <c r="D164" s="211" t="s">
        <v>252</v>
      </c>
      <c r="E164" s="210" t="s">
        <v>267</v>
      </c>
      <c r="F164" s="211" t="s">
        <v>285</v>
      </c>
      <c r="G164" s="194">
        <v>0.897974537037037</v>
      </c>
      <c r="H164" s="194">
        <v>0.3107523148148148</v>
      </c>
      <c r="I164" s="200">
        <v>0.4125</v>
      </c>
      <c r="J164" s="208">
        <v>8</v>
      </c>
    </row>
    <row r="165" spans="1:14" customHeight="1" ht="24">
      <c r="A165" s="191">
        <v>41874</v>
      </c>
      <c r="B165" s="210" t="s">
        <v>113</v>
      </c>
      <c r="C165" s="210" t="s">
        <v>284</v>
      </c>
      <c r="D165" s="211" t="s">
        <v>252</v>
      </c>
      <c r="E165" s="210" t="s">
        <v>267</v>
      </c>
      <c r="F165" s="211" t="s">
        <v>285</v>
      </c>
      <c r="G165" s="194">
        <v>0.905150462962963</v>
      </c>
      <c r="H165" s="194">
        <v>0.6324305555555555</v>
      </c>
      <c r="I165" s="200">
        <v>0.7270833333333333</v>
      </c>
      <c r="J165" s="208">
        <v>8</v>
      </c>
    </row>
    <row r="166" spans="1:14" customHeight="1" ht="24">
      <c r="A166" s="191">
        <v>41876</v>
      </c>
      <c r="B166" s="210" t="s">
        <v>113</v>
      </c>
      <c r="C166" s="210" t="s">
        <v>284</v>
      </c>
      <c r="D166" s="211" t="s">
        <v>252</v>
      </c>
      <c r="E166" s="210" t="s">
        <v>267</v>
      </c>
      <c r="F166" s="211" t="s">
        <v>285</v>
      </c>
      <c r="G166" s="194">
        <v>0.8897685185185185</v>
      </c>
      <c r="H166" s="199">
        <v>0.5885185185185186</v>
      </c>
      <c r="I166" s="200">
        <v>0.6986111111111111</v>
      </c>
      <c r="J166" s="208">
        <v>8</v>
      </c>
    </row>
    <row r="167" spans="1:14" customHeight="1" ht="24">
      <c r="A167" s="191">
        <v>41877</v>
      </c>
      <c r="B167" s="210" t="s">
        <v>113</v>
      </c>
      <c r="C167" s="210" t="s">
        <v>284</v>
      </c>
      <c r="D167" s="211" t="s">
        <v>252</v>
      </c>
      <c r="E167" s="210" t="s">
        <v>267</v>
      </c>
      <c r="F167" s="211" t="s">
        <v>285</v>
      </c>
      <c r="G167" s="194">
        <v>0.914375</v>
      </c>
      <c r="H167" s="194">
        <v>0.2986226851851852</v>
      </c>
      <c r="I167" s="200">
        <v>0.3847222222222222</v>
      </c>
      <c r="J167" s="208">
        <v>8</v>
      </c>
      <c r="K167" s="55"/>
    </row>
    <row r="168" spans="1:14" customHeight="1" ht="24" s="213" customFormat="1">
      <c r="A168" s="191">
        <v>41878</v>
      </c>
      <c r="B168" s="210" t="s">
        <v>113</v>
      </c>
      <c r="C168" s="210" t="s">
        <v>284</v>
      </c>
      <c r="D168" s="211" t="s">
        <v>252</v>
      </c>
      <c r="E168" s="210" t="s">
        <v>267</v>
      </c>
      <c r="F168" s="211" t="s">
        <v>285</v>
      </c>
      <c r="G168" s="194">
        <v>0.9130439814814815</v>
      </c>
      <c r="H168" s="194">
        <v>0.3053009259259259</v>
      </c>
      <c r="I168" s="200">
        <v>0.3881944444444445</v>
      </c>
      <c r="J168" s="208">
        <v>8</v>
      </c>
    </row>
    <row r="169" spans="1:14" customHeight="1" ht="24">
      <c r="A169" s="191">
        <v>41879</v>
      </c>
      <c r="B169" s="210" t="s">
        <v>113</v>
      </c>
      <c r="C169" s="210" t="s">
        <v>284</v>
      </c>
      <c r="D169" s="211" t="s">
        <v>252</v>
      </c>
      <c r="E169" s="210" t="s">
        <v>267</v>
      </c>
      <c r="F169" s="211" t="s">
        <v>285</v>
      </c>
      <c r="G169" s="201">
        <v>0.8674652777777778</v>
      </c>
      <c r="H169" s="194">
        <v>0.2413657407407407</v>
      </c>
      <c r="I169" s="200">
        <v>0.3736111111111111</v>
      </c>
      <c r="J169" s="208">
        <v>7</v>
      </c>
      <c r="K169" s="55"/>
    </row>
    <row r="170" spans="1:14" customHeight="1" ht="24" s="213" customFormat="1">
      <c r="A170" s="191">
        <v>41880</v>
      </c>
      <c r="B170" s="210" t="s">
        <v>113</v>
      </c>
      <c r="C170" s="210" t="s">
        <v>284</v>
      </c>
      <c r="D170" s="211" t="s">
        <v>252</v>
      </c>
      <c r="E170" s="210" t="s">
        <v>267</v>
      </c>
      <c r="F170" s="211" t="s">
        <v>285</v>
      </c>
      <c r="G170" s="194">
        <v>0.9551620370370371</v>
      </c>
      <c r="H170" s="194">
        <v>0.3177199074074074</v>
      </c>
      <c r="I170" s="200">
        <v>0.3625</v>
      </c>
      <c r="J170" s="208">
        <v>8</v>
      </c>
    </row>
    <row r="171" spans="1:14" customHeight="1" ht="24">
      <c r="A171" s="191">
        <v>41882</v>
      </c>
      <c r="B171" s="210" t="s">
        <v>113</v>
      </c>
      <c r="C171" s="210" t="s">
        <v>284</v>
      </c>
      <c r="D171" s="211" t="s">
        <v>252</v>
      </c>
      <c r="E171" s="210" t="s">
        <v>267</v>
      </c>
      <c r="F171" s="211" t="s">
        <v>285</v>
      </c>
      <c r="G171" s="194">
        <v>0.9116898148148148</v>
      </c>
      <c r="H171" s="194">
        <v>0.3075347222222222</v>
      </c>
      <c r="I171" s="200">
        <v>0.3958333333333333</v>
      </c>
      <c r="J171" s="208">
        <v>8</v>
      </c>
    </row>
    <row r="172" spans="1:14" customHeight="1" ht="24">
      <c r="A172" s="191">
        <v>41884</v>
      </c>
      <c r="B172" s="192" t="s">
        <v>113</v>
      </c>
      <c r="C172" s="192" t="s">
        <v>284</v>
      </c>
      <c r="D172" s="193" t="s">
        <v>252</v>
      </c>
      <c r="E172" s="192" t="s">
        <v>267</v>
      </c>
      <c r="F172" s="193" t="s">
        <v>285</v>
      </c>
      <c r="G172" s="194">
        <v>0.901099537037037</v>
      </c>
      <c r="H172" s="194">
        <v>0.5091319444444444</v>
      </c>
      <c r="I172" s="195">
        <v>0.6083333333333333</v>
      </c>
      <c r="J172" s="208">
        <v>8</v>
      </c>
      <c r="K172" s="55"/>
    </row>
    <row r="173" spans="1:14" customHeight="1" ht="24">
      <c r="A173" s="191">
        <v>41886</v>
      </c>
      <c r="B173" s="192" t="s">
        <v>113</v>
      </c>
      <c r="C173" s="192" t="s">
        <v>284</v>
      </c>
      <c r="D173" s="193" t="s">
        <v>252</v>
      </c>
      <c r="E173" s="192" t="s">
        <v>267</v>
      </c>
      <c r="F173" s="193" t="s">
        <v>286</v>
      </c>
      <c r="G173" s="194">
        <v>0.8275</v>
      </c>
      <c r="H173" s="194">
        <v>0.235775462962963</v>
      </c>
      <c r="I173" s="234">
        <v>0.4083333333333334</v>
      </c>
      <c r="J173" s="208">
        <v>7</v>
      </c>
      <c r="K173" s="55" t="str">
        <f>SUM(J164:J173)</f>
        <v>0</v>
      </c>
    </row>
    <row r="174" spans="1:14" customHeight="1" ht="15" s="209" customFormat="1">
      <c r="A174" s="203"/>
      <c r="B174" s="204"/>
      <c r="C174" s="204"/>
      <c r="D174" s="205"/>
      <c r="E174" s="204"/>
      <c r="F174" s="205"/>
      <c r="G174" s="206"/>
      <c r="H174" s="206"/>
      <c r="I174" s="207"/>
      <c r="J174" s="208"/>
    </row>
    <row r="175" spans="1:14" customHeight="1" ht="15" s="209" customFormat="1">
      <c r="A175" s="203">
        <v>41872</v>
      </c>
      <c r="B175" s="210" t="s">
        <v>143</v>
      </c>
      <c r="C175" s="210" t="s">
        <v>287</v>
      </c>
      <c r="D175" s="211" t="s">
        <v>252</v>
      </c>
      <c r="E175" s="210" t="s">
        <v>248</v>
      </c>
      <c r="F175" s="211" t="s">
        <v>253</v>
      </c>
      <c r="G175" s="194">
        <v>0.9151851851851852</v>
      </c>
      <c r="H175" s="194">
        <v>0.3117476851851852</v>
      </c>
      <c r="I175" s="200">
        <v>0.3965277777777778</v>
      </c>
      <c r="J175" s="208">
        <v>8</v>
      </c>
    </row>
    <row r="176" spans="1:14" customHeight="1" ht="15" s="209" customFormat="1">
      <c r="A176" s="203">
        <v>41873</v>
      </c>
      <c r="B176" s="210" t="s">
        <v>143</v>
      </c>
      <c r="C176" s="210" t="s">
        <v>287</v>
      </c>
      <c r="D176" s="211" t="s">
        <v>252</v>
      </c>
      <c r="E176" s="210" t="s">
        <v>248</v>
      </c>
      <c r="F176" s="211" t="s">
        <v>253</v>
      </c>
      <c r="G176" s="194">
        <v>0.9179861111111111</v>
      </c>
      <c r="H176" s="194">
        <v>0.3123726851851852</v>
      </c>
      <c r="I176" s="200">
        <v>0.3944444444444444</v>
      </c>
      <c r="J176" s="208">
        <v>8</v>
      </c>
    </row>
    <row r="177" spans="1:14" customHeight="1" ht="15" s="209" customFormat="1">
      <c r="A177" s="203">
        <v>41874</v>
      </c>
      <c r="B177" s="210" t="s">
        <v>143</v>
      </c>
      <c r="C177" s="210" t="s">
        <v>287</v>
      </c>
      <c r="D177" s="211" t="s">
        <v>252</v>
      </c>
      <c r="E177" s="210" t="s">
        <v>248</v>
      </c>
      <c r="F177" s="211" t="s">
        <v>253</v>
      </c>
      <c r="G177" s="194">
        <v>0.9139583333333333</v>
      </c>
      <c r="H177" s="194">
        <v>0.3029282407407407</v>
      </c>
      <c r="I177" s="200">
        <v>0.3888888888888889</v>
      </c>
      <c r="J177" s="208">
        <v>8</v>
      </c>
    </row>
    <row r="178" spans="1:14" customHeight="1" ht="15" s="209" customFormat="1">
      <c r="A178" s="203">
        <v>41877</v>
      </c>
      <c r="B178" s="210" t="s">
        <v>143</v>
      </c>
      <c r="C178" s="210" t="s">
        <v>287</v>
      </c>
      <c r="D178" s="211" t="s">
        <v>252</v>
      </c>
      <c r="E178" s="210" t="s">
        <v>248</v>
      </c>
      <c r="F178" s="211" t="s">
        <v>253</v>
      </c>
      <c r="G178" s="194">
        <v>0.9147222222222222</v>
      </c>
      <c r="H178" s="194">
        <v>0.298900462962963</v>
      </c>
      <c r="I178" s="200">
        <v>0.3840277777777778</v>
      </c>
      <c r="J178" s="208">
        <v>8</v>
      </c>
    </row>
    <row r="179" spans="1:14" customHeight="1" ht="15" s="209" customFormat="1">
      <c r="A179" s="203">
        <v>41878</v>
      </c>
      <c r="B179" s="210" t="s">
        <v>143</v>
      </c>
      <c r="C179" s="210" t="s">
        <v>287</v>
      </c>
      <c r="D179" s="211" t="s">
        <v>252</v>
      </c>
      <c r="E179" s="210" t="s">
        <v>248</v>
      </c>
      <c r="F179" s="211" t="s">
        <v>253</v>
      </c>
      <c r="G179" s="201">
        <v>0.9208564814814815</v>
      </c>
      <c r="H179" s="194">
        <v>0.3050115740740741</v>
      </c>
      <c r="I179" s="200">
        <v>0.3840277777777778</v>
      </c>
      <c r="J179" s="208">
        <v>8</v>
      </c>
    </row>
    <row r="180" spans="1:14" customHeight="1" ht="15" s="209" customFormat="1">
      <c r="A180" s="203">
        <v>41879</v>
      </c>
      <c r="B180" s="210" t="s">
        <v>143</v>
      </c>
      <c r="C180" s="210" t="s">
        <v>287</v>
      </c>
      <c r="D180" s="211" t="s">
        <v>252</v>
      </c>
      <c r="E180" s="210" t="s">
        <v>248</v>
      </c>
      <c r="F180" s="211" t="s">
        <v>253</v>
      </c>
      <c r="G180" s="201">
        <v>0.9232175925925926</v>
      </c>
      <c r="H180" s="194">
        <v>0.2958217592592592</v>
      </c>
      <c r="I180" s="200">
        <v>0.3722222222222222</v>
      </c>
      <c r="J180" s="208">
        <v>8</v>
      </c>
    </row>
    <row r="181" spans="1:14" customHeight="1" ht="15" s="209" customFormat="1">
      <c r="A181" s="203">
        <v>41880</v>
      </c>
      <c r="B181" s="210" t="s">
        <v>143</v>
      </c>
      <c r="C181" s="210" t="s">
        <v>287</v>
      </c>
      <c r="D181" s="211" t="s">
        <v>252</v>
      </c>
      <c r="E181" s="210" t="s">
        <v>248</v>
      </c>
      <c r="F181" s="211" t="s">
        <v>253</v>
      </c>
      <c r="G181" s="201">
        <v>0.9298148148148148</v>
      </c>
      <c r="H181" s="194">
        <v>0.3134606481481482</v>
      </c>
      <c r="I181" s="200">
        <v>0.3840277777777778</v>
      </c>
      <c r="J181" s="208">
        <v>8</v>
      </c>
    </row>
    <row r="182" spans="1:14" customHeight="1" ht="15">
      <c r="A182" s="191">
        <v>41881</v>
      </c>
      <c r="B182" s="210" t="s">
        <v>143</v>
      </c>
      <c r="C182" s="210" t="s">
        <v>287</v>
      </c>
      <c r="D182" s="211" t="s">
        <v>252</v>
      </c>
      <c r="E182" s="210" t="s">
        <v>248</v>
      </c>
      <c r="F182" s="211" t="s">
        <v>253</v>
      </c>
      <c r="G182" s="194">
        <v>0.911724537037037</v>
      </c>
      <c r="H182" s="194">
        <v>0.3084490740740741</v>
      </c>
      <c r="I182" s="200">
        <v>0.3972222222222222</v>
      </c>
      <c r="J182" s="208">
        <v>8</v>
      </c>
    </row>
    <row r="183" spans="1:14" customHeight="1" ht="15">
      <c r="A183" s="191">
        <v>41884</v>
      </c>
      <c r="B183" s="192" t="s">
        <v>143</v>
      </c>
      <c r="C183" s="192" t="s">
        <v>287</v>
      </c>
      <c r="D183" s="193" t="s">
        <v>268</v>
      </c>
      <c r="E183" s="192" t="s">
        <v>248</v>
      </c>
      <c r="F183" s="193" t="s">
        <v>253</v>
      </c>
      <c r="G183" s="194">
        <v>0.916863425925926</v>
      </c>
      <c r="H183" s="194">
        <v>0.299375</v>
      </c>
      <c r="I183" s="195">
        <v>0.3826388888888889</v>
      </c>
      <c r="J183" s="208">
        <v>8</v>
      </c>
    </row>
    <row r="184" spans="1:14" customHeight="1" ht="15">
      <c r="A184" s="191">
        <v>41885</v>
      </c>
      <c r="B184" s="192" t="s">
        <v>143</v>
      </c>
      <c r="C184" s="192" t="s">
        <v>287</v>
      </c>
      <c r="D184" s="193" t="s">
        <v>268</v>
      </c>
      <c r="E184" s="192" t="s">
        <v>248</v>
      </c>
      <c r="F184" s="193" t="s">
        <v>253</v>
      </c>
      <c r="G184" s="194">
        <v>0.9133796296296296</v>
      </c>
      <c r="H184" s="194">
        <v>0.2970717592592593</v>
      </c>
      <c r="I184" s="195">
        <v>0.3833333333333333</v>
      </c>
      <c r="J184" s="208">
        <v>8</v>
      </c>
      <c r="K184" s="55"/>
    </row>
    <row r="185" spans="1:14" customHeight="1" ht="15">
      <c r="A185" s="191">
        <v>41886</v>
      </c>
      <c r="B185" s="192" t="s">
        <v>143</v>
      </c>
      <c r="C185" s="192" t="s">
        <v>287</v>
      </c>
      <c r="D185" s="193" t="s">
        <v>268</v>
      </c>
      <c r="E185" s="192" t="s">
        <v>248</v>
      </c>
      <c r="F185" s="193" t="s">
        <v>255</v>
      </c>
      <c r="G185" s="194">
        <v>0.9167361111111111</v>
      </c>
      <c r="H185" s="194">
        <v>0.3123263888888889</v>
      </c>
      <c r="I185" s="234">
        <v>0.3951388888888889</v>
      </c>
      <c r="J185" s="208">
        <v>8</v>
      </c>
      <c r="K185" s="55" t="str">
        <f>SUM(J175:J185)</f>
        <v>0</v>
      </c>
    </row>
    <row r="186" spans="1:14" customHeight="1" ht="15" s="209" customFormat="1">
      <c r="A186" s="203"/>
      <c r="B186" s="204"/>
      <c r="C186" s="204"/>
      <c r="D186" s="205"/>
      <c r="E186" s="204"/>
      <c r="F186" s="205"/>
      <c r="G186" s="206"/>
      <c r="H186" s="206"/>
      <c r="I186" s="207"/>
      <c r="J186" s="208"/>
    </row>
    <row r="187" spans="1:14" customHeight="1" ht="15" s="209" customFormat="1">
      <c r="A187" s="203">
        <v>41872</v>
      </c>
      <c r="B187" s="210" t="s">
        <v>288</v>
      </c>
      <c r="C187" s="210" t="s">
        <v>289</v>
      </c>
      <c r="D187" s="211" t="s">
        <v>252</v>
      </c>
      <c r="E187" s="210" t="s">
        <v>267</v>
      </c>
      <c r="F187" s="211" t="s">
        <v>253</v>
      </c>
      <c r="G187" s="194">
        <v>0.7423611111111111</v>
      </c>
      <c r="H187" s="194">
        <v>0.1542824074074074</v>
      </c>
      <c r="I187" s="200">
        <v>0.4118055555555555</v>
      </c>
      <c r="J187" s="208">
        <v>5</v>
      </c>
    </row>
    <row r="188" spans="1:14" customHeight="1" ht="15">
      <c r="A188" s="191">
        <v>41875</v>
      </c>
      <c r="B188" s="210" t="s">
        <v>288</v>
      </c>
      <c r="C188" s="210" t="s">
        <v>289</v>
      </c>
      <c r="D188" s="211" t="s">
        <v>252</v>
      </c>
      <c r="E188" s="210" t="s">
        <v>267</v>
      </c>
      <c r="F188" s="211" t="s">
        <v>253</v>
      </c>
      <c r="G188" s="194">
        <v>0.9030787037037037</v>
      </c>
      <c r="H188" s="194">
        <v>0.3015856481481481</v>
      </c>
      <c r="I188" s="200">
        <v>0.3986111111111111</v>
      </c>
      <c r="J188" s="190">
        <v>8</v>
      </c>
    </row>
    <row r="189" spans="1:14" customHeight="1" ht="15">
      <c r="A189" s="191">
        <v>41876</v>
      </c>
      <c r="B189" s="210" t="s">
        <v>288</v>
      </c>
      <c r="C189" s="210" t="s">
        <v>289</v>
      </c>
      <c r="D189" s="211" t="s">
        <v>252</v>
      </c>
      <c r="E189" s="210" t="s">
        <v>267</v>
      </c>
      <c r="F189" s="211" t="s">
        <v>253</v>
      </c>
      <c r="G189" s="194">
        <v>0.9051967592592592</v>
      </c>
      <c r="H189" s="194">
        <v>0.3017592592592592</v>
      </c>
      <c r="I189" s="200">
        <v>0.3965277777777778</v>
      </c>
      <c r="J189" s="190">
        <v>8</v>
      </c>
    </row>
    <row r="190" spans="1:14" customHeight="1" ht="15">
      <c r="A190" s="191">
        <v>41877</v>
      </c>
      <c r="B190" s="210" t="s">
        <v>288</v>
      </c>
      <c r="C190" s="210" t="s">
        <v>289</v>
      </c>
      <c r="D190" s="211" t="s">
        <v>252</v>
      </c>
      <c r="E190" s="210" t="s">
        <v>267</v>
      </c>
      <c r="F190" s="211" t="s">
        <v>253</v>
      </c>
      <c r="G190" s="194">
        <v>0.8992708333333334</v>
      </c>
      <c r="H190" s="194">
        <v>0.3020949074074074</v>
      </c>
      <c r="I190" s="200">
        <v>0.4034722222222222</v>
      </c>
      <c r="J190" s="190">
        <v>8</v>
      </c>
    </row>
    <row r="191" spans="1:14" customHeight="1" ht="15">
      <c r="A191" s="191">
        <v>41878</v>
      </c>
      <c r="B191" s="210" t="s">
        <v>288</v>
      </c>
      <c r="C191" s="210" t="s">
        <v>289</v>
      </c>
      <c r="D191" s="211" t="s">
        <v>252</v>
      </c>
      <c r="E191" s="210" t="s">
        <v>267</v>
      </c>
      <c r="F191" s="211" t="s">
        <v>253</v>
      </c>
      <c r="G191" s="194">
        <v>0.9039930555555555</v>
      </c>
      <c r="H191" s="194">
        <v>0.3045370370370371</v>
      </c>
      <c r="I191" s="200">
        <v>0.4006944444444445</v>
      </c>
      <c r="J191" s="190">
        <v>8</v>
      </c>
      <c r="K191" s="55"/>
    </row>
    <row r="192" spans="1:14" customHeight="1" ht="15" s="213" customFormat="1">
      <c r="A192" s="191">
        <v>41879</v>
      </c>
      <c r="B192" s="210" t="s">
        <v>288</v>
      </c>
      <c r="C192" s="210" t="s">
        <v>289</v>
      </c>
      <c r="D192" s="211" t="s">
        <v>252</v>
      </c>
      <c r="E192" s="210" t="s">
        <v>267</v>
      </c>
      <c r="F192" s="211" t="s">
        <v>253</v>
      </c>
      <c r="G192" s="194">
        <v>0.8098726851851853</v>
      </c>
      <c r="H192" s="194">
        <v>0.2959606481481482</v>
      </c>
      <c r="I192" s="200">
        <v>0.4861111111111111</v>
      </c>
      <c r="J192" s="190">
        <v>8</v>
      </c>
    </row>
    <row r="193" spans="1:14" customHeight="1" ht="15">
      <c r="A193" s="191">
        <v>41882</v>
      </c>
      <c r="B193" s="210" t="s">
        <v>288</v>
      </c>
      <c r="C193" s="210" t="s">
        <v>289</v>
      </c>
      <c r="D193" s="211" t="s">
        <v>252</v>
      </c>
      <c r="E193" s="210" t="s">
        <v>267</v>
      </c>
      <c r="F193" s="211" t="s">
        <v>253</v>
      </c>
      <c r="G193" s="194">
        <v>0.8992939814814815</v>
      </c>
      <c r="H193" s="194">
        <v>0.3078935185185185</v>
      </c>
      <c r="I193" s="200">
        <v>0.4090277777777778</v>
      </c>
      <c r="J193" s="190">
        <v>8</v>
      </c>
    </row>
    <row r="194" spans="1:14" customHeight="1" ht="15">
      <c r="A194" s="191">
        <v>41883</v>
      </c>
      <c r="B194" s="192" t="s">
        <v>288</v>
      </c>
      <c r="C194" s="192" t="s">
        <v>289</v>
      </c>
      <c r="D194" s="193" t="s">
        <v>252</v>
      </c>
      <c r="E194" s="192" t="s">
        <v>267</v>
      </c>
      <c r="F194" s="193" t="s">
        <v>253</v>
      </c>
      <c r="G194" s="194">
        <v>0.904050925925926</v>
      </c>
      <c r="H194" s="194">
        <v>0.2993171296296296</v>
      </c>
      <c r="I194" s="195">
        <v>0.3958333333333333</v>
      </c>
      <c r="J194" s="190">
        <v>8</v>
      </c>
    </row>
    <row r="195" spans="1:14" customHeight="1" ht="15">
      <c r="A195" s="191">
        <v>41884</v>
      </c>
      <c r="B195" s="192" t="s">
        <v>288</v>
      </c>
      <c r="C195" s="192" t="s">
        <v>289</v>
      </c>
      <c r="D195" s="193" t="s">
        <v>252</v>
      </c>
      <c r="E195" s="192" t="s">
        <v>267</v>
      </c>
      <c r="F195" s="193" t="s">
        <v>253</v>
      </c>
      <c r="G195" s="194">
        <v>0.9020949074074074</v>
      </c>
      <c r="H195" s="194">
        <v>0.3045601851851852</v>
      </c>
      <c r="I195" s="195">
        <v>0.4020833333333333</v>
      </c>
      <c r="J195" s="190">
        <v>8</v>
      </c>
    </row>
    <row r="196" spans="1:14" customHeight="1" ht="15">
      <c r="A196" s="191">
        <v>41885</v>
      </c>
      <c r="B196" s="192" t="s">
        <v>288</v>
      </c>
      <c r="C196" s="192" t="s">
        <v>289</v>
      </c>
      <c r="D196" s="193" t="s">
        <v>252</v>
      </c>
      <c r="E196" s="192" t="s">
        <v>267</v>
      </c>
      <c r="F196" s="193" t="s">
        <v>253</v>
      </c>
      <c r="G196" s="194">
        <v>0.9081597222222223</v>
      </c>
      <c r="H196" s="194">
        <v>0.2958333333333333</v>
      </c>
      <c r="I196" s="195">
        <v>0.3881944444444445</v>
      </c>
      <c r="J196" s="190">
        <v>8</v>
      </c>
      <c r="K196" s="55"/>
    </row>
    <row r="197" spans="1:14" customHeight="1" ht="15">
      <c r="A197" s="191">
        <v>41886</v>
      </c>
      <c r="B197" s="192" t="s">
        <v>288</v>
      </c>
      <c r="C197" s="192" t="s">
        <v>289</v>
      </c>
      <c r="D197" s="193" t="s">
        <v>252</v>
      </c>
      <c r="E197" s="192" t="s">
        <v>267</v>
      </c>
      <c r="F197" s="193" t="s">
        <v>255</v>
      </c>
      <c r="G197" s="194">
        <v>0.916863425925926</v>
      </c>
      <c r="H197" s="194">
        <v>0.3118634259259259</v>
      </c>
      <c r="I197" s="234">
        <v>0.3951388888888889</v>
      </c>
      <c r="J197" s="190">
        <v>8</v>
      </c>
      <c r="K197" s="55" t="str">
        <f>SUM(J187:J197)</f>
        <v>0</v>
      </c>
    </row>
    <row r="198" spans="1:14" customHeight="1" ht="15" s="209" customFormat="1">
      <c r="A198" s="203"/>
      <c r="B198" s="204"/>
      <c r="C198" s="204"/>
      <c r="D198" s="205"/>
      <c r="E198" s="204"/>
      <c r="F198" s="205"/>
      <c r="G198" s="206"/>
      <c r="H198" s="206"/>
      <c r="I198" s="207"/>
      <c r="J198" s="208"/>
    </row>
    <row r="199" spans="1:14" customHeight="1" ht="24">
      <c r="A199" s="191">
        <v>41876</v>
      </c>
      <c r="B199" s="210" t="s">
        <v>97</v>
      </c>
      <c r="C199" s="210" t="s">
        <v>290</v>
      </c>
      <c r="D199" s="211" t="s">
        <v>252</v>
      </c>
      <c r="E199" s="210" t="s">
        <v>243</v>
      </c>
      <c r="F199" s="211" t="s">
        <v>249</v>
      </c>
      <c r="G199" s="201">
        <v>0.6773726851851851</v>
      </c>
      <c r="H199" s="194">
        <v>0.9721180555555556</v>
      </c>
      <c r="I199" s="200">
        <v>0.2947453703703705</v>
      </c>
      <c r="J199" s="190">
        <v>1</v>
      </c>
      <c r="K199" s="55"/>
    </row>
    <row r="200" spans="1:14" customHeight="1" ht="24" s="213" customFormat="1">
      <c r="A200" s="191">
        <v>41877</v>
      </c>
      <c r="B200" s="210" t="s">
        <v>97</v>
      </c>
      <c r="C200" s="210" t="s">
        <v>290</v>
      </c>
      <c r="D200" s="211" t="s">
        <v>252</v>
      </c>
      <c r="E200" s="210" t="s">
        <v>243</v>
      </c>
      <c r="F200" s="211" t="s">
        <v>249</v>
      </c>
      <c r="G200" s="201">
        <v>0.6773726851851851</v>
      </c>
      <c r="H200" s="194">
        <v>0.9721180555555556</v>
      </c>
      <c r="I200" s="200">
        <v>0.2947453703703705</v>
      </c>
      <c r="J200" s="219">
        <v>1</v>
      </c>
    </row>
    <row r="201" spans="1:14" customHeight="1" ht="24">
      <c r="A201" s="191">
        <v>41878</v>
      </c>
      <c r="B201" s="210" t="s">
        <v>97</v>
      </c>
      <c r="C201" s="210" t="s">
        <v>290</v>
      </c>
      <c r="D201" s="211" t="s">
        <v>252</v>
      </c>
      <c r="E201" s="210" t="s">
        <v>243</v>
      </c>
      <c r="F201" s="211" t="s">
        <v>249</v>
      </c>
      <c r="G201" s="201">
        <v>0.7287037037037036</v>
      </c>
      <c r="H201" s="194">
        <v>0.979837962962963</v>
      </c>
      <c r="I201" s="200">
        <v>0.2511342592592594</v>
      </c>
      <c r="J201" s="235">
        <v>1</v>
      </c>
    </row>
    <row r="202" spans="1:14" customHeight="1" ht="24">
      <c r="A202" s="191">
        <v>41880</v>
      </c>
      <c r="B202" s="210" t="s">
        <v>97</v>
      </c>
      <c r="C202" s="210" t="s">
        <v>290</v>
      </c>
      <c r="D202" s="211" t="s">
        <v>252</v>
      </c>
      <c r="E202" s="210" t="s">
        <v>243</v>
      </c>
      <c r="F202" s="211" t="s">
        <v>249</v>
      </c>
      <c r="G202" s="201">
        <v>0.8098958333333334</v>
      </c>
      <c r="H202" s="194">
        <v>0.03466435185185185</v>
      </c>
      <c r="I202" s="200">
        <v>0.2243055555555556</v>
      </c>
      <c r="J202" s="190">
        <v>2</v>
      </c>
      <c r="K202" s="55" t="str">
        <f>SUM(J199:J202)</f>
        <v>0</v>
      </c>
    </row>
    <row r="203" spans="1:14" customHeight="1" ht="15" s="209" customFormat="1">
      <c r="A203" s="203"/>
      <c r="B203" s="204"/>
      <c r="C203" s="204"/>
      <c r="D203" s="205"/>
      <c r="E203" s="204"/>
      <c r="F203" s="205"/>
      <c r="G203" s="236"/>
      <c r="H203" s="206"/>
      <c r="I203" s="237"/>
      <c r="J203" s="208"/>
    </row>
    <row r="204" spans="1:14" customHeight="1" ht="15" s="209" customFormat="1">
      <c r="A204" s="203">
        <v>41873</v>
      </c>
      <c r="B204" s="210" t="s">
        <v>291</v>
      </c>
      <c r="C204" s="210" t="s">
        <v>292</v>
      </c>
      <c r="D204" s="211" t="s">
        <v>252</v>
      </c>
      <c r="E204" s="231" t="s">
        <v>278</v>
      </c>
      <c r="F204" s="211" t="s">
        <v>253</v>
      </c>
      <c r="G204" s="194">
        <v>0.9022569444444444</v>
      </c>
      <c r="H204" s="194">
        <v>0.2973611111111111</v>
      </c>
      <c r="I204" s="200">
        <v>0.3951388888888889</v>
      </c>
      <c r="J204" s="208">
        <v>8</v>
      </c>
    </row>
    <row r="205" spans="1:14" customHeight="1" ht="15" s="209" customFormat="1">
      <c r="A205" s="203">
        <v>41874</v>
      </c>
      <c r="B205" s="210" t="s">
        <v>291</v>
      </c>
      <c r="C205" s="210" t="s">
        <v>292</v>
      </c>
      <c r="D205" s="211" t="s">
        <v>252</v>
      </c>
      <c r="E205" s="231" t="s">
        <v>278</v>
      </c>
      <c r="F205" s="211" t="s">
        <v>253</v>
      </c>
      <c r="G205" s="194">
        <v>0.9136574074074074</v>
      </c>
      <c r="H205" s="194">
        <v>0.2978935185185185</v>
      </c>
      <c r="I205" s="200">
        <v>0.3840277777777778</v>
      </c>
      <c r="J205" s="208">
        <v>8</v>
      </c>
    </row>
    <row r="206" spans="1:14" customHeight="1" ht="15" s="209" customFormat="1">
      <c r="A206" s="203">
        <v>41875</v>
      </c>
      <c r="B206" s="210" t="s">
        <v>291</v>
      </c>
      <c r="C206" s="210" t="s">
        <v>292</v>
      </c>
      <c r="D206" s="211" t="s">
        <v>252</v>
      </c>
      <c r="E206" s="231" t="s">
        <v>278</v>
      </c>
      <c r="F206" s="211" t="s">
        <v>253</v>
      </c>
      <c r="G206" s="194">
        <v>0.8898263888888889</v>
      </c>
      <c r="H206" s="194">
        <v>0.3005208333333333</v>
      </c>
      <c r="I206" s="200">
        <v>0.4104166666666667</v>
      </c>
      <c r="J206" s="208">
        <v>8</v>
      </c>
    </row>
    <row r="207" spans="1:14" customHeight="1" ht="15" s="209" customFormat="1">
      <c r="A207" s="203">
        <v>41876</v>
      </c>
      <c r="B207" s="210" t="s">
        <v>291</v>
      </c>
      <c r="C207" s="210" t="s">
        <v>292</v>
      </c>
      <c r="D207" s="211" t="s">
        <v>252</v>
      </c>
      <c r="E207" s="231" t="s">
        <v>278</v>
      </c>
      <c r="F207" s="211" t="s">
        <v>253</v>
      </c>
      <c r="G207" s="194">
        <v>0.913587962962963</v>
      </c>
      <c r="H207" s="194">
        <v>0.2953240740740741</v>
      </c>
      <c r="I207" s="200">
        <v>0.3819444444444444</v>
      </c>
      <c r="J207" s="208">
        <v>8</v>
      </c>
    </row>
    <row r="208" spans="1:14" customHeight="1" ht="15" s="209" customFormat="1">
      <c r="A208" s="203">
        <v>41880</v>
      </c>
      <c r="B208" s="210" t="s">
        <v>291</v>
      </c>
      <c r="C208" s="210" t="s">
        <v>292</v>
      </c>
      <c r="D208" s="211" t="s">
        <v>252</v>
      </c>
      <c r="E208" s="231" t="s">
        <v>278</v>
      </c>
      <c r="F208" s="211" t="s">
        <v>253</v>
      </c>
      <c r="G208" s="194">
        <v>0.8981134259259259</v>
      </c>
      <c r="H208" s="194">
        <v>0.3135879629629629</v>
      </c>
      <c r="I208" s="200">
        <v>0.4152777777777778</v>
      </c>
      <c r="J208" s="208">
        <v>8</v>
      </c>
    </row>
    <row r="209" spans="1:14" customHeight="1" ht="15">
      <c r="A209" s="191">
        <v>41881</v>
      </c>
      <c r="B209" s="210" t="s">
        <v>291</v>
      </c>
      <c r="C209" s="210" t="s">
        <v>292</v>
      </c>
      <c r="D209" s="211" t="s">
        <v>252</v>
      </c>
      <c r="E209" s="231" t="s">
        <v>278</v>
      </c>
      <c r="F209" s="211" t="s">
        <v>253</v>
      </c>
      <c r="G209" s="194">
        <v>0.8991782407407407</v>
      </c>
      <c r="H209" s="194">
        <v>0.3039351851851852</v>
      </c>
      <c r="I209" s="200">
        <v>0.4048611111111111</v>
      </c>
      <c r="J209" s="208">
        <v>8</v>
      </c>
    </row>
    <row r="210" spans="1:14" customHeight="1" ht="15">
      <c r="A210" s="191">
        <v>41882</v>
      </c>
      <c r="B210" s="210" t="s">
        <v>291</v>
      </c>
      <c r="C210" s="210" t="s">
        <v>292</v>
      </c>
      <c r="D210" s="211" t="s">
        <v>252</v>
      </c>
      <c r="E210" s="231" t="s">
        <v>278</v>
      </c>
      <c r="F210" s="211" t="s">
        <v>253</v>
      </c>
      <c r="G210" s="194">
        <v>0.9020833333333332</v>
      </c>
      <c r="H210" s="194">
        <v>0.3078240740740741</v>
      </c>
      <c r="I210" s="200">
        <v>0.4055555555555555</v>
      </c>
      <c r="J210" s="208">
        <v>8</v>
      </c>
      <c r="K210" s="55"/>
    </row>
    <row r="211" spans="1:14" customHeight="1" ht="15" s="213" customFormat="1">
      <c r="A211" s="191">
        <v>41883</v>
      </c>
      <c r="B211" s="192" t="s">
        <v>291</v>
      </c>
      <c r="C211" s="192" t="s">
        <v>292</v>
      </c>
      <c r="D211" s="193" t="s">
        <v>252</v>
      </c>
      <c r="E211" s="232" t="s">
        <v>278</v>
      </c>
      <c r="F211" s="193" t="s">
        <v>253</v>
      </c>
      <c r="G211" s="194">
        <v>0.8855902777777778</v>
      </c>
      <c r="H211" s="194">
        <v>0.2986921296296296</v>
      </c>
      <c r="I211" s="195">
        <v>0.4131944444444444</v>
      </c>
      <c r="J211" s="208">
        <v>8</v>
      </c>
    </row>
    <row r="212" spans="1:14" customHeight="1" ht="15">
      <c r="A212" s="191">
        <v>41884</v>
      </c>
      <c r="B212" s="192" t="s">
        <v>291</v>
      </c>
      <c r="C212" s="192" t="s">
        <v>292</v>
      </c>
      <c r="D212" s="193" t="s">
        <v>252</v>
      </c>
      <c r="E212" s="232" t="s">
        <v>278</v>
      </c>
      <c r="F212" s="193" t="s">
        <v>253</v>
      </c>
      <c r="G212" s="194">
        <v>0.8981365740740741</v>
      </c>
      <c r="H212" s="194">
        <v>0.3014467592592593</v>
      </c>
      <c r="I212" s="195">
        <v>0.4034722222222222</v>
      </c>
      <c r="J212" s="208">
        <v>8</v>
      </c>
      <c r="K212" s="55" t="str">
        <f>SUM(J204:J212)</f>
        <v>0</v>
      </c>
    </row>
    <row r="213" spans="1:14" customHeight="1" ht="15" s="209" customFormat="1">
      <c r="A213" s="203"/>
      <c r="B213" s="204"/>
      <c r="C213" s="204"/>
      <c r="D213" s="205"/>
      <c r="E213" s="233"/>
      <c r="F213" s="205"/>
      <c r="G213" s="206"/>
      <c r="H213" s="206"/>
      <c r="I213" s="207"/>
      <c r="J213" s="208"/>
    </row>
    <row r="214" spans="1:14" customHeight="1" ht="15" s="209" customFormat="1">
      <c r="A214" s="203">
        <v>41872</v>
      </c>
      <c r="B214" s="210" t="s">
        <v>101</v>
      </c>
      <c r="C214" s="210" t="s">
        <v>293</v>
      </c>
      <c r="D214" s="211" t="s">
        <v>252</v>
      </c>
      <c r="E214" s="210" t="s">
        <v>248</v>
      </c>
      <c r="F214" s="211" t="s">
        <v>253</v>
      </c>
      <c r="G214" s="194">
        <v>0.7502314814814816</v>
      </c>
      <c r="H214" s="194">
        <v>0.1530671296296296</v>
      </c>
      <c r="I214" s="200">
        <v>0.4027777777777777</v>
      </c>
      <c r="J214" s="208">
        <v>5</v>
      </c>
    </row>
    <row r="215" spans="1:14" customHeight="1" ht="15" s="209" customFormat="1">
      <c r="A215" s="203">
        <v>41873</v>
      </c>
      <c r="B215" s="210" t="s">
        <v>101</v>
      </c>
      <c r="C215" s="210" t="s">
        <v>293</v>
      </c>
      <c r="D215" s="211" t="s">
        <v>252</v>
      </c>
      <c r="E215" s="210" t="s">
        <v>248</v>
      </c>
      <c r="F215" s="211" t="s">
        <v>253</v>
      </c>
      <c r="G215" s="194">
        <v>0.9051851851851852</v>
      </c>
      <c r="H215" s="194">
        <v>0.3122685185185185</v>
      </c>
      <c r="I215" s="200">
        <v>0.3965277777777778</v>
      </c>
      <c r="J215" s="208">
        <v>8</v>
      </c>
    </row>
    <row r="216" spans="1:14" customHeight="1" ht="15" s="209" customFormat="1">
      <c r="A216" s="203">
        <v>41877</v>
      </c>
      <c r="B216" s="210" t="s">
        <v>101</v>
      </c>
      <c r="C216" s="210" t="s">
        <v>293</v>
      </c>
      <c r="D216" s="211" t="s">
        <v>252</v>
      </c>
      <c r="E216" s="210" t="s">
        <v>248</v>
      </c>
      <c r="F216" s="211" t="s">
        <v>253</v>
      </c>
      <c r="G216" s="194">
        <v>0.4623032407407408</v>
      </c>
      <c r="H216" s="194">
        <v>0.3037037037037037</v>
      </c>
      <c r="I216" s="200">
        <v>0.8416666666666667</v>
      </c>
      <c r="J216" s="208">
        <v>8</v>
      </c>
    </row>
    <row r="217" spans="1:14" customHeight="1" ht="15" s="209" customFormat="1">
      <c r="A217" s="203">
        <v>41878</v>
      </c>
      <c r="B217" s="210" t="s">
        <v>101</v>
      </c>
      <c r="C217" s="210" t="s">
        <v>293</v>
      </c>
      <c r="D217" s="211" t="s">
        <v>252</v>
      </c>
      <c r="E217" s="210" t="s">
        <v>248</v>
      </c>
      <c r="F217" s="211" t="s">
        <v>253</v>
      </c>
      <c r="G217" s="194">
        <v>0.9130092592592592</v>
      </c>
      <c r="H217" s="194">
        <v>0.3047453703703704</v>
      </c>
      <c r="I217" s="200">
        <v>0.3916666666666667</v>
      </c>
      <c r="J217" s="208">
        <v>8</v>
      </c>
    </row>
    <row r="218" spans="1:14" customHeight="1" ht="15" s="209" customFormat="1">
      <c r="A218" s="203">
        <v>41879</v>
      </c>
      <c r="B218" s="210" t="s">
        <v>101</v>
      </c>
      <c r="C218" s="210" t="s">
        <v>293</v>
      </c>
      <c r="D218" s="211" t="s">
        <v>252</v>
      </c>
      <c r="E218" s="210" t="s">
        <v>248</v>
      </c>
      <c r="F218" s="211" t="s">
        <v>253</v>
      </c>
      <c r="G218" s="194">
        <v>0.9184259259259259</v>
      </c>
      <c r="H218" s="194">
        <v>0.2943055555555555</v>
      </c>
      <c r="I218" s="200">
        <v>0.3756944444444445</v>
      </c>
      <c r="J218" s="208">
        <v>8</v>
      </c>
    </row>
    <row r="219" spans="1:14" customHeight="1" ht="15" s="209" customFormat="1">
      <c r="A219" s="203">
        <v>41880</v>
      </c>
      <c r="B219" s="210" t="s">
        <v>101</v>
      </c>
      <c r="C219" s="210" t="s">
        <v>293</v>
      </c>
      <c r="D219" s="211" t="s">
        <v>252</v>
      </c>
      <c r="E219" s="210" t="s">
        <v>248</v>
      </c>
      <c r="F219" s="211" t="s">
        <v>253</v>
      </c>
      <c r="G219" s="194">
        <v>0.03585648148148148</v>
      </c>
      <c r="H219" s="194">
        <v>0.314525462962963</v>
      </c>
      <c r="I219" s="200">
        <v>0.2368055555555556</v>
      </c>
      <c r="J219" s="208">
        <v>6</v>
      </c>
    </row>
    <row r="220" spans="1:14" customHeight="1" ht="15">
      <c r="A220" s="191">
        <v>41881</v>
      </c>
      <c r="B220" s="210" t="s">
        <v>101</v>
      </c>
      <c r="C220" s="210" t="s">
        <v>293</v>
      </c>
      <c r="D220" s="211" t="s">
        <v>252</v>
      </c>
      <c r="E220" s="210" t="s">
        <v>248</v>
      </c>
      <c r="F220" s="211" t="s">
        <v>253</v>
      </c>
      <c r="G220" s="194">
        <v>0.9134259259259259</v>
      </c>
      <c r="H220" s="194">
        <v>0.3055555555555555</v>
      </c>
      <c r="I220" s="200">
        <v>0.3923611111111111</v>
      </c>
      <c r="J220" s="208">
        <v>8</v>
      </c>
    </row>
    <row r="221" spans="1:14" customHeight="1" ht="15">
      <c r="A221" s="191">
        <v>41884</v>
      </c>
      <c r="B221" s="192" t="s">
        <v>101</v>
      </c>
      <c r="C221" s="192" t="s">
        <v>293</v>
      </c>
      <c r="D221" s="193" t="s">
        <v>252</v>
      </c>
      <c r="E221" s="192" t="s">
        <v>248</v>
      </c>
      <c r="F221" s="193" t="s">
        <v>253</v>
      </c>
      <c r="G221" s="194">
        <v>0.9011921296296297</v>
      </c>
      <c r="H221" s="194">
        <v>0.2992824074074074</v>
      </c>
      <c r="I221" s="195">
        <v>0.3979166666666667</v>
      </c>
      <c r="J221" s="208">
        <v>8</v>
      </c>
    </row>
    <row r="222" spans="1:14" customHeight="1" ht="15">
      <c r="A222" s="191">
        <v>41885</v>
      </c>
      <c r="B222" s="192" t="s">
        <v>101</v>
      </c>
      <c r="C222" s="192" t="s">
        <v>293</v>
      </c>
      <c r="D222" s="193" t="s">
        <v>252</v>
      </c>
      <c r="E222" s="192" t="s">
        <v>248</v>
      </c>
      <c r="F222" s="193" t="s">
        <v>253</v>
      </c>
      <c r="G222" s="194">
        <v>0.9164120370370371</v>
      </c>
      <c r="H222" s="194">
        <v>0.2973726851851852</v>
      </c>
      <c r="I222" s="195">
        <v>0.3805555555555555</v>
      </c>
      <c r="J222" s="208">
        <v>8</v>
      </c>
      <c r="K222" s="55"/>
    </row>
    <row r="223" spans="1:14" customHeight="1" ht="15">
      <c r="A223" s="191">
        <v>41886</v>
      </c>
      <c r="B223" s="192" t="s">
        <v>101</v>
      </c>
      <c r="C223" s="192" t="s">
        <v>293</v>
      </c>
      <c r="D223" s="193" t="s">
        <v>252</v>
      </c>
      <c r="E223" s="192" t="s">
        <v>248</v>
      </c>
      <c r="F223" s="193" t="s">
        <v>255</v>
      </c>
      <c r="G223" s="194">
        <v>0.8273611111111111</v>
      </c>
      <c r="H223" s="194">
        <v>0.2397685185185185</v>
      </c>
      <c r="I223" s="195">
        <v>0.4125</v>
      </c>
      <c r="J223" s="208">
        <v>8</v>
      </c>
      <c r="K223" s="55" t="str">
        <f>SUM(J214:J223)</f>
        <v>0</v>
      </c>
    </row>
    <row r="224" spans="1:14" customHeight="1" ht="15" s="209" customFormat="1">
      <c r="A224" s="203"/>
      <c r="B224" s="204"/>
      <c r="C224" s="204"/>
      <c r="D224" s="205"/>
      <c r="E224" s="204"/>
      <c r="F224" s="205"/>
      <c r="G224" s="206"/>
      <c r="H224" s="206"/>
      <c r="I224" s="207"/>
      <c r="J224" s="208"/>
    </row>
    <row r="225" spans="1:14" customHeight="1" ht="15" s="209" customFormat="1">
      <c r="A225" s="203">
        <v>41872</v>
      </c>
      <c r="B225" s="230" t="s">
        <v>192</v>
      </c>
      <c r="C225" s="230" t="s">
        <v>294</v>
      </c>
      <c r="D225" s="238" t="s">
        <v>263</v>
      </c>
      <c r="E225" s="239" t="s">
        <v>295</v>
      </c>
      <c r="F225" s="240" t="s">
        <v>265</v>
      </c>
      <c r="G225" s="194">
        <v>0.7601388888888888</v>
      </c>
      <c r="H225" s="194">
        <v>0.1380324074074074</v>
      </c>
      <c r="I225" s="200">
        <v>0.3777777777777778</v>
      </c>
      <c r="J225" s="208">
        <v>5</v>
      </c>
    </row>
    <row r="226" spans="1:14" customHeight="1" ht="15">
      <c r="A226" s="191">
        <v>41874</v>
      </c>
      <c r="B226" s="230" t="s">
        <v>192</v>
      </c>
      <c r="C226" s="230" t="s">
        <v>294</v>
      </c>
      <c r="D226" s="238" t="s">
        <v>263</v>
      </c>
      <c r="E226" s="239" t="s">
        <v>295</v>
      </c>
      <c r="F226" s="240" t="s">
        <v>265</v>
      </c>
      <c r="G226" s="194">
        <v>0.7472800925925926</v>
      </c>
      <c r="H226" s="194">
        <v>0.1327662037037037</v>
      </c>
      <c r="I226" s="200">
        <v>0.3854166666666667</v>
      </c>
      <c r="J226" s="208">
        <v>5</v>
      </c>
    </row>
    <row r="227" spans="1:14" customHeight="1" ht="15">
      <c r="A227" s="191">
        <v>41875</v>
      </c>
      <c r="B227" s="230" t="s">
        <v>192</v>
      </c>
      <c r="C227" s="230" t="s">
        <v>294</v>
      </c>
      <c r="D227" s="238" t="s">
        <v>263</v>
      </c>
      <c r="E227" s="239" t="s">
        <v>295</v>
      </c>
      <c r="F227" s="240" t="s">
        <v>265</v>
      </c>
      <c r="G227" s="194">
        <v>0.7405787037037036</v>
      </c>
      <c r="H227" s="194">
        <v>0.1267361111111111</v>
      </c>
      <c r="I227" s="200">
        <v>0.3861111111111111</v>
      </c>
      <c r="J227" s="208">
        <v>5</v>
      </c>
    </row>
    <row r="228" spans="1:14" customHeight="1" ht="15">
      <c r="A228" s="191">
        <v>41876</v>
      </c>
      <c r="B228" s="230" t="s">
        <v>192</v>
      </c>
      <c r="C228" s="230" t="s">
        <v>294</v>
      </c>
      <c r="D228" s="238" t="s">
        <v>263</v>
      </c>
      <c r="E228" s="239" t="s">
        <v>295</v>
      </c>
      <c r="F228" s="240" t="s">
        <v>265</v>
      </c>
      <c r="G228" s="194">
        <v>0.7378009259259258</v>
      </c>
      <c r="H228" s="194">
        <v>0.1260763888888889</v>
      </c>
      <c r="I228" s="200">
        <v>0.3881944444444445</v>
      </c>
      <c r="J228" s="208">
        <v>5</v>
      </c>
    </row>
    <row r="229" spans="1:14" customHeight="1" ht="15">
      <c r="A229" s="191">
        <v>41877</v>
      </c>
      <c r="B229" s="230" t="s">
        <v>192</v>
      </c>
      <c r="C229" s="230" t="s">
        <v>294</v>
      </c>
      <c r="D229" s="238" t="s">
        <v>263</v>
      </c>
      <c r="E229" s="239" t="s">
        <v>295</v>
      </c>
      <c r="F229" s="240" t="s">
        <v>265</v>
      </c>
      <c r="G229" s="194">
        <v>0.7490740740740741</v>
      </c>
      <c r="H229" s="194">
        <v>0.1321643518518519</v>
      </c>
      <c r="I229" s="200">
        <v>0.3833333333333333</v>
      </c>
      <c r="J229" s="208">
        <v>5</v>
      </c>
      <c r="K229" s="55"/>
    </row>
    <row r="230" spans="1:14" customHeight="1" ht="15" s="213" customFormat="1">
      <c r="A230" s="191">
        <v>41878</v>
      </c>
      <c r="B230" s="230" t="s">
        <v>192</v>
      </c>
      <c r="C230" s="230" t="s">
        <v>294</v>
      </c>
      <c r="D230" s="238" t="s">
        <v>263</v>
      </c>
      <c r="E230" s="239" t="s">
        <v>295</v>
      </c>
      <c r="F230" s="240" t="s">
        <v>265</v>
      </c>
      <c r="G230" s="194">
        <v>0.7492708333333334</v>
      </c>
      <c r="H230" s="194">
        <v>0.1292592592592593</v>
      </c>
      <c r="I230" s="200">
        <v>0.3805555555555555</v>
      </c>
      <c r="J230" s="208">
        <v>5</v>
      </c>
    </row>
    <row r="231" spans="1:14" customHeight="1" ht="15">
      <c r="A231" s="191">
        <v>41879</v>
      </c>
      <c r="B231" s="241" t="s">
        <v>192</v>
      </c>
      <c r="C231" s="241" t="s">
        <v>294</v>
      </c>
      <c r="D231" s="242" t="s">
        <v>263</v>
      </c>
      <c r="E231" s="243" t="s">
        <v>295</v>
      </c>
      <c r="F231" s="244" t="s">
        <v>265</v>
      </c>
      <c r="G231" s="199">
        <v>0.7437268518518518</v>
      </c>
      <c r="H231" s="199">
        <v>0.1264467592592593</v>
      </c>
      <c r="I231" s="226">
        <v>0.3833333333333333</v>
      </c>
      <c r="J231" s="208">
        <v>5</v>
      </c>
    </row>
    <row r="232" spans="1:14" customHeight="1" ht="15">
      <c r="A232" s="191">
        <v>41880</v>
      </c>
      <c r="B232" s="230" t="s">
        <v>192</v>
      </c>
      <c r="C232" s="230" t="s">
        <v>294</v>
      </c>
      <c r="D232" s="238" t="s">
        <v>263</v>
      </c>
      <c r="E232" s="239" t="s">
        <v>295</v>
      </c>
      <c r="F232" s="240" t="s">
        <v>265</v>
      </c>
      <c r="G232" s="201">
        <v>0.7610185185185184</v>
      </c>
      <c r="H232" s="194">
        <v>0.1277662037037037</v>
      </c>
      <c r="I232" s="200">
        <v>0.3666666666666667</v>
      </c>
      <c r="J232" s="208">
        <v>5</v>
      </c>
    </row>
    <row r="233" spans="1:14" customHeight="1" ht="15">
      <c r="A233" s="191">
        <v>41882</v>
      </c>
      <c r="B233" s="230" t="s">
        <v>192</v>
      </c>
      <c r="C233" s="230" t="s">
        <v>294</v>
      </c>
      <c r="D233" s="238" t="s">
        <v>263</v>
      </c>
      <c r="E233" s="239" t="s">
        <v>295</v>
      </c>
      <c r="F233" s="240" t="s">
        <v>265</v>
      </c>
      <c r="G233" s="194">
        <v>0.742662037037037</v>
      </c>
      <c r="H233" s="194">
        <v>0.1369328703703704</v>
      </c>
      <c r="I233" s="200">
        <v>0.3944444444444444</v>
      </c>
      <c r="J233" s="208">
        <v>5</v>
      </c>
    </row>
    <row r="234" spans="1:14" customHeight="1" ht="15">
      <c r="A234" s="191">
        <v>41883</v>
      </c>
      <c r="B234" s="216" t="s">
        <v>192</v>
      </c>
      <c r="C234" s="216" t="s">
        <v>294</v>
      </c>
      <c r="D234" s="245" t="s">
        <v>296</v>
      </c>
      <c r="E234" s="217" t="s">
        <v>295</v>
      </c>
      <c r="F234" s="193" t="s">
        <v>297</v>
      </c>
      <c r="G234" s="201">
        <v>0.7619560185185185</v>
      </c>
      <c r="H234" s="194">
        <v>0.1423263888888889</v>
      </c>
      <c r="I234" s="195">
        <v>0.3798611111111111</v>
      </c>
      <c r="J234" s="208">
        <v>5</v>
      </c>
    </row>
    <row r="235" spans="1:14" customHeight="1" ht="15">
      <c r="A235" s="191">
        <v>41884</v>
      </c>
      <c r="B235" s="216" t="s">
        <v>192</v>
      </c>
      <c r="C235" s="216" t="s">
        <v>294</v>
      </c>
      <c r="D235" s="245" t="s">
        <v>296</v>
      </c>
      <c r="E235" s="217" t="s">
        <v>295</v>
      </c>
      <c r="F235" s="193" t="s">
        <v>297</v>
      </c>
      <c r="G235" s="194">
        <v>0.7309953703703704</v>
      </c>
      <c r="H235" s="194">
        <v>0.1289930555555555</v>
      </c>
      <c r="I235" s="195">
        <v>0.3979166666666667</v>
      </c>
      <c r="J235" s="208">
        <v>5</v>
      </c>
    </row>
    <row r="236" spans="1:14" customHeight="1" ht="15">
      <c r="A236" s="191">
        <v>41885</v>
      </c>
      <c r="B236" s="216" t="s">
        <v>192</v>
      </c>
      <c r="C236" s="216" t="s">
        <v>294</v>
      </c>
      <c r="D236" s="245" t="s">
        <v>296</v>
      </c>
      <c r="E236" s="217" t="s">
        <v>295</v>
      </c>
      <c r="F236" s="193" t="s">
        <v>297</v>
      </c>
      <c r="G236" s="201">
        <v>0.7594212962962964</v>
      </c>
      <c r="H236" s="194">
        <v>0.1317824074074074</v>
      </c>
      <c r="I236" s="195">
        <v>0.3722222222222222</v>
      </c>
      <c r="J236" s="208">
        <v>5</v>
      </c>
      <c r="K236" s="55"/>
    </row>
    <row r="237" spans="1:14" customHeight="1" ht="15">
      <c r="A237" s="191">
        <v>41886</v>
      </c>
      <c r="B237" s="216" t="s">
        <v>192</v>
      </c>
      <c r="C237" s="216" t="s">
        <v>294</v>
      </c>
      <c r="D237" s="245" t="s">
        <v>296</v>
      </c>
      <c r="E237" s="217" t="s">
        <v>295</v>
      </c>
      <c r="F237" s="193" t="s">
        <v>298</v>
      </c>
      <c r="G237" s="194">
        <v>0.7413425925925926</v>
      </c>
      <c r="H237" s="194">
        <v>0.1318518518518519</v>
      </c>
      <c r="I237" s="234">
        <v>0.3902777777777778</v>
      </c>
      <c r="J237" s="208">
        <v>5</v>
      </c>
      <c r="K237" s="55" t="str">
        <f>SUM(J225:J237)</f>
        <v>0</v>
      </c>
    </row>
    <row r="238" spans="1:14" customHeight="1" ht="15" s="209" customFormat="1">
      <c r="A238" s="203"/>
      <c r="B238" s="220"/>
      <c r="C238" s="220"/>
      <c r="D238" s="246"/>
      <c r="E238" s="221"/>
      <c r="F238" s="205"/>
      <c r="G238" s="236"/>
      <c r="H238" s="206"/>
      <c r="I238" s="207"/>
      <c r="J238" s="208"/>
      <c r="K238" s="229"/>
    </row>
    <row r="239" spans="1:14" customHeight="1" ht="15" s="209" customFormat="1">
      <c r="A239" s="203">
        <v>41872</v>
      </c>
      <c r="B239" s="210" t="s">
        <v>299</v>
      </c>
      <c r="C239" s="210" t="s">
        <v>300</v>
      </c>
      <c r="D239" s="211" t="s">
        <v>252</v>
      </c>
      <c r="E239" s="210" t="s">
        <v>243</v>
      </c>
      <c r="F239" s="211" t="s">
        <v>253</v>
      </c>
      <c r="G239" s="194">
        <v>0.8860300925925926</v>
      </c>
      <c r="H239" s="194">
        <v>0.2930555555555556</v>
      </c>
      <c r="I239" s="200">
        <v>0.4076388888888889</v>
      </c>
      <c r="J239" s="208">
        <v>8</v>
      </c>
      <c r="K239" s="229"/>
    </row>
    <row r="240" spans="1:14" customHeight="1" ht="15" s="213" customFormat="1">
      <c r="A240" s="247">
        <v>41873</v>
      </c>
      <c r="B240" s="210" t="s">
        <v>299</v>
      </c>
      <c r="C240" s="210" t="s">
        <v>300</v>
      </c>
      <c r="D240" s="211" t="s">
        <v>252</v>
      </c>
      <c r="E240" s="210" t="s">
        <v>243</v>
      </c>
      <c r="F240" s="211" t="s">
        <v>253</v>
      </c>
      <c r="G240" s="194">
        <v>0.8860300925925926</v>
      </c>
      <c r="H240" s="194">
        <v>0.2930555555555556</v>
      </c>
      <c r="I240" s="200">
        <v>0.4076388888888889</v>
      </c>
      <c r="J240" s="208">
        <v>8</v>
      </c>
    </row>
    <row r="241" spans="1:14" customHeight="1" ht="15">
      <c r="A241" s="191">
        <v>41874</v>
      </c>
      <c r="B241" s="210" t="s">
        <v>299</v>
      </c>
      <c r="C241" s="210" t="s">
        <v>300</v>
      </c>
      <c r="D241" s="211" t="s">
        <v>252</v>
      </c>
      <c r="E241" s="210" t="s">
        <v>243</v>
      </c>
      <c r="F241" s="211" t="s">
        <v>253</v>
      </c>
      <c r="G241" s="194">
        <v>0.8719675925925926</v>
      </c>
      <c r="H241" s="194">
        <v>0.2938657407407407</v>
      </c>
      <c r="I241" s="200">
        <v>0.4222222222222222</v>
      </c>
      <c r="J241" s="208">
        <v>8</v>
      </c>
    </row>
    <row r="242" spans="1:14" customHeight="1" ht="15">
      <c r="A242" s="191">
        <v>41875</v>
      </c>
      <c r="B242" s="210" t="s">
        <v>299</v>
      </c>
      <c r="C242" s="210" t="s">
        <v>300</v>
      </c>
      <c r="D242" s="211" t="s">
        <v>252</v>
      </c>
      <c r="E242" s="210" t="s">
        <v>243</v>
      </c>
      <c r="F242" s="211" t="s">
        <v>253</v>
      </c>
      <c r="G242" s="194">
        <v>0.8959259259259259</v>
      </c>
      <c r="H242" s="194">
        <v>0.2977083333333333</v>
      </c>
      <c r="I242" s="200">
        <v>0.4013888888888889</v>
      </c>
      <c r="J242" s="208">
        <v>8</v>
      </c>
    </row>
    <row r="243" spans="1:14" customHeight="1" ht="15">
      <c r="A243" s="191">
        <v>41878</v>
      </c>
      <c r="B243" s="210" t="s">
        <v>299</v>
      </c>
      <c r="C243" s="210" t="s">
        <v>300</v>
      </c>
      <c r="D243" s="211" t="s">
        <v>252</v>
      </c>
      <c r="E243" s="210" t="s">
        <v>243</v>
      </c>
      <c r="F243" s="211" t="s">
        <v>253</v>
      </c>
      <c r="G243" s="194">
        <v>0.865300925925926</v>
      </c>
      <c r="H243" s="194">
        <v>0.2995833333333334</v>
      </c>
      <c r="I243" s="200">
        <v>0.4340277777777777</v>
      </c>
      <c r="J243" s="208">
        <v>8</v>
      </c>
    </row>
    <row r="244" spans="1:14" customHeight="1" ht="15">
      <c r="A244" s="191">
        <v>41879</v>
      </c>
      <c r="B244" s="210" t="s">
        <v>299</v>
      </c>
      <c r="C244" s="210" t="s">
        <v>300</v>
      </c>
      <c r="D244" s="211" t="s">
        <v>252</v>
      </c>
      <c r="E244" s="210" t="s">
        <v>243</v>
      </c>
      <c r="F244" s="211" t="s">
        <v>253</v>
      </c>
      <c r="G244" s="194">
        <v>0.8569675925925927</v>
      </c>
      <c r="H244" s="194">
        <v>0.2929282407407408</v>
      </c>
      <c r="I244" s="200">
        <v>0.4354166666666666</v>
      </c>
      <c r="J244" s="208">
        <v>8</v>
      </c>
    </row>
    <row r="245" spans="1:14" customHeight="1" ht="15">
      <c r="A245" s="191">
        <v>41880</v>
      </c>
      <c r="B245" s="210" t="s">
        <v>299</v>
      </c>
      <c r="C245" s="210" t="s">
        <v>300</v>
      </c>
      <c r="D245" s="211" t="s">
        <v>252</v>
      </c>
      <c r="E245" s="210" t="s">
        <v>243</v>
      </c>
      <c r="F245" s="211" t="s">
        <v>253</v>
      </c>
      <c r="G245" s="194">
        <v>0.8675925925925926</v>
      </c>
      <c r="H245" s="194">
        <v>0.2784837962962963</v>
      </c>
      <c r="I245" s="200">
        <v>0.4111111111111111</v>
      </c>
      <c r="J245" s="208">
        <v>8</v>
      </c>
    </row>
    <row r="246" spans="1:14" customHeight="1" ht="15">
      <c r="A246" s="191">
        <v>41883</v>
      </c>
      <c r="B246" s="192" t="s">
        <v>299</v>
      </c>
      <c r="C246" s="192" t="s">
        <v>300</v>
      </c>
      <c r="D246" s="193" t="s">
        <v>242</v>
      </c>
      <c r="E246" s="192" t="s">
        <v>243</v>
      </c>
      <c r="F246" s="193" t="s">
        <v>301</v>
      </c>
      <c r="G246" s="194">
        <v>0.8618518518518519</v>
      </c>
      <c r="H246" s="194">
        <v>0.2676041666666667</v>
      </c>
      <c r="I246" s="195">
        <v>0.4055555555555555</v>
      </c>
      <c r="J246" s="208">
        <v>8</v>
      </c>
    </row>
    <row r="247" spans="1:14" customHeight="1" ht="15">
      <c r="A247" s="191">
        <v>41884</v>
      </c>
      <c r="B247" s="192" t="s">
        <v>299</v>
      </c>
      <c r="C247" s="192" t="s">
        <v>300</v>
      </c>
      <c r="D247" s="193" t="s">
        <v>242</v>
      </c>
      <c r="E247" s="192" t="s">
        <v>243</v>
      </c>
      <c r="F247" s="193" t="s">
        <v>301</v>
      </c>
      <c r="G247" s="194">
        <v>0.8699305555555555</v>
      </c>
      <c r="H247" s="194">
        <v>0.296712962962963</v>
      </c>
      <c r="I247" s="195">
        <v>0.4270833333333333</v>
      </c>
      <c r="J247" s="208">
        <v>8</v>
      </c>
    </row>
    <row r="248" spans="1:14" customHeight="1" ht="15">
      <c r="A248" s="191">
        <v>41885</v>
      </c>
      <c r="B248" s="192" t="s">
        <v>299</v>
      </c>
      <c r="C248" s="192" t="s">
        <v>300</v>
      </c>
      <c r="D248" s="193" t="s">
        <v>242</v>
      </c>
      <c r="E248" s="192" t="s">
        <v>243</v>
      </c>
      <c r="F248" s="193" t="s">
        <v>301</v>
      </c>
      <c r="G248" s="194">
        <v>0.9134722222222221</v>
      </c>
      <c r="H248" s="194">
        <v>0.3059027777777778</v>
      </c>
      <c r="I248" s="195">
        <v>0.3923611111111111</v>
      </c>
      <c r="J248" s="208">
        <v>8</v>
      </c>
      <c r="K248" s="55"/>
    </row>
    <row r="249" spans="1:14" customHeight="1" ht="15">
      <c r="A249" s="191">
        <v>41886</v>
      </c>
      <c r="B249" s="192" t="s">
        <v>299</v>
      </c>
      <c r="C249" s="192" t="s">
        <v>300</v>
      </c>
      <c r="D249" s="193" t="s">
        <v>242</v>
      </c>
      <c r="E249" s="192" t="s">
        <v>243</v>
      </c>
      <c r="F249" s="193" t="s">
        <v>302</v>
      </c>
      <c r="G249" s="194">
        <v>0.7628125</v>
      </c>
      <c r="H249" s="194">
        <v>0.1914236111111111</v>
      </c>
      <c r="I249" s="234">
        <v>0.4284722222222222</v>
      </c>
      <c r="J249" s="208">
        <v>6</v>
      </c>
      <c r="K249" s="55" t="str">
        <f>SUM(J239:J249)</f>
        <v>0</v>
      </c>
    </row>
    <row r="250" spans="1:14" customHeight="1" ht="15">
      <c r="A250" s="191"/>
      <c r="B250" s="192"/>
      <c r="C250" s="192"/>
      <c r="D250" s="193"/>
      <c r="E250" s="192"/>
      <c r="F250" s="193"/>
      <c r="G250" s="194"/>
      <c r="H250" s="194"/>
      <c r="I250" s="195"/>
      <c r="J250" s="208"/>
      <c r="K250" s="55"/>
    </row>
    <row r="251" spans="1:14" customHeight="1" ht="15">
      <c r="A251" s="191">
        <v>41873</v>
      </c>
      <c r="B251" s="230" t="s">
        <v>303</v>
      </c>
      <c r="C251" s="230" t="s">
        <v>304</v>
      </c>
      <c r="D251" s="248" t="s">
        <v>252</v>
      </c>
      <c r="E251" s="231" t="s">
        <v>278</v>
      </c>
      <c r="F251" s="211" t="s">
        <v>253</v>
      </c>
      <c r="G251" s="194">
        <v>0.8965740740740741</v>
      </c>
      <c r="H251" s="194">
        <v>0.3014120370370371</v>
      </c>
      <c r="I251" s="200">
        <v>0.4048611111111111</v>
      </c>
      <c r="J251" s="208">
        <v>8</v>
      </c>
      <c r="K251" s="55"/>
    </row>
    <row r="252" spans="1:14" customHeight="1" ht="15" s="209" customFormat="1">
      <c r="A252" s="203">
        <v>41874</v>
      </c>
      <c r="B252" s="230" t="s">
        <v>303</v>
      </c>
      <c r="C252" s="230" t="s">
        <v>304</v>
      </c>
      <c r="D252" s="248" t="s">
        <v>252</v>
      </c>
      <c r="E252" s="231" t="s">
        <v>278</v>
      </c>
      <c r="F252" s="211" t="s">
        <v>253</v>
      </c>
      <c r="G252" s="194">
        <v>0.8841087962962964</v>
      </c>
      <c r="H252" s="194">
        <v>0.2980555555555556</v>
      </c>
      <c r="I252" s="200">
        <v>0.4138888888888889</v>
      </c>
      <c r="J252" s="208">
        <v>8</v>
      </c>
    </row>
    <row r="253" spans="1:14" customHeight="1" ht="15" s="209" customFormat="1">
      <c r="A253" s="203">
        <v>41875</v>
      </c>
      <c r="B253" s="230" t="s">
        <v>303</v>
      </c>
      <c r="C253" s="230" t="s">
        <v>304</v>
      </c>
      <c r="D253" s="248" t="s">
        <v>252</v>
      </c>
      <c r="E253" s="231" t="s">
        <v>278</v>
      </c>
      <c r="F253" s="211" t="s">
        <v>253</v>
      </c>
      <c r="G253" s="194">
        <v>0.8828703703703704</v>
      </c>
      <c r="H253" s="194">
        <v>0.3025115740740741</v>
      </c>
      <c r="I253" s="200">
        <v>0.4194444444444445</v>
      </c>
      <c r="J253" s="208">
        <v>8</v>
      </c>
    </row>
    <row r="254" spans="1:14" customHeight="1" ht="15" s="209" customFormat="1">
      <c r="A254" s="203">
        <v>41876</v>
      </c>
      <c r="B254" s="230" t="s">
        <v>303</v>
      </c>
      <c r="C254" s="230" t="s">
        <v>304</v>
      </c>
      <c r="D254" s="248" t="s">
        <v>252</v>
      </c>
      <c r="E254" s="231" t="s">
        <v>278</v>
      </c>
      <c r="F254" s="211" t="s">
        <v>253</v>
      </c>
      <c r="G254" s="194">
        <v>0.8566203703703703</v>
      </c>
      <c r="H254" s="194">
        <v>0.3040625</v>
      </c>
      <c r="I254" s="200">
        <v>0.4472222222222222</v>
      </c>
      <c r="J254" s="208">
        <v>8</v>
      </c>
    </row>
    <row r="255" spans="1:14" customHeight="1" ht="15" s="209" customFormat="1">
      <c r="A255" s="203">
        <v>41880</v>
      </c>
      <c r="B255" s="230" t="s">
        <v>303</v>
      </c>
      <c r="C255" s="230" t="s">
        <v>304</v>
      </c>
      <c r="D255" s="248" t="s">
        <v>252</v>
      </c>
      <c r="E255" s="231" t="s">
        <v>278</v>
      </c>
      <c r="F255" s="211" t="s">
        <v>253</v>
      </c>
      <c r="G255" s="194">
        <v>0.9152199074074074</v>
      </c>
      <c r="H255" s="194">
        <v>0.3144328703703704</v>
      </c>
      <c r="I255" s="200">
        <v>0.3993055555555556</v>
      </c>
      <c r="J255" s="208">
        <v>8</v>
      </c>
    </row>
    <row r="256" spans="1:14" customHeight="1" ht="15">
      <c r="A256" s="191">
        <v>41881</v>
      </c>
      <c r="B256" s="230" t="s">
        <v>303</v>
      </c>
      <c r="C256" s="230" t="s">
        <v>304</v>
      </c>
      <c r="D256" s="248" t="s">
        <v>252</v>
      </c>
      <c r="E256" s="231" t="s">
        <v>278</v>
      </c>
      <c r="F256" s="211" t="s">
        <v>253</v>
      </c>
      <c r="G256" s="194">
        <v>0.8917708333333333</v>
      </c>
      <c r="H256" s="223">
        <v>0.2986111111111111</v>
      </c>
      <c r="I256" s="234">
        <v>0.4069444444444445</v>
      </c>
      <c r="J256" s="208">
        <v>8</v>
      </c>
    </row>
    <row r="257" spans="1:14" customHeight="1" ht="15">
      <c r="A257" s="191">
        <v>41882</v>
      </c>
      <c r="B257" s="230" t="s">
        <v>303</v>
      </c>
      <c r="C257" s="230" t="s">
        <v>304</v>
      </c>
      <c r="D257" s="248" t="s">
        <v>252</v>
      </c>
      <c r="E257" s="231" t="s">
        <v>278</v>
      </c>
      <c r="F257" s="211" t="s">
        <v>253</v>
      </c>
      <c r="G257" s="194">
        <v>0.869074074074074</v>
      </c>
      <c r="H257" s="194">
        <v>0.3082986111111111</v>
      </c>
      <c r="I257" s="200">
        <v>0.4388888888888889</v>
      </c>
      <c r="J257" s="208">
        <v>8</v>
      </c>
      <c r="K257" s="55"/>
    </row>
    <row r="258" spans="1:14" customHeight="1" ht="15" s="213" customFormat="1">
      <c r="A258" s="191">
        <v>41883</v>
      </c>
      <c r="B258" s="216" t="s">
        <v>303</v>
      </c>
      <c r="C258" s="216" t="s">
        <v>304</v>
      </c>
      <c r="D258" s="245" t="s">
        <v>252</v>
      </c>
      <c r="E258" s="232" t="s">
        <v>278</v>
      </c>
      <c r="F258" s="193" t="s">
        <v>253</v>
      </c>
      <c r="G258" s="194">
        <v>0.8841550925925926</v>
      </c>
      <c r="H258" s="194">
        <v>0.2992592592592593</v>
      </c>
      <c r="I258" s="195">
        <v>0.4145833333333333</v>
      </c>
      <c r="J258" s="208">
        <v>8</v>
      </c>
    </row>
    <row r="259" spans="1:14" customHeight="1" ht="15">
      <c r="A259" s="191">
        <v>41884</v>
      </c>
      <c r="B259" s="216" t="s">
        <v>303</v>
      </c>
      <c r="C259" s="216" t="s">
        <v>304</v>
      </c>
      <c r="D259" s="245" t="s">
        <v>252</v>
      </c>
      <c r="E259" s="232" t="s">
        <v>278</v>
      </c>
      <c r="F259" s="193" t="s">
        <v>253</v>
      </c>
      <c r="G259" s="194">
        <v>0.8760763888888889</v>
      </c>
      <c r="H259" s="194">
        <v>0.3008912037037037</v>
      </c>
      <c r="I259" s="195">
        <v>0.425</v>
      </c>
      <c r="J259" s="208">
        <v>8</v>
      </c>
      <c r="K259" s="55"/>
    </row>
    <row r="260" spans="1:14" customHeight="1" ht="15">
      <c r="A260" s="191">
        <v>41887</v>
      </c>
      <c r="B260" s="216" t="s">
        <v>303</v>
      </c>
      <c r="C260" s="216" t="s">
        <v>304</v>
      </c>
      <c r="D260" s="245" t="s">
        <v>252</v>
      </c>
      <c r="E260" s="232" t="s">
        <v>278</v>
      </c>
      <c r="F260" s="193" t="s">
        <v>253</v>
      </c>
      <c r="G260" s="194">
        <v>0.8645833333333334</v>
      </c>
      <c r="H260" s="194">
        <v>0.2951388888888889</v>
      </c>
      <c r="I260" s="200">
        <v>0.4305555555555556</v>
      </c>
      <c r="J260" s="208">
        <v>8</v>
      </c>
      <c r="K260" s="55" t="str">
        <f>SUM(J251:J260)</f>
        <v>0</v>
      </c>
    </row>
    <row r="261" spans="1:14" customHeight="1" ht="15" s="209" customFormat="1">
      <c r="A261" s="203"/>
      <c r="B261" s="220"/>
      <c r="C261" s="220"/>
      <c r="D261" s="246"/>
      <c r="E261" s="233"/>
      <c r="F261" s="205"/>
      <c r="G261" s="206"/>
      <c r="H261" s="206"/>
      <c r="I261" s="207"/>
      <c r="J261" s="208"/>
    </row>
    <row r="262" spans="1:14" customHeight="1" ht="24" s="209" customFormat="1">
      <c r="A262" s="203">
        <v>41872</v>
      </c>
      <c r="B262" s="210" t="s">
        <v>117</v>
      </c>
      <c r="C262" s="210" t="s">
        <v>305</v>
      </c>
      <c r="D262" s="211" t="s">
        <v>247</v>
      </c>
      <c r="E262" s="210" t="s">
        <v>267</v>
      </c>
      <c r="F262" s="211" t="s">
        <v>249</v>
      </c>
      <c r="G262" s="201">
        <v>0.5905092592592592</v>
      </c>
      <c r="H262" s="194">
        <v>1.002777777777778</v>
      </c>
      <c r="I262" s="200" t="str">
        <f>H262-G262</f>
        <v>0</v>
      </c>
      <c r="J262" s="208">
        <v>1</v>
      </c>
    </row>
    <row r="263" spans="1:14" customHeight="1" ht="24">
      <c r="A263" s="247">
        <v>41873</v>
      </c>
      <c r="B263" s="210" t="s">
        <v>117</v>
      </c>
      <c r="C263" s="210" t="s">
        <v>305</v>
      </c>
      <c r="D263" s="211" t="s">
        <v>247</v>
      </c>
      <c r="E263" s="210" t="s">
        <v>267</v>
      </c>
      <c r="F263" s="211" t="s">
        <v>249</v>
      </c>
      <c r="G263" s="201">
        <v>0.5905092592592592</v>
      </c>
      <c r="H263" s="194">
        <v>1.002777777777778</v>
      </c>
      <c r="I263" s="200">
        <v>0.4122685185185185</v>
      </c>
      <c r="J263" s="202">
        <v>1</v>
      </c>
    </row>
    <row r="264" spans="1:14" customHeight="1" ht="24">
      <c r="A264" s="191">
        <v>41876</v>
      </c>
      <c r="B264" s="210" t="s">
        <v>117</v>
      </c>
      <c r="C264" s="210" t="s">
        <v>305</v>
      </c>
      <c r="D264" s="211" t="s">
        <v>247</v>
      </c>
      <c r="E264" s="210" t="s">
        <v>267</v>
      </c>
      <c r="F264" s="211" t="s">
        <v>249</v>
      </c>
      <c r="G264" s="194">
        <v>0.9093287037037037</v>
      </c>
      <c r="H264" s="194">
        <v>0.3173958333333333</v>
      </c>
      <c r="I264" s="200">
        <v>0.4083333333333334</v>
      </c>
      <c r="J264" s="202">
        <v>8</v>
      </c>
    </row>
    <row r="265" spans="1:14" customHeight="1" ht="24">
      <c r="A265" s="191">
        <v>41877</v>
      </c>
      <c r="B265" s="210" t="s">
        <v>117</v>
      </c>
      <c r="C265" s="210" t="s">
        <v>305</v>
      </c>
      <c r="D265" s="211" t="s">
        <v>247</v>
      </c>
      <c r="E265" s="210" t="s">
        <v>267</v>
      </c>
      <c r="F265" s="211" t="s">
        <v>249</v>
      </c>
      <c r="G265" s="194">
        <v>0.5665972222222222</v>
      </c>
      <c r="H265" s="194">
        <v>0.969849537037037</v>
      </c>
      <c r="I265" s="200">
        <v>0.4032523148148148</v>
      </c>
      <c r="J265" s="202">
        <v>1</v>
      </c>
    </row>
    <row r="266" spans="1:14" customHeight="1" ht="24">
      <c r="A266" s="191">
        <v>41878</v>
      </c>
      <c r="B266" s="210" t="s">
        <v>117</v>
      </c>
      <c r="C266" s="210" t="s">
        <v>305</v>
      </c>
      <c r="D266" s="211" t="s">
        <v>247</v>
      </c>
      <c r="E266" s="210" t="s">
        <v>267</v>
      </c>
      <c r="F266" s="211" t="s">
        <v>249</v>
      </c>
      <c r="G266" s="194">
        <v>0.5810185185185185</v>
      </c>
      <c r="H266" s="194">
        <v>0.9943055555555556</v>
      </c>
      <c r="I266" s="200">
        <v>0.4132870370370371</v>
      </c>
      <c r="J266" s="202">
        <v>1</v>
      </c>
    </row>
    <row r="267" spans="1:14" customHeight="1" ht="24">
      <c r="A267" s="191">
        <v>41879</v>
      </c>
      <c r="B267" s="210" t="s">
        <v>117</v>
      </c>
      <c r="C267" s="210" t="s">
        <v>305</v>
      </c>
      <c r="D267" s="211" t="s">
        <v>247</v>
      </c>
      <c r="E267" s="210" t="s">
        <v>267</v>
      </c>
      <c r="F267" s="211" t="s">
        <v>249</v>
      </c>
      <c r="G267" s="201">
        <v>0.5895023148148147</v>
      </c>
      <c r="H267" s="194">
        <v>0.007743055555555556</v>
      </c>
      <c r="I267" s="200">
        <v>0.41875</v>
      </c>
      <c r="J267" s="202">
        <v>1</v>
      </c>
    </row>
    <row r="268" spans="1:14" customHeight="1" ht="24">
      <c r="A268" s="191">
        <v>41882</v>
      </c>
      <c r="B268" s="210" t="s">
        <v>117</v>
      </c>
      <c r="C268" s="210" t="s">
        <v>305</v>
      </c>
      <c r="D268" s="211" t="s">
        <v>247</v>
      </c>
      <c r="E268" s="210" t="s">
        <v>267</v>
      </c>
      <c r="F268" s="211" t="s">
        <v>249</v>
      </c>
      <c r="G268" s="194">
        <v>0.5818287037037037</v>
      </c>
      <c r="H268" s="194">
        <v>0.05027777777777778</v>
      </c>
      <c r="I268" s="200">
        <v>0.46875</v>
      </c>
      <c r="J268" s="202">
        <v>1</v>
      </c>
      <c r="K268" s="55"/>
    </row>
    <row r="269" spans="1:14" customHeight="1" ht="24" s="213" customFormat="1">
      <c r="A269" s="191">
        <v>41883</v>
      </c>
      <c r="B269" s="192" t="s">
        <v>117</v>
      </c>
      <c r="C269" s="192" t="s">
        <v>305</v>
      </c>
      <c r="D269" s="193" t="s">
        <v>247</v>
      </c>
      <c r="E269" s="192" t="s">
        <v>267</v>
      </c>
      <c r="F269" s="193" t="s">
        <v>249</v>
      </c>
      <c r="G269" s="194">
        <v>0.6206134259259259</v>
      </c>
      <c r="H269" s="194">
        <v>0.01226851851851852</v>
      </c>
      <c r="I269" s="195">
        <v>0.3916666666666667</v>
      </c>
      <c r="J269" s="202">
        <v>2</v>
      </c>
    </row>
    <row r="270" spans="1:14" customHeight="1" ht="24">
      <c r="A270" s="191">
        <v>41884</v>
      </c>
      <c r="B270" s="192" t="s">
        <v>117</v>
      </c>
      <c r="C270" s="192" t="s">
        <v>305</v>
      </c>
      <c r="D270" s="193" t="s">
        <v>247</v>
      </c>
      <c r="E270" s="192" t="s">
        <v>267</v>
      </c>
      <c r="F270" s="193" t="s">
        <v>249</v>
      </c>
      <c r="G270" s="201">
        <v>0.597662037037037</v>
      </c>
      <c r="H270" s="194">
        <v>0.9776504629629629</v>
      </c>
      <c r="I270" s="195">
        <v>0.3799884259259259</v>
      </c>
      <c r="J270" s="202">
        <v>1</v>
      </c>
      <c r="K270" s="55"/>
    </row>
    <row r="271" spans="1:14" customHeight="1" ht="24">
      <c r="A271" s="191">
        <v>41886</v>
      </c>
      <c r="B271" s="192" t="s">
        <v>117</v>
      </c>
      <c r="C271" s="192" t="s">
        <v>305</v>
      </c>
      <c r="D271" s="193" t="s">
        <v>247</v>
      </c>
      <c r="E271" s="192" t="s">
        <v>267</v>
      </c>
      <c r="F271" s="193" t="s">
        <v>259</v>
      </c>
      <c r="G271" s="201">
        <v>0.5918634259259259</v>
      </c>
      <c r="H271" s="194">
        <v>0.9834837962962962</v>
      </c>
      <c r="I271" s="195" t="str">
        <f>H271-G271</f>
        <v>0</v>
      </c>
      <c r="J271" s="202">
        <v>1</v>
      </c>
      <c r="K271" s="55" t="str">
        <f>SUM(J262:J271)</f>
        <v>0</v>
      </c>
    </row>
    <row r="272" spans="1:14" customHeight="1" ht="15" s="209" customFormat="1">
      <c r="A272" s="203"/>
      <c r="B272" s="204"/>
      <c r="C272" s="204"/>
      <c r="D272" s="205"/>
      <c r="E272" s="204"/>
      <c r="F272" s="205"/>
      <c r="G272" s="236"/>
      <c r="H272" s="206"/>
      <c r="I272" s="207"/>
      <c r="J272" s="208"/>
    </row>
    <row r="273" spans="1:14" customHeight="1" ht="15">
      <c r="A273" s="191">
        <v>41876</v>
      </c>
      <c r="B273" s="210" t="s">
        <v>147</v>
      </c>
      <c r="C273" s="210" t="s">
        <v>306</v>
      </c>
      <c r="D273" s="211" t="s">
        <v>258</v>
      </c>
      <c r="E273" s="210" t="s">
        <v>307</v>
      </c>
      <c r="F273" s="211" t="s">
        <v>273</v>
      </c>
      <c r="G273" s="194">
        <v>0.8656481481481482</v>
      </c>
      <c r="H273" s="194">
        <v>0.3370833333333333</v>
      </c>
      <c r="I273" s="200">
        <v>0.4715277777777778</v>
      </c>
      <c r="J273" s="190">
        <v>8</v>
      </c>
    </row>
    <row r="274" spans="1:14" customHeight="1" ht="15">
      <c r="A274" s="191">
        <v>41876</v>
      </c>
      <c r="B274" s="210" t="s">
        <v>147</v>
      </c>
      <c r="C274" s="210" t="s">
        <v>306</v>
      </c>
      <c r="D274" s="211" t="s">
        <v>258</v>
      </c>
      <c r="E274" s="210" t="s">
        <v>307</v>
      </c>
      <c r="F274" s="211" t="s">
        <v>273</v>
      </c>
      <c r="G274" s="201">
        <v>0.8834259259259259</v>
      </c>
      <c r="H274" s="194">
        <v>0.3379745370370371</v>
      </c>
      <c r="I274" s="200">
        <v>0.4541666666666667</v>
      </c>
      <c r="J274" s="190">
        <v>8</v>
      </c>
    </row>
    <row r="275" spans="1:14" customHeight="1" ht="15">
      <c r="A275" s="191">
        <v>41877</v>
      </c>
      <c r="B275" s="210" t="s">
        <v>147</v>
      </c>
      <c r="C275" s="210" t="s">
        <v>306</v>
      </c>
      <c r="D275" s="211" t="s">
        <v>258</v>
      </c>
      <c r="E275" s="210" t="s">
        <v>307</v>
      </c>
      <c r="F275" s="211" t="s">
        <v>273</v>
      </c>
      <c r="G275" s="201">
        <v>0.900775462962963</v>
      </c>
      <c r="H275" s="194">
        <v>0.3361921296296296</v>
      </c>
      <c r="I275" s="194">
        <v>0.4354166666666666</v>
      </c>
      <c r="J275" s="190">
        <v>8</v>
      </c>
    </row>
    <row r="276" spans="1:14" customHeight="1" ht="15">
      <c r="A276" s="191">
        <v>41878</v>
      </c>
      <c r="B276" s="210" t="s">
        <v>147</v>
      </c>
      <c r="C276" s="210" t="s">
        <v>306</v>
      </c>
      <c r="D276" s="211" t="s">
        <v>258</v>
      </c>
      <c r="E276" s="210" t="s">
        <v>307</v>
      </c>
      <c r="F276" s="211" t="s">
        <v>273</v>
      </c>
      <c r="G276" s="194">
        <v>0.8687615740740741</v>
      </c>
      <c r="H276" s="194">
        <v>0.3360416666666666</v>
      </c>
      <c r="I276" s="200">
        <v>0.4625</v>
      </c>
      <c r="J276" s="190">
        <v>8</v>
      </c>
      <c r="K276" s="55"/>
    </row>
    <row r="277" spans="1:14" customHeight="1" ht="15" s="213" customFormat="1">
      <c r="A277" s="191">
        <v>41882</v>
      </c>
      <c r="B277" s="210" t="s">
        <v>147</v>
      </c>
      <c r="C277" s="210" t="s">
        <v>306</v>
      </c>
      <c r="D277" s="211" t="s">
        <v>258</v>
      </c>
      <c r="E277" s="210" t="s">
        <v>307</v>
      </c>
      <c r="F277" s="211" t="s">
        <v>273</v>
      </c>
      <c r="G277" s="194">
        <v>0.8967824074074073</v>
      </c>
      <c r="H277" s="194">
        <v>0.2969907407407408</v>
      </c>
      <c r="I277" s="200">
        <v>0.4</v>
      </c>
      <c r="J277" s="190">
        <v>8</v>
      </c>
    </row>
    <row r="278" spans="1:14" customHeight="1" ht="15">
      <c r="A278" s="191">
        <v>41883</v>
      </c>
      <c r="B278" s="192" t="s">
        <v>147</v>
      </c>
      <c r="C278" s="192" t="s">
        <v>306</v>
      </c>
      <c r="D278" s="193" t="s">
        <v>258</v>
      </c>
      <c r="E278" s="192" t="s">
        <v>267</v>
      </c>
      <c r="F278" s="193" t="s">
        <v>253</v>
      </c>
      <c r="G278" s="194">
        <v>0.9037962962962963</v>
      </c>
      <c r="H278" s="194">
        <v>0.2939236111111111</v>
      </c>
      <c r="I278" s="195">
        <v>0.3902777777777778</v>
      </c>
      <c r="J278" s="190">
        <v>8</v>
      </c>
    </row>
    <row r="279" spans="1:14" customHeight="1" ht="15">
      <c r="A279" s="191">
        <v>41884</v>
      </c>
      <c r="B279" s="192" t="s">
        <v>147</v>
      </c>
      <c r="C279" s="192" t="s">
        <v>306</v>
      </c>
      <c r="D279" s="193" t="s">
        <v>258</v>
      </c>
      <c r="E279" s="192" t="s">
        <v>267</v>
      </c>
      <c r="F279" s="193" t="s">
        <v>253</v>
      </c>
      <c r="G279" s="194">
        <v>0.9031828703703703</v>
      </c>
      <c r="H279" s="194">
        <v>0.3031134259259259</v>
      </c>
      <c r="I279" s="195">
        <v>0.4</v>
      </c>
      <c r="J279" s="190">
        <v>8</v>
      </c>
      <c r="K279" s="55"/>
    </row>
    <row r="280" spans="1:14" customHeight="1" ht="15">
      <c r="A280" s="191">
        <v>41886</v>
      </c>
      <c r="B280" s="192" t="s">
        <v>147</v>
      </c>
      <c r="C280" s="192" t="s">
        <v>306</v>
      </c>
      <c r="D280" s="193" t="s">
        <v>258</v>
      </c>
      <c r="E280" s="192" t="s">
        <v>267</v>
      </c>
      <c r="F280" s="193" t="s">
        <v>255</v>
      </c>
      <c r="G280" s="194">
        <v>0.5918287037037037</v>
      </c>
      <c r="H280" s="194">
        <v>0.9852199074074074</v>
      </c>
      <c r="I280" s="195" t="str">
        <f>H280-G280</f>
        <v>0</v>
      </c>
      <c r="J280" s="190">
        <v>1</v>
      </c>
      <c r="K280" s="55" t="str">
        <f>SUM(J273:J280)</f>
        <v>0</v>
      </c>
    </row>
    <row r="281" spans="1:14" customHeight="1" ht="15" s="209" customFormat="1">
      <c r="A281" s="203"/>
      <c r="B281" s="204"/>
      <c r="C281" s="204"/>
      <c r="D281" s="205"/>
      <c r="E281" s="204"/>
      <c r="F281" s="205"/>
      <c r="G281" s="206"/>
      <c r="H281" s="206"/>
      <c r="I281" s="207"/>
      <c r="J281" s="208"/>
    </row>
    <row r="282" spans="1:14" customHeight="1" ht="15">
      <c r="A282" s="247">
        <v>41873</v>
      </c>
      <c r="B282" s="210" t="s">
        <v>103</v>
      </c>
      <c r="C282" s="210" t="s">
        <v>308</v>
      </c>
      <c r="D282" s="211" t="s">
        <v>252</v>
      </c>
      <c r="E282" s="210" t="s">
        <v>267</v>
      </c>
      <c r="F282" s="211" t="s">
        <v>253</v>
      </c>
      <c r="G282" s="194">
        <v>0.7501851851851852</v>
      </c>
      <c r="H282" s="194">
        <v>0.1527314814814815</v>
      </c>
      <c r="I282" s="200">
        <v>0.4020833333333333</v>
      </c>
      <c r="J282" s="190">
        <v>5</v>
      </c>
    </row>
    <row r="283" spans="1:14" customHeight="1" ht="15">
      <c r="A283" s="191">
        <v>41876</v>
      </c>
      <c r="B283" s="210" t="s">
        <v>103</v>
      </c>
      <c r="C283" s="210" t="s">
        <v>308</v>
      </c>
      <c r="D283" s="211" t="s">
        <v>252</v>
      </c>
      <c r="E283" s="210" t="s">
        <v>267</v>
      </c>
      <c r="F283" s="211" t="s">
        <v>253</v>
      </c>
      <c r="G283" s="194">
        <v>0.9141782407407407</v>
      </c>
      <c r="H283" s="194">
        <v>0.3001157407407407</v>
      </c>
      <c r="I283" s="200">
        <v>0.3861111111111111</v>
      </c>
      <c r="J283" s="190">
        <v>8</v>
      </c>
    </row>
    <row r="284" spans="1:14" customHeight="1" ht="15">
      <c r="A284" s="191">
        <v>41876</v>
      </c>
      <c r="B284" s="210" t="s">
        <v>103</v>
      </c>
      <c r="C284" s="210" t="s">
        <v>308</v>
      </c>
      <c r="D284" s="211" t="s">
        <v>252</v>
      </c>
      <c r="E284" s="210" t="s">
        <v>267</v>
      </c>
      <c r="F284" s="211" t="s">
        <v>253</v>
      </c>
      <c r="G284" s="194">
        <v>0.889675925925926</v>
      </c>
      <c r="H284" s="194">
        <v>0.5884143518518519</v>
      </c>
      <c r="I284" s="200">
        <v>0.6986111111111111</v>
      </c>
      <c r="J284" s="190">
        <v>8</v>
      </c>
    </row>
    <row r="285" spans="1:14" customHeight="1" ht="15">
      <c r="A285" s="191">
        <v>41878</v>
      </c>
      <c r="B285" s="210" t="s">
        <v>103</v>
      </c>
      <c r="C285" s="210" t="s">
        <v>308</v>
      </c>
      <c r="D285" s="211" t="s">
        <v>252</v>
      </c>
      <c r="E285" s="210" t="s">
        <v>267</v>
      </c>
      <c r="F285" s="211" t="s">
        <v>253</v>
      </c>
      <c r="G285" s="194">
        <v>0.912962962962963</v>
      </c>
      <c r="H285" s="194">
        <v>0.3009143518518518</v>
      </c>
      <c r="I285" s="200">
        <v>0.3881944444444445</v>
      </c>
      <c r="J285" s="190">
        <v>8</v>
      </c>
    </row>
    <row r="286" spans="1:14" customHeight="1" ht="15">
      <c r="A286" s="191">
        <v>41879</v>
      </c>
      <c r="B286" s="210" t="s">
        <v>103</v>
      </c>
      <c r="C286" s="210" t="s">
        <v>308</v>
      </c>
      <c r="D286" s="211" t="s">
        <v>252</v>
      </c>
      <c r="E286" s="210" t="s">
        <v>267</v>
      </c>
      <c r="F286" s="211" t="s">
        <v>253</v>
      </c>
      <c r="G286" s="201">
        <v>0.8667708333333333</v>
      </c>
      <c r="H286" s="194">
        <v>0.2390509259259259</v>
      </c>
      <c r="I286" s="200">
        <v>0.3722222222222222</v>
      </c>
      <c r="J286" s="190">
        <v>8</v>
      </c>
    </row>
    <row r="287" spans="1:14" customHeight="1" ht="15">
      <c r="A287" s="191">
        <v>41882</v>
      </c>
      <c r="B287" s="210" t="s">
        <v>103</v>
      </c>
      <c r="C287" s="210" t="s">
        <v>308</v>
      </c>
      <c r="D287" s="211" t="s">
        <v>252</v>
      </c>
      <c r="E287" s="210" t="s">
        <v>267</v>
      </c>
      <c r="F287" s="211" t="s">
        <v>253</v>
      </c>
      <c r="G287" s="194">
        <v>0.8607407407407407</v>
      </c>
      <c r="H287" s="194">
        <v>0.3053356481481481</v>
      </c>
      <c r="I287" s="200">
        <v>0.4444444444444444</v>
      </c>
      <c r="J287" s="190">
        <v>8</v>
      </c>
    </row>
    <row r="288" spans="1:14" customHeight="1" ht="15">
      <c r="A288" s="191">
        <v>41883</v>
      </c>
      <c r="B288" s="192" t="s">
        <v>103</v>
      </c>
      <c r="C288" s="192" t="s">
        <v>308</v>
      </c>
      <c r="D288" s="193" t="s">
        <v>252</v>
      </c>
      <c r="E288" s="192" t="s">
        <v>267</v>
      </c>
      <c r="F288" s="193" t="s">
        <v>253</v>
      </c>
      <c r="G288" s="194">
        <v>0.8976967592592593</v>
      </c>
      <c r="H288" s="194">
        <v>0.2987847222222222</v>
      </c>
      <c r="I288" s="195">
        <v>0.4013888888888889</v>
      </c>
      <c r="J288" s="190">
        <v>8</v>
      </c>
    </row>
    <row r="289" spans="1:14" customHeight="1" ht="15.75">
      <c r="A289" s="191">
        <v>41884</v>
      </c>
      <c r="B289" s="249" t="s">
        <v>103</v>
      </c>
      <c r="C289" s="249" t="s">
        <v>308</v>
      </c>
      <c r="D289" s="250" t="s">
        <v>252</v>
      </c>
      <c r="E289" s="192" t="s">
        <v>267</v>
      </c>
      <c r="F289" s="193" t="s">
        <v>253</v>
      </c>
      <c r="G289" s="194">
        <v>0.9010648148148147</v>
      </c>
      <c r="H289" s="194">
        <v>0.2995023148148148</v>
      </c>
      <c r="I289" s="195">
        <v>0.3986111111111111</v>
      </c>
      <c r="J289" s="190">
        <v>8</v>
      </c>
      <c r="K289" s="55"/>
    </row>
    <row r="290" spans="1:14" customHeight="1" ht="15" s="213" customFormat="1">
      <c r="A290" s="191">
        <v>41885</v>
      </c>
      <c r="B290" s="192" t="s">
        <v>103</v>
      </c>
      <c r="C290" s="192" t="s">
        <v>308</v>
      </c>
      <c r="D290" s="193" t="s">
        <v>252</v>
      </c>
      <c r="E290" s="192" t="s">
        <v>267</v>
      </c>
      <c r="F290" s="193" t="s">
        <v>253</v>
      </c>
      <c r="G290" s="194">
        <v>0.9164699074074073</v>
      </c>
      <c r="H290" s="194">
        <v>0.2973958333333334</v>
      </c>
      <c r="I290" s="195">
        <v>0.38125</v>
      </c>
      <c r="J290" s="190">
        <v>8</v>
      </c>
      <c r="K290" s="214"/>
    </row>
    <row r="291" spans="1:14" customHeight="1" ht="15" s="213" customFormat="1">
      <c r="A291" s="191">
        <v>41886</v>
      </c>
      <c r="B291" s="192" t="s">
        <v>103</v>
      </c>
      <c r="C291" s="192" t="s">
        <v>308</v>
      </c>
      <c r="D291" s="193" t="s">
        <v>252</v>
      </c>
      <c r="E291" s="192" t="s">
        <v>267</v>
      </c>
      <c r="F291" s="193" t="s">
        <v>255</v>
      </c>
      <c r="G291" s="194">
        <v>0.8272916666666666</v>
      </c>
      <c r="H291" s="194">
        <v>0.2359722222222222</v>
      </c>
      <c r="I291" s="234">
        <v>0.4083333333333334</v>
      </c>
      <c r="J291" s="190">
        <v>7</v>
      </c>
      <c r="K291" s="214" t="str">
        <f>SUM(J282:J291)</f>
        <v>0</v>
      </c>
    </row>
    <row r="292" spans="1:14" customHeight="1" ht="15" s="209" customFormat="1">
      <c r="A292" s="203"/>
      <c r="B292" s="204"/>
      <c r="C292" s="204"/>
      <c r="D292" s="205"/>
      <c r="E292" s="204"/>
      <c r="F292" s="251"/>
      <c r="G292" s="206"/>
      <c r="H292" s="206"/>
      <c r="I292" s="207"/>
      <c r="J292" s="208"/>
    </row>
    <row r="293" spans="1:14" customHeight="1" ht="24">
      <c r="A293" s="191">
        <v>41884</v>
      </c>
      <c r="B293" s="192" t="s">
        <v>169</v>
      </c>
      <c r="C293" s="192" t="s">
        <v>309</v>
      </c>
      <c r="D293" s="193" t="s">
        <v>247</v>
      </c>
      <c r="E293" s="192" t="s">
        <v>248</v>
      </c>
      <c r="F293" s="252" t="s">
        <v>249</v>
      </c>
      <c r="G293" s="194">
        <v>0.5688425925925926</v>
      </c>
      <c r="H293" s="194">
        <v>0.9775810185185185</v>
      </c>
      <c r="I293" s="195">
        <v>0.4087384259259259</v>
      </c>
      <c r="J293" s="253">
        <v>1</v>
      </c>
    </row>
    <row r="294" spans="1:14" customHeight="1" ht="24">
      <c r="A294" s="191">
        <v>41885</v>
      </c>
      <c r="B294" s="192" t="s">
        <v>169</v>
      </c>
      <c r="C294" s="192" t="s">
        <v>309</v>
      </c>
      <c r="D294" s="193" t="s">
        <v>247</v>
      </c>
      <c r="E294" s="192" t="s">
        <v>248</v>
      </c>
      <c r="F294" s="193" t="s">
        <v>249</v>
      </c>
      <c r="G294" s="194">
        <v>0.5662731481481481</v>
      </c>
      <c r="H294" s="194">
        <v>0.9801967592592593</v>
      </c>
      <c r="I294" s="195">
        <v>0.4139236111111112</v>
      </c>
      <c r="J294" s="253">
        <v>1</v>
      </c>
    </row>
    <row r="295" spans="1:14" customHeight="1" ht="24">
      <c r="A295" s="191">
        <v>41886</v>
      </c>
      <c r="B295" s="192" t="s">
        <v>169</v>
      </c>
      <c r="C295" s="192" t="s">
        <v>309</v>
      </c>
      <c r="D295" s="193" t="s">
        <v>247</v>
      </c>
      <c r="E295" s="192" t="s">
        <v>248</v>
      </c>
      <c r="F295" s="193" t="s">
        <v>259</v>
      </c>
      <c r="G295" s="194">
        <v>0.5603819444444444</v>
      </c>
      <c r="H295" s="194">
        <v>0.9817939814814814</v>
      </c>
      <c r="I295" s="195" t="str">
        <f>H295-G295</f>
        <v>0</v>
      </c>
      <c r="J295" s="253">
        <v>1</v>
      </c>
      <c r="K295" s="55" t="str">
        <f>SUM(J293:J295)</f>
        <v>0</v>
      </c>
    </row>
    <row r="296" spans="1:14" customHeight="1" ht="15" s="209" customFormat="1">
      <c r="A296" s="203"/>
      <c r="B296" s="204"/>
      <c r="C296" s="204"/>
      <c r="D296" s="205"/>
      <c r="E296" s="204"/>
      <c r="F296" s="205"/>
      <c r="G296" s="206"/>
      <c r="H296" s="206"/>
      <c r="I296" s="207"/>
      <c r="J296" s="254"/>
    </row>
    <row r="297" spans="1:14" customHeight="1" ht="15">
      <c r="A297" s="191">
        <v>41882</v>
      </c>
      <c r="B297" s="210" t="s">
        <v>310</v>
      </c>
      <c r="C297" s="210" t="s">
        <v>311</v>
      </c>
      <c r="D297" s="211" t="s">
        <v>258</v>
      </c>
      <c r="E297" s="210" t="s">
        <v>312</v>
      </c>
      <c r="F297" s="211" t="s">
        <v>273</v>
      </c>
      <c r="G297" s="194">
        <v>0.5792824074074074</v>
      </c>
      <c r="H297" s="194">
        <v>0.1273958333333333</v>
      </c>
      <c r="I297" s="200">
        <v>0.5479166666666667</v>
      </c>
      <c r="J297" s="253">
        <v>5</v>
      </c>
    </row>
    <row r="298" spans="1:14" customHeight="1" ht="24">
      <c r="A298" s="191">
        <v>41883</v>
      </c>
      <c r="B298" s="192" t="s">
        <v>310</v>
      </c>
      <c r="C298" s="192" t="s">
        <v>311</v>
      </c>
      <c r="D298" s="193" t="s">
        <v>258</v>
      </c>
      <c r="E298" s="192" t="s">
        <v>267</v>
      </c>
      <c r="F298" s="193" t="s">
        <v>249</v>
      </c>
      <c r="G298" s="194">
        <v>0.5858217592592593</v>
      </c>
      <c r="H298" s="194">
        <v>0.9756018518518519</v>
      </c>
      <c r="I298" s="195">
        <v>0.3897800925925926</v>
      </c>
      <c r="J298" s="253">
        <v>1</v>
      </c>
    </row>
    <row r="299" spans="1:14" customHeight="1" ht="24">
      <c r="A299" s="191">
        <v>41884</v>
      </c>
      <c r="B299" s="192" t="s">
        <v>310</v>
      </c>
      <c r="C299" s="192" t="s">
        <v>311</v>
      </c>
      <c r="D299" s="193" t="s">
        <v>258</v>
      </c>
      <c r="E299" s="192" t="s">
        <v>267</v>
      </c>
      <c r="F299" s="193" t="s">
        <v>249</v>
      </c>
      <c r="G299" s="201">
        <v>0.5949189814814815</v>
      </c>
      <c r="H299" s="194">
        <v>0.01708333333333334</v>
      </c>
      <c r="I299" s="195">
        <v>0.4222222222222222</v>
      </c>
      <c r="J299" s="253">
        <v>2</v>
      </c>
    </row>
    <row r="300" spans="1:14" customHeight="1" ht="24">
      <c r="A300" s="191">
        <v>41885</v>
      </c>
      <c r="B300" s="192" t="s">
        <v>310</v>
      </c>
      <c r="C300" s="192" t="s">
        <v>311</v>
      </c>
      <c r="D300" s="193" t="s">
        <v>258</v>
      </c>
      <c r="E300" s="192" t="s">
        <v>267</v>
      </c>
      <c r="F300" s="193" t="s">
        <v>249</v>
      </c>
      <c r="G300" s="201">
        <v>0.6342476851851852</v>
      </c>
      <c r="H300" s="194">
        <v>0.06715277777777778</v>
      </c>
      <c r="I300" s="195">
        <v>0.4326388888888889</v>
      </c>
      <c r="J300" s="253">
        <v>2</v>
      </c>
      <c r="K300" s="55" t="str">
        <f>SUM(J297:J300)</f>
        <v>0</v>
      </c>
    </row>
    <row r="301" spans="1:14" customHeight="1" ht="15" s="209" customFormat="1">
      <c r="A301" s="203"/>
      <c r="B301" s="204"/>
      <c r="C301" s="204"/>
      <c r="D301" s="205"/>
      <c r="E301" s="204"/>
      <c r="F301" s="205"/>
      <c r="G301" s="236"/>
      <c r="H301" s="206"/>
      <c r="I301" s="207"/>
      <c r="J301" s="254"/>
    </row>
    <row r="302" spans="1:14" customHeight="1" ht="15" s="209" customFormat="1">
      <c r="A302" s="203">
        <v>41873</v>
      </c>
      <c r="B302" s="210" t="s">
        <v>195</v>
      </c>
      <c r="C302" s="210" t="s">
        <v>313</v>
      </c>
      <c r="D302" s="211" t="s">
        <v>252</v>
      </c>
      <c r="E302" s="210" t="s">
        <v>278</v>
      </c>
      <c r="F302" s="211" t="s">
        <v>253</v>
      </c>
      <c r="G302" s="201">
        <v>0.9314351851851851</v>
      </c>
      <c r="H302" s="194">
        <v>0.3122685185185185</v>
      </c>
      <c r="I302" s="200">
        <v>0.3805555555555555</v>
      </c>
      <c r="J302" s="254">
        <v>8</v>
      </c>
    </row>
    <row r="303" spans="1:14" customHeight="1" ht="15" s="209" customFormat="1">
      <c r="A303" s="203">
        <v>41874</v>
      </c>
      <c r="B303" s="210" t="s">
        <v>195</v>
      </c>
      <c r="C303" s="210" t="s">
        <v>313</v>
      </c>
      <c r="D303" s="211" t="s">
        <v>252</v>
      </c>
      <c r="E303" s="210" t="s">
        <v>278</v>
      </c>
      <c r="F303" s="211" t="s">
        <v>253</v>
      </c>
      <c r="G303" s="194">
        <v>0.8960648148148148</v>
      </c>
      <c r="H303" s="194">
        <v>0.3003472222222222</v>
      </c>
      <c r="I303" s="200">
        <v>0.4041666666666666</v>
      </c>
      <c r="J303" s="254">
        <v>8</v>
      </c>
    </row>
    <row r="304" spans="1:14" customHeight="1" ht="15" s="209" customFormat="1">
      <c r="A304" s="203">
        <v>41875</v>
      </c>
      <c r="B304" s="210" t="s">
        <v>195</v>
      </c>
      <c r="C304" s="210" t="s">
        <v>313</v>
      </c>
      <c r="D304" s="211" t="s">
        <v>252</v>
      </c>
      <c r="E304" s="210" t="s">
        <v>278</v>
      </c>
      <c r="F304" s="211" t="s">
        <v>253</v>
      </c>
      <c r="G304" s="194">
        <v>0.9189236111111111</v>
      </c>
      <c r="H304" s="194">
        <v>0.3008333333333333</v>
      </c>
      <c r="I304" s="200">
        <v>0.3819444444444444</v>
      </c>
      <c r="J304" s="254">
        <v>8</v>
      </c>
    </row>
    <row r="305" spans="1:14" customHeight="1" ht="15" s="209" customFormat="1">
      <c r="A305" s="203">
        <v>41876</v>
      </c>
      <c r="B305" s="210" t="s">
        <v>195</v>
      </c>
      <c r="C305" s="210" t="s">
        <v>313</v>
      </c>
      <c r="D305" s="211" t="s">
        <v>252</v>
      </c>
      <c r="E305" s="210" t="s">
        <v>278</v>
      </c>
      <c r="F305" s="211" t="s">
        <v>253</v>
      </c>
      <c r="G305" s="194">
        <v>0.8896990740740741</v>
      </c>
      <c r="H305" s="194">
        <v>0.5884490740740741</v>
      </c>
      <c r="I305" s="200">
        <v>0.6986111111111111</v>
      </c>
      <c r="J305" s="254">
        <v>8</v>
      </c>
    </row>
    <row r="306" spans="1:14" customHeight="1" ht="15" s="209" customFormat="1">
      <c r="A306" s="203">
        <v>41880</v>
      </c>
      <c r="B306" s="210" t="s">
        <v>195</v>
      </c>
      <c r="C306" s="210" t="s">
        <v>313</v>
      </c>
      <c r="D306" s="211" t="s">
        <v>252</v>
      </c>
      <c r="E306" s="210" t="s">
        <v>278</v>
      </c>
      <c r="F306" s="211" t="s">
        <v>253</v>
      </c>
      <c r="G306" s="201">
        <v>0.9552083333333333</v>
      </c>
      <c r="H306" s="194">
        <v>0.3149768518518519</v>
      </c>
      <c r="I306" s="200">
        <v>0.3597222222222222</v>
      </c>
      <c r="J306" s="254">
        <v>8</v>
      </c>
    </row>
    <row r="307" spans="1:14" customHeight="1" ht="15">
      <c r="A307" s="191">
        <v>41882</v>
      </c>
      <c r="B307" s="210" t="s">
        <v>195</v>
      </c>
      <c r="C307" s="210" t="s">
        <v>313</v>
      </c>
      <c r="D307" s="211" t="s">
        <v>252</v>
      </c>
      <c r="E307" s="210" t="s">
        <v>278</v>
      </c>
      <c r="F307" s="211" t="s">
        <v>253</v>
      </c>
      <c r="G307" s="194">
        <v>0.9149305555555555</v>
      </c>
      <c r="H307" s="194">
        <v>0.3077662037037037</v>
      </c>
      <c r="I307" s="200">
        <v>0.3930555555555555</v>
      </c>
      <c r="J307" s="254">
        <v>8</v>
      </c>
    </row>
    <row r="308" spans="1:14" customHeight="1" ht="15">
      <c r="A308" s="191">
        <v>41883</v>
      </c>
      <c r="B308" s="192" t="s">
        <v>195</v>
      </c>
      <c r="C308" s="192" t="s">
        <v>313</v>
      </c>
      <c r="D308" s="193" t="s">
        <v>252</v>
      </c>
      <c r="E308" s="192" t="s">
        <v>278</v>
      </c>
      <c r="F308" s="193" t="s">
        <v>253</v>
      </c>
      <c r="G308" s="201">
        <v>0.9242476851851852</v>
      </c>
      <c r="H308" s="194">
        <v>0.2986458333333333</v>
      </c>
      <c r="I308" s="195">
        <v>0.375</v>
      </c>
      <c r="J308" s="254">
        <v>8</v>
      </c>
    </row>
    <row r="309" spans="1:14" customHeight="1" ht="15">
      <c r="A309" s="191">
        <v>41884</v>
      </c>
      <c r="B309" s="192" t="s">
        <v>195</v>
      </c>
      <c r="C309" s="192" t="s">
        <v>313</v>
      </c>
      <c r="D309" s="193" t="s">
        <v>252</v>
      </c>
      <c r="E309" s="192" t="s">
        <v>278</v>
      </c>
      <c r="F309" s="193" t="s">
        <v>253</v>
      </c>
      <c r="G309" s="194">
        <v>0.9191550925925926</v>
      </c>
      <c r="H309" s="194">
        <v>0.2994212962962963</v>
      </c>
      <c r="I309" s="195">
        <v>0.3805555555555555</v>
      </c>
      <c r="J309" s="254">
        <v>8</v>
      </c>
      <c r="K309" s="55" t="str">
        <f>SUM(J302:J309)</f>
        <v>0</v>
      </c>
    </row>
    <row r="310" spans="1:14" customHeight="1" ht="15" s="209" customFormat="1">
      <c r="A310" s="203"/>
      <c r="B310" s="204"/>
      <c r="C310" s="204"/>
      <c r="D310" s="205"/>
      <c r="E310" s="204"/>
      <c r="F310" s="205"/>
      <c r="G310" s="206"/>
      <c r="H310" s="206"/>
      <c r="I310" s="207"/>
      <c r="J310" s="208"/>
      <c r="K310" s="229"/>
    </row>
    <row r="311" spans="1:14" customHeight="1" ht="15" s="213" customFormat="1">
      <c r="A311" s="247">
        <v>41873</v>
      </c>
      <c r="B311" s="210" t="s">
        <v>314</v>
      </c>
      <c r="C311" s="210" t="s">
        <v>315</v>
      </c>
      <c r="D311" s="211" t="s">
        <v>252</v>
      </c>
      <c r="E311" s="210" t="s">
        <v>243</v>
      </c>
      <c r="F311" s="211" t="s">
        <v>253</v>
      </c>
      <c r="G311" s="201">
        <v>0.9229976851851852</v>
      </c>
      <c r="H311" s="194">
        <v>0.2930555555555556</v>
      </c>
      <c r="I311" s="200">
        <v>0.3701388888888889</v>
      </c>
      <c r="J311" s="219">
        <v>8</v>
      </c>
    </row>
    <row r="312" spans="1:14" customHeight="1" ht="15">
      <c r="A312" s="191">
        <v>41874</v>
      </c>
      <c r="B312" s="210" t="s">
        <v>314</v>
      </c>
      <c r="C312" s="210" t="s">
        <v>315</v>
      </c>
      <c r="D312" s="211" t="s">
        <v>252</v>
      </c>
      <c r="E312" s="210" t="s">
        <v>243</v>
      </c>
      <c r="F312" s="211" t="s">
        <v>253</v>
      </c>
      <c r="G312" s="201">
        <v>0.9229976851851852</v>
      </c>
      <c r="H312" s="194">
        <v>0.2936226851851852</v>
      </c>
      <c r="I312" s="200">
        <v>0.3701388888888889</v>
      </c>
      <c r="J312" s="219">
        <v>8</v>
      </c>
    </row>
    <row r="313" spans="1:14" customHeight="1" ht="15">
      <c r="A313" s="191">
        <v>41875</v>
      </c>
      <c r="B313" s="210" t="s">
        <v>314</v>
      </c>
      <c r="C313" s="210" t="s">
        <v>315</v>
      </c>
      <c r="D313" s="211" t="s">
        <v>252</v>
      </c>
      <c r="E313" s="210" t="s">
        <v>243</v>
      </c>
      <c r="F313" s="211" t="s">
        <v>253</v>
      </c>
      <c r="G313" s="194">
        <v>0.9133333333333334</v>
      </c>
      <c r="H313" s="194">
        <v>0.2975925925925926</v>
      </c>
      <c r="I313" s="200">
        <v>0.3840277777777778</v>
      </c>
      <c r="J313" s="219">
        <v>8</v>
      </c>
    </row>
    <row r="314" spans="1:14" customHeight="1" ht="15">
      <c r="A314" s="191">
        <v>41876</v>
      </c>
      <c r="B314" s="210" t="s">
        <v>314</v>
      </c>
      <c r="C314" s="210" t="s">
        <v>315</v>
      </c>
      <c r="D314" s="211" t="s">
        <v>252</v>
      </c>
      <c r="E314" s="210" t="s">
        <v>243</v>
      </c>
      <c r="F314" s="211" t="s">
        <v>253</v>
      </c>
      <c r="G314" s="194">
        <v>0.9154976851851853</v>
      </c>
      <c r="H314" s="194">
        <v>0.2935069444444444</v>
      </c>
      <c r="I314" s="223">
        <v>0.3777777777777778</v>
      </c>
      <c r="J314" s="219">
        <v>8</v>
      </c>
    </row>
    <row r="315" spans="1:14" customHeight="1" ht="15">
      <c r="A315" s="191">
        <v>41877</v>
      </c>
      <c r="B315" s="210" t="s">
        <v>314</v>
      </c>
      <c r="C315" s="210" t="s">
        <v>315</v>
      </c>
      <c r="D315" s="211" t="s">
        <v>252</v>
      </c>
      <c r="E315" s="210" t="s">
        <v>243</v>
      </c>
      <c r="F315" s="211" t="s">
        <v>253</v>
      </c>
      <c r="G315" s="194">
        <v>0.9110300925925926</v>
      </c>
      <c r="H315" s="194">
        <v>0.2931365740740741</v>
      </c>
      <c r="I315" s="200">
        <v>0.3826388888888889</v>
      </c>
      <c r="J315" s="219">
        <v>8</v>
      </c>
    </row>
    <row r="316" spans="1:14" customHeight="1" ht="15">
      <c r="A316" s="191">
        <v>41878</v>
      </c>
      <c r="B316" s="210" t="s">
        <v>314</v>
      </c>
      <c r="C316" s="210" t="s">
        <v>315</v>
      </c>
      <c r="D316" s="211" t="s">
        <v>252</v>
      </c>
      <c r="E316" s="210" t="s">
        <v>243</v>
      </c>
      <c r="F316" s="211" t="s">
        <v>253</v>
      </c>
      <c r="G316" s="194">
        <v>0.9174768518518519</v>
      </c>
      <c r="H316" s="194">
        <v>0.3130208333333334</v>
      </c>
      <c r="I316" s="200">
        <v>0.3951388888888889</v>
      </c>
      <c r="J316" s="219">
        <v>8</v>
      </c>
    </row>
    <row r="317" spans="1:14" customHeight="1" ht="15">
      <c r="A317" s="191">
        <v>41879</v>
      </c>
      <c r="B317" s="210" t="s">
        <v>314</v>
      </c>
      <c r="C317" s="210" t="s">
        <v>315</v>
      </c>
      <c r="D317" s="211" t="s">
        <v>252</v>
      </c>
      <c r="E317" s="210" t="s">
        <v>243</v>
      </c>
      <c r="F317" s="211" t="s">
        <v>253</v>
      </c>
      <c r="G317" s="194">
        <v>0.9134490740740741</v>
      </c>
      <c r="H317" s="194">
        <v>0.2930092592592592</v>
      </c>
      <c r="I317" s="200">
        <v>0.3791666666666667</v>
      </c>
      <c r="J317" s="219">
        <v>8</v>
      </c>
    </row>
    <row r="318" spans="1:14" customHeight="1" ht="15">
      <c r="A318" s="191">
        <v>41880</v>
      </c>
      <c r="B318" s="210" t="s">
        <v>314</v>
      </c>
      <c r="C318" s="210" t="s">
        <v>315</v>
      </c>
      <c r="D318" s="211" t="s">
        <v>252</v>
      </c>
      <c r="E318" s="210" t="s">
        <v>243</v>
      </c>
      <c r="F318" s="211" t="s">
        <v>253</v>
      </c>
      <c r="G318" s="201">
        <v>0.9532638888888889</v>
      </c>
      <c r="H318" s="199">
        <v>0.2920486111111111</v>
      </c>
      <c r="I318" s="200">
        <v>0.3388888888888889</v>
      </c>
      <c r="J318" s="219">
        <v>8</v>
      </c>
      <c r="K318" s="55"/>
    </row>
    <row r="319" spans="1:14" customHeight="1" ht="15" s="213" customFormat="1">
      <c r="A319" s="191">
        <v>41883</v>
      </c>
      <c r="B319" s="192" t="s">
        <v>314</v>
      </c>
      <c r="C319" s="192" t="s">
        <v>315</v>
      </c>
      <c r="D319" s="193" t="s">
        <v>252</v>
      </c>
      <c r="E319" s="192" t="s">
        <v>243</v>
      </c>
      <c r="F319" s="193" t="s">
        <v>253</v>
      </c>
      <c r="G319" s="194">
        <v>0.9137731481481483</v>
      </c>
      <c r="H319" s="194">
        <v>0.2927546296296296</v>
      </c>
      <c r="I319" s="195">
        <v>0.3791666666666667</v>
      </c>
      <c r="J319" s="219">
        <v>8</v>
      </c>
    </row>
    <row r="320" spans="1:14" customHeight="1" ht="15">
      <c r="A320" s="191">
        <v>41884</v>
      </c>
      <c r="B320" s="192" t="s">
        <v>314</v>
      </c>
      <c r="C320" s="192" t="s">
        <v>315</v>
      </c>
      <c r="D320" s="193" t="s">
        <v>252</v>
      </c>
      <c r="E320" s="192" t="s">
        <v>243</v>
      </c>
      <c r="F320" s="193" t="s">
        <v>253</v>
      </c>
      <c r="G320" s="194">
        <v>0.9161111111111112</v>
      </c>
      <c r="H320" s="194">
        <v>0.2968055555555555</v>
      </c>
      <c r="I320" s="195">
        <v>0.3805555555555555</v>
      </c>
      <c r="J320" s="219">
        <v>8</v>
      </c>
    </row>
    <row r="321" spans="1:14" customHeight="1" ht="15">
      <c r="A321" s="191">
        <v>41885</v>
      </c>
      <c r="B321" s="192" t="s">
        <v>314</v>
      </c>
      <c r="C321" s="192" t="s">
        <v>315</v>
      </c>
      <c r="D321" s="193" t="s">
        <v>252</v>
      </c>
      <c r="E321" s="192" t="s">
        <v>243</v>
      </c>
      <c r="F321" s="193" t="s">
        <v>253</v>
      </c>
      <c r="G321" s="201">
        <v>0.9274537037037037</v>
      </c>
      <c r="H321" s="194">
        <v>0.2923379629629629</v>
      </c>
      <c r="I321" s="195">
        <v>0.3645833333333333</v>
      </c>
      <c r="J321" s="219">
        <v>8</v>
      </c>
      <c r="K321" s="55"/>
    </row>
    <row r="322" spans="1:14" customHeight="1" ht="15">
      <c r="A322" s="191">
        <v>41886</v>
      </c>
      <c r="B322" s="192" t="s">
        <v>314</v>
      </c>
      <c r="C322" s="192" t="s">
        <v>315</v>
      </c>
      <c r="D322" s="193" t="s">
        <v>252</v>
      </c>
      <c r="E322" s="192" t="s">
        <v>243</v>
      </c>
      <c r="F322" s="193" t="s">
        <v>255</v>
      </c>
      <c r="G322" s="194">
        <v>0.9160069444444444</v>
      </c>
      <c r="H322" s="194">
        <v>0.2928356481481482</v>
      </c>
      <c r="I322" s="195">
        <v>0.3763888888888889</v>
      </c>
      <c r="J322" s="219">
        <v>8</v>
      </c>
      <c r="K322" s="55" t="str">
        <f>SUM(J311:J322)</f>
        <v>0</v>
      </c>
    </row>
    <row r="323" spans="1:14" customHeight="1" ht="15" s="209" customFormat="1">
      <c r="A323" s="203"/>
      <c r="B323" s="204"/>
      <c r="C323" s="204"/>
      <c r="D323" s="205"/>
      <c r="E323" s="204"/>
      <c r="F323" s="205"/>
      <c r="G323" s="236"/>
      <c r="H323" s="206"/>
      <c r="I323" s="207"/>
      <c r="J323" s="208"/>
    </row>
    <row r="324" spans="1:14" customHeight="1" ht="15">
      <c r="A324" s="247">
        <v>41873</v>
      </c>
      <c r="B324" s="210" t="s">
        <v>316</v>
      </c>
      <c r="C324" s="210" t="s">
        <v>317</v>
      </c>
      <c r="D324" s="211" t="s">
        <v>252</v>
      </c>
      <c r="E324" s="210" t="s">
        <v>243</v>
      </c>
      <c r="F324" s="211" t="s">
        <v>253</v>
      </c>
      <c r="G324" s="194">
        <v>0.878275462962963</v>
      </c>
      <c r="H324" s="194">
        <v>0.2926041666666667</v>
      </c>
      <c r="I324" s="200">
        <v>0.4145833333333333</v>
      </c>
      <c r="J324" s="202">
        <v>8</v>
      </c>
    </row>
    <row r="325" spans="1:14" customHeight="1" ht="15">
      <c r="A325" s="191">
        <v>41874</v>
      </c>
      <c r="B325" s="210" t="s">
        <v>316</v>
      </c>
      <c r="C325" s="210" t="s">
        <v>317</v>
      </c>
      <c r="D325" s="211" t="s">
        <v>252</v>
      </c>
      <c r="E325" s="210" t="s">
        <v>243</v>
      </c>
      <c r="F325" s="211" t="s">
        <v>253</v>
      </c>
      <c r="G325" s="194">
        <v>0.8981597222222222</v>
      </c>
      <c r="H325" s="194">
        <v>0.293761574074074</v>
      </c>
      <c r="I325" s="200">
        <v>0.3958333333333333</v>
      </c>
      <c r="J325" s="202">
        <v>8</v>
      </c>
    </row>
    <row r="326" spans="1:14" customHeight="1" ht="15">
      <c r="A326" s="191">
        <v>41875</v>
      </c>
      <c r="B326" s="210" t="s">
        <v>316</v>
      </c>
      <c r="C326" s="210" t="s">
        <v>317</v>
      </c>
      <c r="D326" s="211" t="s">
        <v>252</v>
      </c>
      <c r="E326" s="210" t="s">
        <v>243</v>
      </c>
      <c r="F326" s="211" t="s">
        <v>253</v>
      </c>
      <c r="G326" s="194">
        <v>0.8905902777777778</v>
      </c>
      <c r="H326" s="194">
        <v>0.2974768518518519</v>
      </c>
      <c r="I326" s="200">
        <v>0.4069444444444445</v>
      </c>
      <c r="J326" s="202">
        <v>8</v>
      </c>
    </row>
    <row r="327" spans="1:14" customHeight="1" ht="15">
      <c r="A327" s="191">
        <v>41876</v>
      </c>
      <c r="B327" s="210" t="s">
        <v>316</v>
      </c>
      <c r="C327" s="210" t="s">
        <v>317</v>
      </c>
      <c r="D327" s="211" t="s">
        <v>252</v>
      </c>
      <c r="E327" s="210" t="s">
        <v>243</v>
      </c>
      <c r="F327" s="211" t="s">
        <v>253</v>
      </c>
      <c r="G327" s="194">
        <v>0.8760879629629629</v>
      </c>
      <c r="H327" s="194">
        <v>0.2948726851851852</v>
      </c>
      <c r="I327" s="223">
        <v>0.41875</v>
      </c>
      <c r="J327" s="202">
        <v>8</v>
      </c>
    </row>
    <row r="328" spans="1:14" customHeight="1" ht="15">
      <c r="A328" s="191">
        <v>41877</v>
      </c>
      <c r="B328" s="210" t="s">
        <v>316</v>
      </c>
      <c r="C328" s="210" t="s">
        <v>317</v>
      </c>
      <c r="D328" s="211" t="s">
        <v>252</v>
      </c>
      <c r="E328" s="210" t="s">
        <v>243</v>
      </c>
      <c r="F328" s="211" t="s">
        <v>253</v>
      </c>
      <c r="G328" s="194">
        <v>0.9047569444444444</v>
      </c>
      <c r="H328" s="194">
        <v>0.2930439814814815</v>
      </c>
      <c r="I328" s="200">
        <v>0.3881944444444445</v>
      </c>
      <c r="J328" s="202">
        <v>8</v>
      </c>
    </row>
    <row r="329" spans="1:14" customHeight="1" ht="15">
      <c r="A329" s="191">
        <v>41878</v>
      </c>
      <c r="B329" s="210" t="s">
        <v>316</v>
      </c>
      <c r="C329" s="210" t="s">
        <v>317</v>
      </c>
      <c r="D329" s="211" t="s">
        <v>252</v>
      </c>
      <c r="E329" s="210" t="s">
        <v>243</v>
      </c>
      <c r="F329" s="211" t="s">
        <v>253</v>
      </c>
      <c r="G329" s="194">
        <v>0.875451388888889</v>
      </c>
      <c r="H329" s="194">
        <v>0.2994907407407407</v>
      </c>
      <c r="I329" s="200">
        <v>0.4243055555555555</v>
      </c>
      <c r="J329" s="202">
        <v>8</v>
      </c>
    </row>
    <row r="330" spans="1:14" customHeight="1" ht="15">
      <c r="A330" s="191">
        <v>41879</v>
      </c>
      <c r="B330" s="210" t="s">
        <v>316</v>
      </c>
      <c r="C330" s="210" t="s">
        <v>317</v>
      </c>
      <c r="D330" s="211" t="s">
        <v>252</v>
      </c>
      <c r="E330" s="210" t="s">
        <v>243</v>
      </c>
      <c r="F330" s="211" t="s">
        <v>253</v>
      </c>
      <c r="G330" s="194">
        <v>0.8990162037037037</v>
      </c>
      <c r="H330" s="194">
        <v>0.2928356481481482</v>
      </c>
      <c r="I330" s="200">
        <v>0.39375</v>
      </c>
      <c r="J330" s="202">
        <v>8</v>
      </c>
    </row>
    <row r="331" spans="1:14" customHeight="1" ht="15">
      <c r="A331" s="191">
        <v>41880</v>
      </c>
      <c r="B331" s="210" t="s">
        <v>316</v>
      </c>
      <c r="C331" s="210" t="s">
        <v>317</v>
      </c>
      <c r="D331" s="211" t="s">
        <v>252</v>
      </c>
      <c r="E331" s="210" t="s">
        <v>243</v>
      </c>
      <c r="F331" s="211" t="s">
        <v>253</v>
      </c>
      <c r="G331" s="194">
        <v>0.9089467592592593</v>
      </c>
      <c r="H331" s="194">
        <v>0.2926736111111111</v>
      </c>
      <c r="I331" s="200">
        <v>0.3840277777777778</v>
      </c>
      <c r="J331" s="202">
        <v>8</v>
      </c>
      <c r="K331" s="55"/>
    </row>
    <row r="332" spans="1:14" customHeight="1" ht="15">
      <c r="A332" s="191">
        <v>41883</v>
      </c>
      <c r="B332" s="192" t="s">
        <v>316</v>
      </c>
      <c r="C332" s="192" t="s">
        <v>317</v>
      </c>
      <c r="D332" s="193" t="s">
        <v>252</v>
      </c>
      <c r="E332" s="192" t="s">
        <v>243</v>
      </c>
      <c r="F332" s="193" t="s">
        <v>253</v>
      </c>
      <c r="G332" s="194">
        <v>0.9062037037037037</v>
      </c>
      <c r="H332" s="194">
        <v>0.292662037037037</v>
      </c>
      <c r="I332" s="195">
        <v>0.3868055555555556</v>
      </c>
      <c r="J332" s="202">
        <v>8</v>
      </c>
    </row>
    <row r="333" spans="1:14" customHeight="1" ht="15">
      <c r="A333" s="191">
        <v>41884</v>
      </c>
      <c r="B333" s="192" t="s">
        <v>316</v>
      </c>
      <c r="C333" s="192" t="s">
        <v>317</v>
      </c>
      <c r="D333" s="193" t="s">
        <v>252</v>
      </c>
      <c r="E333" s="192" t="s">
        <v>243</v>
      </c>
      <c r="F333" s="193" t="s">
        <v>253</v>
      </c>
      <c r="G333" s="194">
        <v>0.8748495370370369</v>
      </c>
      <c r="H333" s="194">
        <v>0.2966203703703704</v>
      </c>
      <c r="I333" s="195">
        <v>0.4222222222222222</v>
      </c>
      <c r="J333" s="202">
        <v>8</v>
      </c>
    </row>
    <row r="334" spans="1:14" customHeight="1" ht="15">
      <c r="A334" s="191">
        <v>41885</v>
      </c>
      <c r="B334" s="192" t="s">
        <v>316</v>
      </c>
      <c r="C334" s="192" t="s">
        <v>317</v>
      </c>
      <c r="D334" s="193" t="s">
        <v>252</v>
      </c>
      <c r="E334" s="192" t="s">
        <v>243</v>
      </c>
      <c r="F334" s="193" t="s">
        <v>253</v>
      </c>
      <c r="G334" s="194">
        <v>0.902164351851852</v>
      </c>
      <c r="H334" s="194">
        <v>0.2919907407407408</v>
      </c>
      <c r="I334" s="195">
        <v>0.3895833333333333</v>
      </c>
      <c r="J334" s="202">
        <v>8</v>
      </c>
      <c r="K334" s="55"/>
    </row>
    <row r="335" spans="1:14" customHeight="1" ht="15">
      <c r="A335" s="191">
        <v>41886</v>
      </c>
      <c r="B335" s="192" t="s">
        <v>316</v>
      </c>
      <c r="C335" s="192" t="s">
        <v>317</v>
      </c>
      <c r="D335" s="193" t="s">
        <v>252</v>
      </c>
      <c r="E335" s="192" t="s">
        <v>243</v>
      </c>
      <c r="F335" s="193" t="s">
        <v>255</v>
      </c>
      <c r="G335" s="194">
        <v>0.8841782407407407</v>
      </c>
      <c r="H335" s="194">
        <v>0.2931365740740741</v>
      </c>
      <c r="I335" s="195">
        <v>0.4090277777777778</v>
      </c>
      <c r="J335" s="202">
        <v>8</v>
      </c>
      <c r="K335" s="55" t="str">
        <f>SUM(J324:J335)</f>
        <v>0</v>
      </c>
    </row>
    <row r="336" spans="1:14" customHeight="1" ht="15" s="209" customFormat="1">
      <c r="A336" s="203"/>
      <c r="B336" s="204"/>
      <c r="C336" s="204"/>
      <c r="D336" s="205"/>
      <c r="E336" s="204"/>
      <c r="F336" s="205"/>
      <c r="G336" s="206"/>
      <c r="H336" s="206"/>
      <c r="I336" s="207"/>
      <c r="J336" s="208"/>
    </row>
    <row r="337" spans="1:14" customHeight="1" ht="15">
      <c r="A337" s="247">
        <v>41873</v>
      </c>
      <c r="B337" s="210" t="s">
        <v>318</v>
      </c>
      <c r="C337" s="210" t="s">
        <v>319</v>
      </c>
      <c r="D337" s="211" t="s">
        <v>252</v>
      </c>
      <c r="E337" s="210" t="s">
        <v>243</v>
      </c>
      <c r="F337" s="211" t="s">
        <v>253</v>
      </c>
      <c r="G337" s="194">
        <v>0.8954050925925926</v>
      </c>
      <c r="H337" s="194">
        <v>0.2931481481481482</v>
      </c>
      <c r="I337" s="200">
        <v>0.3979166666666667</v>
      </c>
      <c r="J337" s="190">
        <v>8</v>
      </c>
    </row>
    <row r="338" spans="1:14" customHeight="1" ht="15">
      <c r="A338" s="191">
        <v>41874</v>
      </c>
      <c r="B338" s="210" t="s">
        <v>318</v>
      </c>
      <c r="C338" s="210" t="s">
        <v>319</v>
      </c>
      <c r="D338" s="211" t="s">
        <v>252</v>
      </c>
      <c r="E338" s="210" t="s">
        <v>243</v>
      </c>
      <c r="F338" s="211" t="s">
        <v>253</v>
      </c>
      <c r="G338" s="194">
        <v>0.9059259259259259</v>
      </c>
      <c r="H338" s="194">
        <v>0.2935185185185185</v>
      </c>
      <c r="I338" s="200">
        <v>0.3875</v>
      </c>
      <c r="J338" s="190">
        <v>8</v>
      </c>
    </row>
    <row r="339" spans="1:14" customHeight="1" ht="15">
      <c r="A339" s="191">
        <v>41875</v>
      </c>
      <c r="B339" s="210" t="s">
        <v>318</v>
      </c>
      <c r="C339" s="210" t="s">
        <v>319</v>
      </c>
      <c r="D339" s="211" t="s">
        <v>252</v>
      </c>
      <c r="E339" s="210" t="s">
        <v>243</v>
      </c>
      <c r="F339" s="211" t="s">
        <v>253</v>
      </c>
      <c r="G339" s="194">
        <v>0.8993981481481481</v>
      </c>
      <c r="H339" s="194">
        <v>0.2971875</v>
      </c>
      <c r="I339" s="200">
        <v>0.3972222222222222</v>
      </c>
      <c r="J339" s="190">
        <v>8</v>
      </c>
    </row>
    <row r="340" spans="1:14" customHeight="1" ht="15" s="255" customFormat="1">
      <c r="A340" s="191">
        <v>41876</v>
      </c>
      <c r="B340" s="210" t="s">
        <v>318</v>
      </c>
      <c r="C340" s="210" t="s">
        <v>319</v>
      </c>
      <c r="D340" s="211" t="s">
        <v>252</v>
      </c>
      <c r="E340" s="210" t="s">
        <v>243</v>
      </c>
      <c r="F340" s="211" t="s">
        <v>253</v>
      </c>
      <c r="G340" s="194">
        <v>0.8446296296296296</v>
      </c>
      <c r="H340" s="194">
        <v>0.2932175925925926</v>
      </c>
      <c r="I340" s="223">
        <v>0.4486111111111111</v>
      </c>
      <c r="J340" s="190">
        <v>8</v>
      </c>
      <c r="K340" s="1"/>
      <c r="L340" s="1"/>
    </row>
    <row r="341" spans="1:14" customHeight="1" ht="15.75" s="255" customFormat="1">
      <c r="A341" s="191">
        <v>41877</v>
      </c>
      <c r="B341" s="256" t="s">
        <v>318</v>
      </c>
      <c r="C341" s="256" t="s">
        <v>319</v>
      </c>
      <c r="D341" s="257" t="s">
        <v>252</v>
      </c>
      <c r="E341" s="210" t="s">
        <v>243</v>
      </c>
      <c r="F341" s="211" t="s">
        <v>253</v>
      </c>
      <c r="G341" s="194">
        <v>0.8944097222222221</v>
      </c>
      <c r="H341" s="194">
        <v>0.2928125</v>
      </c>
      <c r="I341" s="200">
        <v>0.3986111111111111</v>
      </c>
      <c r="J341" s="190">
        <v>8</v>
      </c>
      <c r="K341" s="1"/>
      <c r="L341" s="1"/>
    </row>
    <row r="342" spans="1:14" customHeight="1" ht="15" s="255" customFormat="1">
      <c r="A342" s="191">
        <v>41878</v>
      </c>
      <c r="B342" s="210" t="s">
        <v>318</v>
      </c>
      <c r="C342" s="210" t="s">
        <v>319</v>
      </c>
      <c r="D342" s="211" t="s">
        <v>252</v>
      </c>
      <c r="E342" s="210" t="s">
        <v>243</v>
      </c>
      <c r="F342" s="211" t="s">
        <v>253</v>
      </c>
      <c r="G342" s="194">
        <v>0.9123032407407408</v>
      </c>
      <c r="H342" s="194">
        <v>0.2991666666666666</v>
      </c>
      <c r="I342" s="200">
        <v>0.3868055555555556</v>
      </c>
      <c r="J342" s="190">
        <v>8</v>
      </c>
      <c r="K342" s="1"/>
      <c r="L342" s="1"/>
    </row>
    <row r="343" spans="1:14" customHeight="1" ht="15" s="255" customFormat="1">
      <c r="A343" s="191">
        <v>41879</v>
      </c>
      <c r="B343" s="210" t="s">
        <v>318</v>
      </c>
      <c r="C343" s="210" t="s">
        <v>319</v>
      </c>
      <c r="D343" s="211" t="s">
        <v>252</v>
      </c>
      <c r="E343" s="210" t="s">
        <v>243</v>
      </c>
      <c r="F343" s="258" t="s">
        <v>253</v>
      </c>
      <c r="G343" s="194">
        <v>0.8905555555555557</v>
      </c>
      <c r="H343" s="194">
        <v>0.2918287037037037</v>
      </c>
      <c r="I343" s="200">
        <v>0.4013888888888889</v>
      </c>
      <c r="J343" s="190">
        <v>8</v>
      </c>
      <c r="K343" s="1"/>
      <c r="L343" s="1"/>
    </row>
    <row r="344" spans="1:14" customHeight="1" ht="15" s="255" customFormat="1">
      <c r="A344" s="191">
        <v>41880</v>
      </c>
      <c r="B344" s="210" t="s">
        <v>318</v>
      </c>
      <c r="C344" s="210" t="s">
        <v>319</v>
      </c>
      <c r="D344" s="211" t="s">
        <v>252</v>
      </c>
      <c r="E344" s="210" t="s">
        <v>243</v>
      </c>
      <c r="F344" s="211" t="s">
        <v>253</v>
      </c>
      <c r="G344" s="194">
        <v>0.8822337962962963</v>
      </c>
      <c r="H344" s="194">
        <v>0.2925694444444444</v>
      </c>
      <c r="I344" s="200">
        <v>0.4104166666666667</v>
      </c>
      <c r="J344" s="190">
        <v>8</v>
      </c>
      <c r="K344" s="1"/>
      <c r="L344" s="1"/>
    </row>
    <row r="345" spans="1:14" customHeight="1" ht="15" s="255" customFormat="1">
      <c r="A345" s="191">
        <v>41883</v>
      </c>
      <c r="B345" s="192" t="s">
        <v>318</v>
      </c>
      <c r="C345" s="192" t="s">
        <v>319</v>
      </c>
      <c r="D345" s="193" t="s">
        <v>252</v>
      </c>
      <c r="E345" s="192" t="s">
        <v>243</v>
      </c>
      <c r="F345" s="193" t="s">
        <v>253</v>
      </c>
      <c r="G345" s="194">
        <v>0.8949189814814815</v>
      </c>
      <c r="H345" s="194">
        <v>0.2940740740740741</v>
      </c>
      <c r="I345" s="195">
        <v>0.3993055555555556</v>
      </c>
      <c r="J345" s="190">
        <v>8</v>
      </c>
      <c r="K345" s="1"/>
      <c r="L345" s="1"/>
    </row>
    <row r="346" spans="1:14" customHeight="1" ht="15">
      <c r="A346" s="191">
        <v>41884</v>
      </c>
      <c r="B346" s="192" t="s">
        <v>318</v>
      </c>
      <c r="C346" s="192" t="s">
        <v>319</v>
      </c>
      <c r="D346" s="193" t="s">
        <v>252</v>
      </c>
      <c r="E346" s="192" t="s">
        <v>243</v>
      </c>
      <c r="F346" s="193" t="s">
        <v>253</v>
      </c>
      <c r="G346" s="194">
        <v>0.9034837962962964</v>
      </c>
      <c r="H346" s="194">
        <v>0.2965162037037037</v>
      </c>
      <c r="I346" s="195">
        <v>0.3923611111111111</v>
      </c>
      <c r="J346" s="190">
        <v>8</v>
      </c>
    </row>
    <row r="347" spans="1:14" customHeight="1" ht="15" s="255" customFormat="1">
      <c r="A347" s="191">
        <v>41885</v>
      </c>
      <c r="B347" s="192" t="s">
        <v>318</v>
      </c>
      <c r="C347" s="192" t="s">
        <v>319</v>
      </c>
      <c r="D347" s="193" t="s">
        <v>252</v>
      </c>
      <c r="E347" s="192" t="s">
        <v>243</v>
      </c>
      <c r="F347" s="193" t="s">
        <v>253</v>
      </c>
      <c r="G347" s="194">
        <v>0.9061689814814815</v>
      </c>
      <c r="H347" s="199">
        <v>0.2922569444444444</v>
      </c>
      <c r="I347" s="195">
        <v>0.3861111111111111</v>
      </c>
      <c r="J347" s="190">
        <v>8</v>
      </c>
      <c r="K347" s="55"/>
      <c r="L347" s="1"/>
    </row>
    <row r="348" spans="1:14" customHeight="1" ht="15" s="255" customFormat="1">
      <c r="A348" s="191">
        <v>41886</v>
      </c>
      <c r="B348" s="192" t="s">
        <v>318</v>
      </c>
      <c r="C348" s="192" t="s">
        <v>319</v>
      </c>
      <c r="D348" s="193" t="s">
        <v>252</v>
      </c>
      <c r="E348" s="192" t="s">
        <v>243</v>
      </c>
      <c r="F348" s="193" t="s">
        <v>255</v>
      </c>
      <c r="G348" s="194">
        <v>0.8876851851851852</v>
      </c>
      <c r="H348" s="194">
        <v>0.2929282407407408</v>
      </c>
      <c r="I348" s="195">
        <v>0.4048611111111111</v>
      </c>
      <c r="J348" s="190">
        <v>8</v>
      </c>
      <c r="K348" s="55" t="str">
        <f>SUM(J337:J348)</f>
        <v>0</v>
      </c>
      <c r="L348" s="1"/>
    </row>
    <row r="349" spans="1:14" customHeight="1" ht="15" s="260" customFormat="1">
      <c r="A349" s="203"/>
      <c r="B349" s="204"/>
      <c r="C349" s="204"/>
      <c r="D349" s="205"/>
      <c r="E349" s="204"/>
      <c r="F349" s="205"/>
      <c r="G349" s="206"/>
      <c r="H349" s="259"/>
      <c r="I349" s="207"/>
      <c r="J349" s="208"/>
      <c r="K349" s="209"/>
      <c r="L349" s="209"/>
    </row>
    <row r="350" spans="1:14" customHeight="1" ht="15" s="260" customFormat="1">
      <c r="A350" s="203">
        <v>41872</v>
      </c>
      <c r="B350" s="210" t="s">
        <v>135</v>
      </c>
      <c r="C350" s="210" t="s">
        <v>271</v>
      </c>
      <c r="D350" s="211" t="s">
        <v>252</v>
      </c>
      <c r="E350" s="210" t="s">
        <v>248</v>
      </c>
      <c r="F350" s="211" t="s">
        <v>253</v>
      </c>
      <c r="G350" s="261">
        <v>0.7154976851851852</v>
      </c>
      <c r="H350" s="261">
        <v>0.1536111111111111</v>
      </c>
      <c r="I350" s="200">
        <v>0.4381944444444445</v>
      </c>
      <c r="J350" s="208">
        <v>5</v>
      </c>
      <c r="K350" s="209"/>
      <c r="L350" s="262"/>
      <c r="M350" s="263"/>
      <c r="N350" s="263"/>
    </row>
    <row r="351" spans="1:14" customHeight="1" ht="15" s="260" customFormat="1">
      <c r="A351" s="203">
        <v>41873</v>
      </c>
      <c r="B351" s="210" t="s">
        <v>135</v>
      </c>
      <c r="C351" s="210" t="s">
        <v>271</v>
      </c>
      <c r="D351" s="211" t="s">
        <v>252</v>
      </c>
      <c r="E351" s="210" t="s">
        <v>248</v>
      </c>
      <c r="F351" s="211" t="s">
        <v>253</v>
      </c>
      <c r="G351" s="194">
        <v>0.4238773148148148</v>
      </c>
      <c r="H351" s="194">
        <v>0.8851157407407407</v>
      </c>
      <c r="I351" s="200" t="str">
        <f>H351-G351</f>
        <v>0</v>
      </c>
      <c r="J351" s="208">
        <v>8</v>
      </c>
      <c r="K351" s="209"/>
      <c r="L351" s="209"/>
    </row>
    <row r="352" spans="1:14" customHeight="1" ht="15" s="260" customFormat="1">
      <c r="A352" s="203">
        <v>41874</v>
      </c>
      <c r="B352" s="210" t="s">
        <v>135</v>
      </c>
      <c r="C352" s="210" t="s">
        <v>271</v>
      </c>
      <c r="D352" s="211" t="s">
        <v>252</v>
      </c>
      <c r="E352" s="210" t="s">
        <v>248</v>
      </c>
      <c r="F352" s="211" t="s">
        <v>253</v>
      </c>
      <c r="G352" s="194">
        <v>0.8600925925925926</v>
      </c>
      <c r="H352" s="194">
        <v>0.3355787037037037</v>
      </c>
      <c r="I352" s="200">
        <v>0.4756944444444444</v>
      </c>
      <c r="J352" s="208">
        <v>8</v>
      </c>
      <c r="K352" s="209"/>
      <c r="L352" s="209"/>
    </row>
    <row r="353" spans="1:14" customHeight="1" ht="15" s="260" customFormat="1">
      <c r="A353" s="203">
        <v>41877</v>
      </c>
      <c r="B353" s="210" t="s">
        <v>135</v>
      </c>
      <c r="C353" s="210" t="s">
        <v>271</v>
      </c>
      <c r="D353" s="211" t="s">
        <v>252</v>
      </c>
      <c r="E353" s="210" t="s">
        <v>248</v>
      </c>
      <c r="F353" s="211" t="s">
        <v>253</v>
      </c>
      <c r="G353" s="194">
        <v>0.888900462962963</v>
      </c>
      <c r="H353" s="194">
        <v>0.3279745370370371</v>
      </c>
      <c r="I353" s="200">
        <v>0.4388888888888889</v>
      </c>
      <c r="J353" s="208">
        <v>8</v>
      </c>
      <c r="K353" s="209"/>
      <c r="L353" s="209"/>
    </row>
    <row r="354" spans="1:14" customHeight="1" ht="15" s="260" customFormat="1">
      <c r="A354" s="203">
        <v>41878</v>
      </c>
      <c r="B354" s="210" t="s">
        <v>135</v>
      </c>
      <c r="C354" s="210" t="s">
        <v>271</v>
      </c>
      <c r="D354" s="211" t="s">
        <v>252</v>
      </c>
      <c r="E354" s="210" t="s">
        <v>248</v>
      </c>
      <c r="F354" s="211" t="s">
        <v>253</v>
      </c>
      <c r="G354" s="194">
        <v>0.8671990740740741</v>
      </c>
      <c r="H354" s="194">
        <v>0.3216087962962963</v>
      </c>
      <c r="I354" s="200">
        <v>0.4548611111111111</v>
      </c>
      <c r="J354" s="208">
        <v>8</v>
      </c>
      <c r="K354" s="209"/>
      <c r="L354" s="209"/>
    </row>
    <row r="355" spans="1:14" customHeight="1" ht="15" s="260" customFormat="1">
      <c r="A355" s="203">
        <v>41879</v>
      </c>
      <c r="B355" s="210" t="s">
        <v>135</v>
      </c>
      <c r="C355" s="210" t="s">
        <v>271</v>
      </c>
      <c r="D355" s="211" t="s">
        <v>252</v>
      </c>
      <c r="E355" s="210" t="s">
        <v>248</v>
      </c>
      <c r="F355" s="211" t="s">
        <v>253</v>
      </c>
      <c r="G355" s="194">
        <v>0.8041782407407408</v>
      </c>
      <c r="H355" s="194">
        <v>0.2496296296296296</v>
      </c>
      <c r="I355" s="200">
        <v>0.4451388888888889</v>
      </c>
      <c r="J355" s="208">
        <v>7</v>
      </c>
      <c r="K355" s="209"/>
      <c r="L355" s="209"/>
    </row>
    <row r="356" spans="1:14" customHeight="1" ht="15" s="260" customFormat="1">
      <c r="A356" s="203">
        <v>41880</v>
      </c>
      <c r="B356" s="210" t="s">
        <v>135</v>
      </c>
      <c r="C356" s="210" t="s">
        <v>271</v>
      </c>
      <c r="D356" s="211" t="s">
        <v>252</v>
      </c>
      <c r="E356" s="210" t="s">
        <v>248</v>
      </c>
      <c r="F356" s="211" t="s">
        <v>253</v>
      </c>
      <c r="G356" s="194">
        <v>0.8502199074074074</v>
      </c>
      <c r="H356" s="194">
        <v>0.3247453703703704</v>
      </c>
      <c r="I356" s="200">
        <v>0.4743055555555555</v>
      </c>
      <c r="J356" s="208">
        <v>8</v>
      </c>
      <c r="K356" s="209"/>
      <c r="L356" s="209"/>
    </row>
    <row r="357" spans="1:14" customHeight="1" ht="15">
      <c r="A357" s="191">
        <v>41881</v>
      </c>
      <c r="B357" s="210" t="s">
        <v>135</v>
      </c>
      <c r="C357" s="210" t="s">
        <v>271</v>
      </c>
      <c r="D357" s="211" t="s">
        <v>252</v>
      </c>
      <c r="E357" s="210" t="s">
        <v>248</v>
      </c>
      <c r="F357" s="211" t="s">
        <v>253</v>
      </c>
      <c r="G357" s="194">
        <v>0.8550578703703704</v>
      </c>
      <c r="H357" s="194">
        <v>0.3398611111111111</v>
      </c>
      <c r="I357" s="200">
        <v>0.4847222222222222</v>
      </c>
      <c r="J357" s="208">
        <v>8</v>
      </c>
    </row>
    <row r="358" spans="1:14" customHeight="1" ht="15">
      <c r="A358" s="191">
        <v>41884</v>
      </c>
      <c r="B358" s="192" t="s">
        <v>135</v>
      </c>
      <c r="C358" s="192" t="s">
        <v>271</v>
      </c>
      <c r="D358" s="193" t="s">
        <v>252</v>
      </c>
      <c r="E358" s="192" t="s">
        <v>248</v>
      </c>
      <c r="F358" s="193" t="s">
        <v>253</v>
      </c>
      <c r="G358" s="194">
        <v>0.8847337962962962</v>
      </c>
      <c r="H358" s="194">
        <v>0.3045949074074074</v>
      </c>
      <c r="I358" s="195">
        <v>0.4194444444444445</v>
      </c>
      <c r="J358" s="208">
        <v>8</v>
      </c>
    </row>
    <row r="359" spans="1:14" customHeight="1" ht="15">
      <c r="A359" s="191">
        <v>41885</v>
      </c>
      <c r="B359" s="192" t="s">
        <v>135</v>
      </c>
      <c r="C359" s="192" t="s">
        <v>271</v>
      </c>
      <c r="D359" s="193" t="s">
        <v>252</v>
      </c>
      <c r="E359" s="192" t="s">
        <v>248</v>
      </c>
      <c r="F359" s="193" t="s">
        <v>253</v>
      </c>
      <c r="G359" s="194">
        <v>0.8827083333333333</v>
      </c>
      <c r="H359" s="194">
        <v>0.3210648148148148</v>
      </c>
      <c r="I359" s="195">
        <v>0.4381944444444445</v>
      </c>
      <c r="J359" s="208">
        <v>8</v>
      </c>
      <c r="K359" s="55"/>
    </row>
    <row r="360" spans="1:14" customHeight="1" ht="15">
      <c r="A360" s="191">
        <v>41886</v>
      </c>
      <c r="B360" s="192" t="s">
        <v>135</v>
      </c>
      <c r="C360" s="192" t="s">
        <v>271</v>
      </c>
      <c r="D360" s="193" t="s">
        <v>252</v>
      </c>
      <c r="E360" s="192" t="s">
        <v>248</v>
      </c>
      <c r="F360" s="193" t="s">
        <v>253</v>
      </c>
      <c r="G360" s="194">
        <v>0.8885995370370371</v>
      </c>
      <c r="H360" s="194">
        <v>0.327025462962963</v>
      </c>
      <c r="I360" s="195">
        <v>0.4368055555555555</v>
      </c>
      <c r="J360" s="208">
        <v>8</v>
      </c>
      <c r="K360" s="55" t="str">
        <f>SUM(J350:J360)</f>
        <v>0</v>
      </c>
    </row>
    <row r="361" spans="1:14" customHeight="1" ht="15" s="209" customFormat="1">
      <c r="A361" s="203"/>
      <c r="B361" s="204"/>
      <c r="C361" s="204"/>
      <c r="D361" s="205"/>
      <c r="E361" s="204"/>
      <c r="F361" s="205"/>
      <c r="G361" s="206"/>
      <c r="H361" s="206"/>
      <c r="I361" s="207"/>
      <c r="J361" s="208"/>
    </row>
    <row r="362" spans="1:14" customHeight="1" ht="15" s="209" customFormat="1">
      <c r="A362" s="203">
        <v>41873</v>
      </c>
      <c r="B362" s="230" t="s">
        <v>320</v>
      </c>
      <c r="C362" s="264" t="s">
        <v>321</v>
      </c>
      <c r="D362" s="238" t="s">
        <v>252</v>
      </c>
      <c r="E362" s="231" t="s">
        <v>278</v>
      </c>
      <c r="F362" s="211" t="s">
        <v>253</v>
      </c>
      <c r="G362" s="194">
        <v>0.8547800925925926</v>
      </c>
      <c r="H362" s="194">
        <v>0.2978587962962963</v>
      </c>
      <c r="I362" s="200">
        <v>0.4430555555555555</v>
      </c>
      <c r="J362" s="208">
        <v>8</v>
      </c>
    </row>
    <row r="363" spans="1:14" customHeight="1" ht="15" s="209" customFormat="1">
      <c r="A363" s="203">
        <v>41874</v>
      </c>
      <c r="B363" s="230" t="s">
        <v>320</v>
      </c>
      <c r="C363" s="264" t="s">
        <v>321</v>
      </c>
      <c r="D363" s="238" t="s">
        <v>252</v>
      </c>
      <c r="E363" s="231" t="s">
        <v>278</v>
      </c>
      <c r="F363" s="211" t="s">
        <v>253</v>
      </c>
      <c r="G363" s="194">
        <v>0.9107638888888889</v>
      </c>
      <c r="H363" s="194">
        <v>0.2981712962962963</v>
      </c>
      <c r="I363" s="200">
        <v>0.3875</v>
      </c>
      <c r="J363" s="208">
        <v>8</v>
      </c>
    </row>
    <row r="364" spans="1:14" customHeight="1" ht="15" s="209" customFormat="1">
      <c r="A364" s="203">
        <v>41875</v>
      </c>
      <c r="B364" s="230" t="s">
        <v>320</v>
      </c>
      <c r="C364" s="264" t="s">
        <v>321</v>
      </c>
      <c r="D364" s="238" t="s">
        <v>252</v>
      </c>
      <c r="E364" s="231" t="s">
        <v>278</v>
      </c>
      <c r="F364" s="211" t="s">
        <v>253</v>
      </c>
      <c r="G364" s="194">
        <v>0.9062152777777778</v>
      </c>
      <c r="H364" s="194">
        <v>0.3009490740740741</v>
      </c>
      <c r="I364" s="200">
        <v>0.3951388888888889</v>
      </c>
      <c r="J364" s="208">
        <v>8</v>
      </c>
    </row>
    <row r="365" spans="1:14" customHeight="1" ht="15" s="209" customFormat="1">
      <c r="A365" s="203">
        <v>41876</v>
      </c>
      <c r="B365" s="230" t="s">
        <v>320</v>
      </c>
      <c r="C365" s="264" t="s">
        <v>321</v>
      </c>
      <c r="D365" s="238" t="s">
        <v>252</v>
      </c>
      <c r="E365" s="231" t="s">
        <v>278</v>
      </c>
      <c r="F365" s="211" t="s">
        <v>253</v>
      </c>
      <c r="G365" s="194">
        <v>0.9000694444444445</v>
      </c>
      <c r="H365" s="194">
        <v>0.3035069444444444</v>
      </c>
      <c r="I365" s="200">
        <v>0.4034722222222222</v>
      </c>
      <c r="J365" s="208">
        <v>8</v>
      </c>
    </row>
    <row r="366" spans="1:14" customHeight="1" ht="15" s="209" customFormat="1">
      <c r="A366" s="203">
        <v>41880</v>
      </c>
      <c r="B366" s="230" t="s">
        <v>320</v>
      </c>
      <c r="C366" s="264" t="s">
        <v>321</v>
      </c>
      <c r="D366" s="238" t="s">
        <v>252</v>
      </c>
      <c r="E366" s="231" t="s">
        <v>278</v>
      </c>
      <c r="F366" s="211" t="s">
        <v>253</v>
      </c>
      <c r="G366" s="194">
        <v>0.9059143518518519</v>
      </c>
      <c r="H366" s="194">
        <v>0.3140393518518518</v>
      </c>
      <c r="I366" s="200">
        <v>0.4083333333333334</v>
      </c>
      <c r="J366" s="208">
        <v>8</v>
      </c>
    </row>
    <row r="367" spans="1:14" customHeight="1" ht="15">
      <c r="A367" s="191">
        <v>41881</v>
      </c>
      <c r="B367" s="230" t="s">
        <v>320</v>
      </c>
      <c r="C367" s="264" t="s">
        <v>321</v>
      </c>
      <c r="D367" s="238" t="s">
        <v>252</v>
      </c>
      <c r="E367" s="231" t="s">
        <v>278</v>
      </c>
      <c r="F367" s="211" t="s">
        <v>253</v>
      </c>
      <c r="G367" s="194">
        <v>0.8912268518518518</v>
      </c>
      <c r="H367" s="223">
        <v>0.2986111111111111</v>
      </c>
      <c r="I367" s="200">
        <v>0.4076388888888889</v>
      </c>
      <c r="J367" s="208">
        <v>8</v>
      </c>
    </row>
    <row r="368" spans="1:14" customHeight="1" ht="15">
      <c r="A368" s="191">
        <v>41882</v>
      </c>
      <c r="B368" s="230" t="s">
        <v>320</v>
      </c>
      <c r="C368" s="264" t="s">
        <v>321</v>
      </c>
      <c r="D368" s="238" t="s">
        <v>252</v>
      </c>
      <c r="E368" s="231" t="s">
        <v>278</v>
      </c>
      <c r="F368" s="211" t="s">
        <v>253</v>
      </c>
      <c r="G368" s="194">
        <v>0.9013888888888889</v>
      </c>
      <c r="H368" s="194">
        <v>0.3080092592592593</v>
      </c>
      <c r="I368" s="200">
        <v>0.40625</v>
      </c>
      <c r="J368" s="208">
        <v>8</v>
      </c>
    </row>
    <row r="369" spans="1:14" customHeight="1" ht="15">
      <c r="A369" s="191">
        <v>41883</v>
      </c>
      <c r="B369" s="216" t="s">
        <v>320</v>
      </c>
      <c r="C369" s="217" t="s">
        <v>321</v>
      </c>
      <c r="D369" s="218" t="s">
        <v>252</v>
      </c>
      <c r="E369" s="232" t="s">
        <v>278</v>
      </c>
      <c r="F369" s="193" t="s">
        <v>253</v>
      </c>
      <c r="G369" s="194">
        <v>0.8713194444444444</v>
      </c>
      <c r="H369" s="194">
        <v>0.2989814814814815</v>
      </c>
      <c r="I369" s="195">
        <v>0.4277777777777778</v>
      </c>
      <c r="J369" s="208">
        <v>8</v>
      </c>
    </row>
    <row r="370" spans="1:14" customHeight="1" ht="15">
      <c r="A370" s="191">
        <v>41884</v>
      </c>
      <c r="B370" s="216" t="s">
        <v>320</v>
      </c>
      <c r="C370" s="217" t="s">
        <v>321</v>
      </c>
      <c r="D370" s="218" t="s">
        <v>252</v>
      </c>
      <c r="E370" s="232" t="s">
        <v>278</v>
      </c>
      <c r="F370" s="193" t="s">
        <v>253</v>
      </c>
      <c r="G370" s="194">
        <v>0.8761921296296297</v>
      </c>
      <c r="H370" s="194">
        <v>0.3007986111111111</v>
      </c>
      <c r="I370" s="195">
        <v>0.425</v>
      </c>
      <c r="J370" s="208">
        <v>8</v>
      </c>
      <c r="K370" s="55" t="str">
        <f>SUM(J362:J370)</f>
        <v>0</v>
      </c>
    </row>
    <row r="371" spans="1:14" customHeight="1" ht="15">
      <c r="A371" s="247"/>
      <c r="B371" s="192"/>
      <c r="C371" s="192"/>
      <c r="D371" s="193"/>
      <c r="E371" s="192"/>
      <c r="F371" s="193"/>
      <c r="G371" s="265"/>
      <c r="H371" s="266"/>
      <c r="I371" s="267"/>
    </row>
    <row r="372" spans="1:14" customHeight="1" ht="15">
      <c r="A372" s="247"/>
      <c r="B372" s="192"/>
      <c r="C372" s="192"/>
      <c r="D372" s="193"/>
      <c r="E372" s="192"/>
      <c r="F372" s="193"/>
      <c r="G372" s="266"/>
      <c r="H372" s="266"/>
      <c r="I372" s="268"/>
    </row>
    <row r="373" spans="1:14" customHeight="1" ht="15">
      <c r="A373" s="247"/>
      <c r="B373" s="192"/>
      <c r="C373" s="192"/>
      <c r="D373" s="193"/>
      <c r="E373" s="192"/>
      <c r="F373" s="193"/>
      <c r="G373" s="266"/>
      <c r="H373" s="266"/>
      <c r="I373" s="268"/>
    </row>
    <row r="374" spans="1:14" customHeight="1" ht="15">
      <c r="A374" s="191"/>
      <c r="B374" s="210"/>
      <c r="C374" s="210"/>
      <c r="D374" s="211"/>
      <c r="E374" s="210"/>
      <c r="F374" s="211"/>
      <c r="G374" s="194"/>
      <c r="H374" s="194"/>
      <c r="I374" s="200"/>
    </row>
    <row r="375" spans="1:14" customHeight="1" ht="15">
      <c r="A375" s="191"/>
      <c r="B375" s="210"/>
      <c r="C375" s="210"/>
      <c r="D375" s="211"/>
      <c r="E375" s="210"/>
      <c r="F375" s="211"/>
      <c r="G375" s="194"/>
      <c r="H375" s="194"/>
      <c r="I375" s="195"/>
    </row>
    <row r="376" spans="1:14" customHeight="1" ht="15">
      <c r="A376" s="191"/>
      <c r="B376" s="210"/>
      <c r="C376" s="210"/>
      <c r="D376" s="211"/>
      <c r="E376" s="210"/>
      <c r="F376" s="211"/>
      <c r="G376" s="201"/>
      <c r="H376" s="194"/>
      <c r="I376" s="195"/>
    </row>
    <row r="377" spans="1:14" customHeight="1" ht="15">
      <c r="A377" s="191"/>
      <c r="B377" s="230"/>
      <c r="C377" s="230"/>
      <c r="D377" s="211"/>
      <c r="E377" s="231"/>
      <c r="F377" s="211"/>
      <c r="G377" s="194"/>
      <c r="H377" s="194"/>
      <c r="I377" s="195"/>
    </row>
    <row r="378" spans="1:14" customHeight="1" ht="15">
      <c r="A378" s="191"/>
      <c r="B378" s="210"/>
      <c r="C378" s="210"/>
      <c r="D378" s="211"/>
      <c r="E378" s="210"/>
      <c r="F378" s="211"/>
      <c r="G378" s="201"/>
      <c r="H378" s="194"/>
      <c r="I378" s="195"/>
    </row>
    <row r="379" spans="1:14" customHeight="1" ht="15">
      <c r="A379" s="191"/>
      <c r="B379" s="210"/>
      <c r="C379" s="210"/>
      <c r="D379" s="211"/>
      <c r="E379" s="210"/>
      <c r="F379" s="211"/>
      <c r="G379" s="201"/>
      <c r="H379" s="194"/>
      <c r="I379" s="195"/>
    </row>
    <row r="380" spans="1:14" customHeight="1" ht="15">
      <c r="A380" s="191"/>
      <c r="B380" s="210"/>
      <c r="C380" s="210"/>
      <c r="D380" s="211"/>
      <c r="E380" s="210"/>
      <c r="F380" s="211"/>
      <c r="G380" s="201"/>
      <c r="H380" s="194"/>
      <c r="I380" s="195"/>
    </row>
    <row r="381" spans="1:14" customHeight="1" ht="15">
      <c r="A381" s="191"/>
      <c r="B381" s="230"/>
      <c r="C381" s="230"/>
      <c r="D381" s="238"/>
      <c r="E381" s="239"/>
      <c r="F381" s="240"/>
      <c r="G381" s="194"/>
      <c r="H381" s="194"/>
      <c r="I381" s="195"/>
    </row>
    <row r="382" spans="1:14" customHeight="1" ht="15">
      <c r="A382" s="191"/>
      <c r="B382" s="230"/>
      <c r="C382" s="230"/>
      <c r="D382" s="248"/>
      <c r="E382" s="231"/>
      <c r="F382" s="211"/>
      <c r="G382" s="194"/>
      <c r="H382" s="194"/>
      <c r="I382" s="200"/>
    </row>
    <row r="383" spans="1:14" customHeight="1" ht="15">
      <c r="A383" s="247"/>
      <c r="B383" s="192"/>
      <c r="C383" s="192"/>
      <c r="D383" s="269"/>
      <c r="E383" s="193"/>
      <c r="F383" s="192"/>
      <c r="G383" s="193"/>
      <c r="H383" s="266"/>
      <c r="I383" s="266"/>
    </row>
    <row r="384" spans="1:14" customHeight="1" ht="15">
      <c r="B384" s="270"/>
      <c r="C384" s="270"/>
      <c r="D384" s="270"/>
      <c r="E384" s="270"/>
      <c r="F384" s="270"/>
      <c r="G384" s="270"/>
      <c r="H384" s="270"/>
      <c r="I384" s="270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2"/>
  <sheetViews>
    <sheetView tabSelected="0" workbookViewId="0" showGridLines="true" showRowColHeaders="1">
      <selection activeCell="L11" sqref="L11"/>
    </sheetView>
  </sheetViews>
  <sheetFormatPr customHeight="true" defaultRowHeight="15" outlineLevelRow="0" outlineLevelCol="0"/>
  <cols>
    <col min="1" max="1" width="24.57421875" customWidth="true" style="1"/>
    <col min="2" max="2" width="16.28515625" customWidth="true" style="1"/>
    <col min="3" max="3" width="21.42578125" customWidth="true" style="1"/>
    <col min="4" max="4" width="0" hidden="true" customWidth="true" style="1"/>
    <col min="5" max="5" width="0" hidden="true" customWidth="true" style="1"/>
    <col min="6" max="6" width="0" hidden="true" customWidth="true" style="1"/>
    <col min="7" max="7" width="0" hidden="true" customWidth="true" style="1"/>
    <col min="8" max="8" width="0" hidden="true" customWidth="true" style="271"/>
    <col min="9" max="9" width="0" hidden="true" customWidth="true" style="272"/>
    <col min="10" max="10" width="0" hidden="true" customWidth="true" style="53"/>
    <col min="11" max="11" width="0" hidden="true" customWidth="true" style="1"/>
    <col min="12" max="12" width="15.71484375" customWidth="true" style="1"/>
    <col min="13" max="13" width="61.140625" customWidth="true" style="273"/>
  </cols>
  <sheetData>
    <row r="1" spans="1:13" customHeight="1" ht="15">
      <c r="A1" s="274" t="s">
        <v>322</v>
      </c>
      <c r="B1" s="273"/>
      <c r="C1" s="273"/>
      <c r="D1" s="273"/>
      <c r="E1" s="273"/>
      <c r="F1" s="273"/>
      <c r="G1" s="273"/>
      <c r="H1" s="275"/>
      <c r="I1" s="276"/>
      <c r="J1" s="277"/>
      <c r="K1" s="273"/>
      <c r="L1" s="273"/>
    </row>
    <row r="2" spans="1:13" customHeight="1" ht="15">
      <c r="A2" s="274" t="s">
        <v>323</v>
      </c>
      <c r="B2" s="273"/>
      <c r="C2" s="273"/>
      <c r="D2" s="273"/>
      <c r="E2" s="273"/>
      <c r="F2" s="273"/>
      <c r="G2" s="273"/>
      <c r="H2" s="275"/>
      <c r="I2" s="276"/>
      <c r="J2" s="277"/>
      <c r="K2" s="273"/>
      <c r="L2" s="273"/>
    </row>
    <row r="3" spans="1:13" customHeight="1" ht="15">
      <c r="A3" s="273"/>
      <c r="B3" s="273"/>
      <c r="C3" s="273"/>
      <c r="D3" s="273"/>
      <c r="E3" s="273"/>
      <c r="F3" s="273"/>
      <c r="G3" s="273"/>
      <c r="H3" s="275"/>
      <c r="I3" s="276"/>
      <c r="J3" s="277"/>
      <c r="K3" s="273"/>
      <c r="L3" s="273"/>
    </row>
    <row r="4" spans="1:13" customHeight="1" ht="45">
      <c r="A4" s="273"/>
      <c r="B4" s="273"/>
      <c r="C4" s="273"/>
      <c r="D4" s="278" t="s">
        <v>324</v>
      </c>
      <c r="E4" s="273"/>
      <c r="F4" s="278" t="s">
        <v>325</v>
      </c>
      <c r="G4" s="273"/>
      <c r="H4" s="279" t="s">
        <v>326</v>
      </c>
      <c r="I4" s="280"/>
      <c r="J4" s="281" t="s">
        <v>327</v>
      </c>
      <c r="K4" s="273"/>
      <c r="L4" s="282" t="s">
        <v>197</v>
      </c>
    </row>
    <row r="5" spans="1:13" customHeight="1" ht="15">
      <c r="A5" s="283" t="s">
        <v>328</v>
      </c>
      <c r="B5" s="283" t="s">
        <v>329</v>
      </c>
      <c r="C5" s="283" t="s">
        <v>330</v>
      </c>
      <c r="D5" s="283" t="s">
        <v>331</v>
      </c>
      <c r="E5" s="283" t="s">
        <v>8</v>
      </c>
      <c r="F5" s="283" t="s">
        <v>332</v>
      </c>
      <c r="G5" s="283" t="s">
        <v>8</v>
      </c>
      <c r="H5" s="284" t="s">
        <v>54</v>
      </c>
      <c r="I5" s="285" t="s">
        <v>8</v>
      </c>
      <c r="J5" s="283" t="s">
        <v>333</v>
      </c>
      <c r="K5" s="283" t="s">
        <v>211</v>
      </c>
      <c r="L5" s="286" t="s">
        <v>334</v>
      </c>
      <c r="M5" s="287" t="s">
        <v>335</v>
      </c>
    </row>
    <row r="6" spans="1:13" customHeight="1" ht="15.75">
      <c r="A6" s="288"/>
      <c r="B6" s="289"/>
      <c r="C6" s="289"/>
      <c r="D6" s="290" t="s">
        <v>336</v>
      </c>
      <c r="E6" s="289"/>
      <c r="F6" s="290" t="s">
        <v>336</v>
      </c>
      <c r="G6" s="289"/>
      <c r="H6" s="291"/>
      <c r="I6" s="292"/>
      <c r="J6" s="289"/>
      <c r="K6" s="289"/>
      <c r="L6" s="289"/>
      <c r="M6" s="293"/>
    </row>
    <row r="7" spans="1:13" customHeight="1" ht="15">
      <c r="A7" s="294" t="s">
        <v>337</v>
      </c>
      <c r="B7" s="295"/>
      <c r="C7" s="296"/>
      <c r="D7" s="296"/>
      <c r="E7" s="296"/>
      <c r="F7" s="296"/>
      <c r="G7" s="296"/>
      <c r="H7" s="297"/>
      <c r="I7" s="298"/>
      <c r="J7" s="299"/>
      <c r="K7" s="296"/>
      <c r="L7" s="300"/>
      <c r="M7" s="301"/>
    </row>
    <row r="8" spans="1:13" customHeight="1" ht="15">
      <c r="A8" s="302" t="s">
        <v>338</v>
      </c>
      <c r="B8" s="303" t="s">
        <v>339</v>
      </c>
      <c r="C8" s="304">
        <v>41523</v>
      </c>
      <c r="D8" s="305">
        <v>41918</v>
      </c>
      <c r="E8" s="306"/>
      <c r="F8" s="307">
        <v>41584</v>
      </c>
      <c r="G8" s="308"/>
      <c r="H8" s="309"/>
      <c r="I8" s="306"/>
      <c r="J8" s="307">
        <v>41704</v>
      </c>
      <c r="K8" s="306"/>
      <c r="L8" s="310" t="str">
        <f>E8+G8+K8</f>
        <v>0</v>
      </c>
      <c r="M8" s="301"/>
    </row>
    <row r="9" spans="1:13" customHeight="1" ht="15">
      <c r="A9" s="302" t="s">
        <v>340</v>
      </c>
      <c r="B9" s="303" t="s">
        <v>341</v>
      </c>
      <c r="C9" s="304">
        <v>41523</v>
      </c>
      <c r="D9" s="305">
        <v>41918</v>
      </c>
      <c r="E9" s="306"/>
      <c r="F9" s="307">
        <v>41584</v>
      </c>
      <c r="G9" s="308"/>
      <c r="H9" s="309"/>
      <c r="I9" s="306"/>
      <c r="J9" s="307">
        <v>41704</v>
      </c>
      <c r="K9" s="306"/>
      <c r="L9" s="310" t="str">
        <f>E9+G9+K9</f>
        <v>0</v>
      </c>
      <c r="M9" s="301"/>
    </row>
    <row r="10" spans="1:13" customHeight="1" ht="15">
      <c r="A10" s="302" t="s">
        <v>342</v>
      </c>
      <c r="B10" s="303" t="s">
        <v>343</v>
      </c>
      <c r="C10" s="304">
        <v>41555</v>
      </c>
      <c r="D10" s="305">
        <v>41951</v>
      </c>
      <c r="E10" s="306"/>
      <c r="F10" s="307">
        <v>41586</v>
      </c>
      <c r="G10" s="308"/>
      <c r="H10" s="309"/>
      <c r="I10" s="306"/>
      <c r="J10" s="307">
        <v>41737</v>
      </c>
      <c r="K10" s="306"/>
      <c r="L10" s="310" t="str">
        <f>E10+G10+K10+I10</f>
        <v>0</v>
      </c>
      <c r="M10" s="301"/>
    </row>
    <row r="11" spans="1:13" customHeight="1" ht="15">
      <c r="A11" s="311" t="s">
        <v>344</v>
      </c>
      <c r="B11" s="312" t="s">
        <v>345</v>
      </c>
      <c r="C11" s="313">
        <v>41638</v>
      </c>
      <c r="D11" s="314">
        <v>41669</v>
      </c>
      <c r="E11" s="306"/>
      <c r="F11" s="315">
        <v>41698</v>
      </c>
      <c r="G11" s="308"/>
      <c r="H11" s="309"/>
      <c r="I11" s="306"/>
      <c r="J11" s="315">
        <v>41820</v>
      </c>
      <c r="K11" s="316">
        <v>1000</v>
      </c>
      <c r="L11" s="317" t="str">
        <f>E11+G11+K11+I11</f>
        <v>0</v>
      </c>
      <c r="M11" s="301" t="s">
        <v>346</v>
      </c>
    </row>
    <row r="12" spans="1:13" customHeight="1" ht="15">
      <c r="A12" s="302" t="s">
        <v>347</v>
      </c>
      <c r="B12" s="303" t="s">
        <v>348</v>
      </c>
      <c r="C12" s="304">
        <v>41648</v>
      </c>
      <c r="D12" s="305">
        <v>41679</v>
      </c>
      <c r="E12" s="306"/>
      <c r="F12" s="307">
        <v>41707</v>
      </c>
      <c r="G12" s="308"/>
      <c r="H12" s="309"/>
      <c r="I12" s="306"/>
      <c r="J12" s="307">
        <v>41829</v>
      </c>
      <c r="K12" s="318">
        <v>1000</v>
      </c>
      <c r="L12" s="310" t="str">
        <f>E12+G12+K12+I12</f>
        <v>0</v>
      </c>
      <c r="M12" s="319"/>
    </row>
    <row r="13" spans="1:13" customHeight="1" ht="15">
      <c r="A13" s="302" t="s">
        <v>349</v>
      </c>
      <c r="B13" s="303" t="s">
        <v>247</v>
      </c>
      <c r="C13" s="304">
        <v>41659</v>
      </c>
      <c r="D13" s="305">
        <v>41690</v>
      </c>
      <c r="E13" s="306"/>
      <c r="F13" s="307">
        <v>41718</v>
      </c>
      <c r="G13" s="308"/>
      <c r="H13" s="309"/>
      <c r="I13" s="306"/>
      <c r="J13" s="307">
        <v>41840</v>
      </c>
      <c r="K13" s="318">
        <v>1000</v>
      </c>
      <c r="L13" s="310" t="str">
        <f>E13+G13+K13+I13</f>
        <v>0</v>
      </c>
      <c r="M13" s="301"/>
    </row>
    <row r="14" spans="1:13" customHeight="1" ht="15">
      <c r="A14" s="302" t="s">
        <v>350</v>
      </c>
      <c r="B14" s="303" t="s">
        <v>247</v>
      </c>
      <c r="C14" s="304">
        <v>41659</v>
      </c>
      <c r="D14" s="305">
        <v>41690</v>
      </c>
      <c r="E14" s="306"/>
      <c r="F14" s="307">
        <v>41718</v>
      </c>
      <c r="G14" s="308"/>
      <c r="H14" s="309"/>
      <c r="I14" s="306"/>
      <c r="J14" s="307">
        <v>41840</v>
      </c>
      <c r="K14" s="318">
        <v>1000</v>
      </c>
      <c r="L14" s="310" t="str">
        <f>E14+G14+K14+I14</f>
        <v>0</v>
      </c>
      <c r="M14" s="301"/>
    </row>
    <row r="15" spans="1:13" customHeight="1" ht="15">
      <c r="A15" s="311" t="s">
        <v>351</v>
      </c>
      <c r="B15" s="312" t="s">
        <v>352</v>
      </c>
      <c r="C15" s="313">
        <v>41661</v>
      </c>
      <c r="D15" s="314">
        <v>41692</v>
      </c>
      <c r="E15" s="306"/>
      <c r="F15" s="315">
        <v>41720</v>
      </c>
      <c r="G15" s="308"/>
      <c r="H15" s="309"/>
      <c r="I15" s="306"/>
      <c r="J15" s="315">
        <v>41842</v>
      </c>
      <c r="K15" s="318">
        <v>1000</v>
      </c>
      <c r="L15" s="310" t="str">
        <f>E15+G15+K15+I15</f>
        <v>0</v>
      </c>
      <c r="M15" s="301"/>
    </row>
    <row r="16" spans="1:13" customHeight="1" ht="15">
      <c r="A16" s="302" t="s">
        <v>353</v>
      </c>
      <c r="B16" s="303" t="s">
        <v>354</v>
      </c>
      <c r="C16" s="304">
        <v>41666</v>
      </c>
      <c r="D16" s="305">
        <v>41697</v>
      </c>
      <c r="E16" s="306"/>
      <c r="F16" s="307">
        <v>41725</v>
      </c>
      <c r="G16" s="308"/>
      <c r="H16" s="309"/>
      <c r="I16" s="306"/>
      <c r="J16" s="307">
        <v>41847</v>
      </c>
      <c r="K16" s="318">
        <v>500</v>
      </c>
      <c r="L16" s="310" t="str">
        <f>E16+G16+K16+I16</f>
        <v>0</v>
      </c>
      <c r="M16" s="301"/>
    </row>
    <row r="17" spans="1:13" customHeight="1" ht="15">
      <c r="A17" s="302" t="s">
        <v>355</v>
      </c>
      <c r="B17" s="303" t="s">
        <v>354</v>
      </c>
      <c r="C17" s="304">
        <v>41666</v>
      </c>
      <c r="D17" s="305">
        <v>41697</v>
      </c>
      <c r="E17" s="306"/>
      <c r="F17" s="307">
        <v>41725</v>
      </c>
      <c r="G17" s="308"/>
      <c r="H17" s="309"/>
      <c r="I17" s="306"/>
      <c r="J17" s="307">
        <v>41847</v>
      </c>
      <c r="K17" s="318">
        <v>500</v>
      </c>
      <c r="L17" s="310" t="str">
        <f>E17+G17+K17+I17</f>
        <v>0</v>
      </c>
      <c r="M17" s="301"/>
    </row>
    <row r="18" spans="1:13" customHeight="1" ht="15">
      <c r="A18" s="320" t="s">
        <v>356</v>
      </c>
      <c r="B18" s="321" t="s">
        <v>354</v>
      </c>
      <c r="C18" s="322">
        <v>41676</v>
      </c>
      <c r="D18" s="323">
        <v>41704</v>
      </c>
      <c r="E18" s="324"/>
      <c r="F18" s="325">
        <v>41735</v>
      </c>
      <c r="G18" s="306"/>
      <c r="H18" s="326"/>
      <c r="I18" s="306"/>
      <c r="J18" s="325">
        <v>41857</v>
      </c>
      <c r="K18" s="327">
        <v>500</v>
      </c>
      <c r="L18" s="310" t="str">
        <f>E18+G18+K18+I18</f>
        <v>0</v>
      </c>
      <c r="M18" s="301"/>
    </row>
    <row r="19" spans="1:13" customHeight="1" ht="15">
      <c r="A19" s="311" t="s">
        <v>357</v>
      </c>
      <c r="B19" s="312" t="s">
        <v>352</v>
      </c>
      <c r="C19" s="313">
        <v>41680</v>
      </c>
      <c r="D19" s="314">
        <v>41708</v>
      </c>
      <c r="E19" s="324"/>
      <c r="F19" s="315">
        <v>41739</v>
      </c>
      <c r="G19" s="306"/>
      <c r="H19" s="309">
        <v>41751</v>
      </c>
      <c r="I19" s="306"/>
      <c r="J19" s="315">
        <v>41861</v>
      </c>
      <c r="K19" s="318">
        <v>1000</v>
      </c>
      <c r="L19" s="310" t="str">
        <f>E19+G19+K19+I19</f>
        <v>0</v>
      </c>
      <c r="M19" s="301"/>
    </row>
    <row r="20" spans="1:13" customHeight="1" ht="15">
      <c r="A20" s="302" t="s">
        <v>358</v>
      </c>
      <c r="B20" s="303" t="s">
        <v>354</v>
      </c>
      <c r="C20" s="304">
        <v>41680</v>
      </c>
      <c r="D20" s="305">
        <v>41708</v>
      </c>
      <c r="E20" s="306"/>
      <c r="F20" s="307">
        <v>41738</v>
      </c>
      <c r="G20" s="306"/>
      <c r="H20" s="309"/>
      <c r="I20" s="306"/>
      <c r="J20" s="307">
        <v>41861</v>
      </c>
      <c r="K20" s="318">
        <v>500</v>
      </c>
      <c r="L20" s="310" t="str">
        <f>E20+G20+K20+I20</f>
        <v>0</v>
      </c>
      <c r="M20" s="301"/>
    </row>
    <row r="21" spans="1:13" customHeight="1" ht="15.75" hidden="true">
      <c r="A21" s="328" t="s">
        <v>359</v>
      </c>
      <c r="B21" s="329" t="s">
        <v>354</v>
      </c>
      <c r="C21" s="330">
        <v>41697</v>
      </c>
      <c r="D21" s="331">
        <v>41725</v>
      </c>
      <c r="E21" s="332"/>
      <c r="F21" s="331">
        <v>41756</v>
      </c>
      <c r="G21" s="333">
        <v>0</v>
      </c>
      <c r="H21" s="334"/>
      <c r="I21" s="335">
        <v>-750</v>
      </c>
      <c r="J21" s="336"/>
      <c r="K21" s="337">
        <v>0</v>
      </c>
      <c r="L21" s="338" t="str">
        <f>E21+G21+K21+I21</f>
        <v>0</v>
      </c>
      <c r="M21" s="339" t="s">
        <v>360</v>
      </c>
    </row>
    <row r="22" spans="1:13" customHeight="1" ht="15">
      <c r="A22" s="302" t="s">
        <v>361</v>
      </c>
      <c r="B22" s="303" t="s">
        <v>354</v>
      </c>
      <c r="C22" s="304">
        <v>41680</v>
      </c>
      <c r="D22" s="305">
        <v>41708</v>
      </c>
      <c r="E22" s="306"/>
      <c r="F22" s="307">
        <v>41738</v>
      </c>
      <c r="G22" s="306"/>
      <c r="H22" s="309"/>
      <c r="I22" s="309"/>
      <c r="J22" s="307">
        <v>41861</v>
      </c>
      <c r="K22" s="318">
        <v>500</v>
      </c>
      <c r="L22" s="310" t="str">
        <f>E22+G22+K22+I22</f>
        <v>0</v>
      </c>
      <c r="M22" s="301"/>
    </row>
    <row r="23" spans="1:13" customHeight="1" ht="15">
      <c r="A23" s="302" t="s">
        <v>362</v>
      </c>
      <c r="B23" s="303" t="s">
        <v>354</v>
      </c>
      <c r="C23" s="304">
        <v>41700</v>
      </c>
      <c r="D23" s="305">
        <v>41731</v>
      </c>
      <c r="E23" s="306"/>
      <c r="F23" s="307">
        <v>41761</v>
      </c>
      <c r="G23" s="306"/>
      <c r="H23" s="309"/>
      <c r="I23" s="309"/>
      <c r="J23" s="304">
        <v>41884</v>
      </c>
      <c r="K23" s="318">
        <v>500</v>
      </c>
      <c r="L23" s="310" t="str">
        <f>E23+G23+K23+I23</f>
        <v>0</v>
      </c>
      <c r="M23" s="301"/>
    </row>
    <row r="24" spans="1:13" customHeight="1" ht="15">
      <c r="A24" s="311" t="s">
        <v>363</v>
      </c>
      <c r="B24" s="312" t="s">
        <v>354</v>
      </c>
      <c r="C24" s="313">
        <v>41729</v>
      </c>
      <c r="D24" s="314" t="s">
        <v>364</v>
      </c>
      <c r="E24" s="306"/>
      <c r="F24" s="307">
        <v>41790</v>
      </c>
      <c r="G24" s="306"/>
      <c r="H24" s="309"/>
      <c r="I24" s="306"/>
      <c r="J24" s="313">
        <v>41913</v>
      </c>
      <c r="K24" s="318">
        <v>500</v>
      </c>
      <c r="L24" s="317" t="str">
        <f>E24+G24+K24+I24</f>
        <v>0</v>
      </c>
      <c r="M24" s="301"/>
    </row>
    <row r="25" spans="1:13" customHeight="1" ht="15.75">
      <c r="A25" s="340" t="s">
        <v>365</v>
      </c>
      <c r="B25" s="341"/>
      <c r="C25" s="341"/>
      <c r="D25" s="341"/>
      <c r="E25" s="342" t="str">
        <f>SUM(E8:E24)</f>
        <v>0</v>
      </c>
      <c r="F25" s="342"/>
      <c r="G25" s="342" t="str">
        <f>SUM(G8:G24)</f>
        <v>0</v>
      </c>
      <c r="H25" s="342"/>
      <c r="I25" s="342" t="str">
        <f>SUM(I8:I24)</f>
        <v>0</v>
      </c>
      <c r="J25" s="342"/>
      <c r="K25" s="342" t="str">
        <f>SUM(K11:K24)</f>
        <v>0</v>
      </c>
      <c r="L25" s="342" t="str">
        <f>L11+L12+L13+L14+L15+L16+L17+L18+L19+L20+L22+L23+L24</f>
        <v>0</v>
      </c>
      <c r="M25" s="319"/>
    </row>
    <row r="26" spans="1:13" customHeight="1" ht="16.5">
      <c r="A26" s="343"/>
      <c r="B26" s="344"/>
      <c r="C26" s="344"/>
      <c r="D26" s="344"/>
      <c r="E26" s="344"/>
      <c r="F26" s="344"/>
      <c r="G26" s="344"/>
      <c r="H26" s="345"/>
      <c r="I26" s="346"/>
      <c r="J26" s="347"/>
      <c r="K26" s="344"/>
      <c r="L26" s="348"/>
      <c r="M26" s="349"/>
    </row>
    <row r="27" spans="1:13" customHeight="1" ht="15.75">
      <c r="A27" s="350" t="s">
        <v>366</v>
      </c>
      <c r="B27" s="351"/>
      <c r="C27" s="352"/>
      <c r="D27" s="352"/>
      <c r="E27" s="352"/>
      <c r="F27" s="352" t="s">
        <v>367</v>
      </c>
      <c r="G27" s="352"/>
      <c r="H27" s="353"/>
      <c r="I27" s="354"/>
      <c r="J27" s="355"/>
      <c r="K27" s="352"/>
      <c r="L27" s="356"/>
      <c r="M27" s="349"/>
    </row>
    <row r="28" spans="1:13" customHeight="1" ht="15.75">
      <c r="A28" s="302" t="s">
        <v>368</v>
      </c>
      <c r="B28" s="303" t="s">
        <v>369</v>
      </c>
      <c r="C28" s="304">
        <v>41680</v>
      </c>
      <c r="D28" s="307">
        <v>41708</v>
      </c>
      <c r="E28" s="306">
        <v>0</v>
      </c>
      <c r="F28" s="307">
        <v>41739</v>
      </c>
      <c r="G28" s="306"/>
      <c r="H28" s="309"/>
      <c r="I28" s="306"/>
      <c r="J28" s="304">
        <v>41861</v>
      </c>
      <c r="K28" s="318">
        <v>500</v>
      </c>
      <c r="L28" s="310" t="str">
        <f>E28+G28+K28+I28</f>
        <v>0</v>
      </c>
      <c r="M28" s="349"/>
    </row>
    <row r="29" spans="1:13" customHeight="1" ht="15">
      <c r="A29" s="357" t="s">
        <v>370</v>
      </c>
      <c r="B29" s="358" t="s">
        <v>352</v>
      </c>
      <c r="C29" s="359">
        <v>41687</v>
      </c>
      <c r="D29" s="360">
        <v>41715</v>
      </c>
      <c r="E29" s="306">
        <v>0</v>
      </c>
      <c r="F29" s="315">
        <v>41746</v>
      </c>
      <c r="G29" s="306"/>
      <c r="H29" s="309">
        <v>41751</v>
      </c>
      <c r="I29" s="306"/>
      <c r="J29" s="313">
        <v>41868</v>
      </c>
      <c r="K29" s="318">
        <v>1000</v>
      </c>
      <c r="L29" s="310" t="str">
        <f>E29+G29+K29+I29</f>
        <v>0</v>
      </c>
      <c r="M29" s="301"/>
    </row>
    <row r="30" spans="1:13" customHeight="1" ht="15" s="273" customFormat="1">
      <c r="A30" s="312" t="s">
        <v>371</v>
      </c>
      <c r="B30" s="312" t="s">
        <v>372</v>
      </c>
      <c r="C30" s="313">
        <v>41778</v>
      </c>
      <c r="D30" s="315">
        <v>41809</v>
      </c>
      <c r="E30" s="316">
        <v>1000</v>
      </c>
      <c r="F30" s="315">
        <v>41839</v>
      </c>
      <c r="G30" s="316">
        <v>1000</v>
      </c>
      <c r="H30" s="315"/>
      <c r="I30" s="361"/>
      <c r="J30" s="313">
        <v>41962</v>
      </c>
      <c r="K30" s="362"/>
      <c r="L30" s="310" t="str">
        <f>E30+G30+K30+I30</f>
        <v>0</v>
      </c>
      <c r="M30" s="301"/>
    </row>
    <row r="31" spans="1:13" customHeight="1" ht="15.75">
      <c r="A31" s="363" t="s">
        <v>373</v>
      </c>
      <c r="B31" s="364"/>
      <c r="C31" s="365"/>
      <c r="D31" s="366"/>
      <c r="E31" s="367" t="str">
        <f>SUM(E28:E30)</f>
        <v>0</v>
      </c>
      <c r="F31" s="368"/>
      <c r="G31" s="367" t="str">
        <f>SUM(G28:G30)</f>
        <v>0</v>
      </c>
      <c r="H31" s="367"/>
      <c r="I31" s="367" t="str">
        <f>SUM(I28:I29)</f>
        <v>0</v>
      </c>
      <c r="J31" s="367"/>
      <c r="K31" s="367" t="str">
        <f>SUM(K28:K29)</f>
        <v>0</v>
      </c>
      <c r="L31" s="342" t="str">
        <f>SUM(L28:L30)</f>
        <v>0</v>
      </c>
      <c r="M31" s="319"/>
    </row>
    <row r="32" spans="1:13" customHeight="1" ht="16.5">
      <c r="A32" s="369"/>
      <c r="B32" s="369"/>
      <c r="C32" s="370"/>
      <c r="D32" s="371"/>
      <c r="E32" s="372"/>
      <c r="F32" s="371"/>
      <c r="G32" s="373"/>
      <c r="H32" s="371"/>
      <c r="I32" s="372"/>
      <c r="J32" s="370"/>
      <c r="K32" s="374"/>
      <c r="L32" s="373"/>
      <c r="M32" s="349"/>
    </row>
    <row r="33" spans="1:13" customHeight="1" ht="15.75">
      <c r="A33" s="350" t="s">
        <v>374</v>
      </c>
      <c r="B33" s="351"/>
      <c r="C33" s="352"/>
      <c r="D33" s="352"/>
      <c r="E33" s="352"/>
      <c r="F33" s="352"/>
      <c r="G33" s="352"/>
      <c r="H33" s="353"/>
      <c r="I33" s="354"/>
      <c r="J33" s="375"/>
      <c r="K33" s="352"/>
      <c r="L33" s="356"/>
      <c r="M33" s="349"/>
    </row>
    <row r="34" spans="1:13" customHeight="1" ht="15">
      <c r="A34" s="302" t="s">
        <v>375</v>
      </c>
      <c r="B34" s="303" t="s">
        <v>376</v>
      </c>
      <c r="C34" s="304">
        <v>41666</v>
      </c>
      <c r="D34" s="307">
        <v>41697</v>
      </c>
      <c r="E34" s="306"/>
      <c r="F34" s="307">
        <v>41725</v>
      </c>
      <c r="G34" s="308"/>
      <c r="H34" s="376"/>
      <c r="I34" s="306"/>
      <c r="J34" s="304">
        <v>41847</v>
      </c>
      <c r="K34" s="318">
        <v>1000</v>
      </c>
      <c r="L34" s="310" t="str">
        <f>E34+G34+K34</f>
        <v>0</v>
      </c>
      <c r="M34" s="319"/>
    </row>
    <row r="35" spans="1:13" customHeight="1" ht="15.75">
      <c r="A35" s="377" t="s">
        <v>377</v>
      </c>
      <c r="B35" s="378"/>
      <c r="C35" s="378"/>
      <c r="D35" s="378"/>
      <c r="E35" s="379" t="str">
        <f>SUM(E34)</f>
        <v>0</v>
      </c>
      <c r="F35" s="378"/>
      <c r="G35" s="379" t="str">
        <f>SUM(G34)</f>
        <v>0</v>
      </c>
      <c r="H35" s="380"/>
      <c r="I35" s="381"/>
      <c r="J35" s="382"/>
      <c r="K35" s="367" t="str">
        <f>K34</f>
        <v>0</v>
      </c>
      <c r="L35" s="383" t="str">
        <f>SUM(L34)</f>
        <v>0</v>
      </c>
      <c r="M35" s="319"/>
    </row>
    <row r="36" spans="1:13" customHeight="1" ht="16.5">
      <c r="A36" s="344"/>
      <c r="B36" s="344"/>
      <c r="C36" s="344"/>
      <c r="D36" s="344"/>
      <c r="E36" s="348"/>
      <c r="F36" s="344"/>
      <c r="G36" s="348"/>
      <c r="H36" s="345"/>
      <c r="I36" s="384"/>
      <c r="J36" s="385"/>
      <c r="K36" s="344"/>
      <c r="L36" s="348"/>
      <c r="M36" s="349"/>
    </row>
    <row r="37" spans="1:13" customHeight="1" ht="15.75">
      <c r="A37" s="350" t="s">
        <v>378</v>
      </c>
      <c r="B37" s="351"/>
      <c r="C37" s="352"/>
      <c r="D37" s="352"/>
      <c r="E37" s="352"/>
      <c r="F37" s="352"/>
      <c r="G37" s="352"/>
      <c r="H37" s="353"/>
      <c r="I37" s="354"/>
      <c r="J37" s="375"/>
      <c r="K37" s="352"/>
      <c r="L37" s="356"/>
      <c r="M37" s="349"/>
    </row>
    <row r="38" spans="1:13" customHeight="1" ht="15">
      <c r="A38" s="311" t="s">
        <v>379</v>
      </c>
      <c r="B38" s="312" t="s">
        <v>352</v>
      </c>
      <c r="C38" s="313">
        <v>41648</v>
      </c>
      <c r="D38" s="315">
        <v>41679</v>
      </c>
      <c r="E38" s="306"/>
      <c r="F38" s="315">
        <v>41707</v>
      </c>
      <c r="G38" s="306"/>
      <c r="H38" s="309">
        <v>41751</v>
      </c>
      <c r="I38" s="306"/>
      <c r="J38" s="313">
        <v>41829</v>
      </c>
      <c r="K38" s="318">
        <v>1000</v>
      </c>
      <c r="L38" s="317" t="str">
        <f>E38+G38+K38+I38</f>
        <v>0</v>
      </c>
      <c r="M38" s="301"/>
    </row>
    <row r="39" spans="1:13" customHeight="1" ht="15">
      <c r="A39" s="311" t="s">
        <v>380</v>
      </c>
      <c r="B39" s="312" t="s">
        <v>252</v>
      </c>
      <c r="C39" s="313">
        <v>41869</v>
      </c>
      <c r="D39" s="315">
        <v>41900</v>
      </c>
      <c r="E39" s="316">
        <v>750</v>
      </c>
      <c r="F39" s="315">
        <v>41930</v>
      </c>
      <c r="G39" s="386"/>
      <c r="H39" s="309"/>
      <c r="I39" s="386"/>
      <c r="J39" s="313">
        <v>41688</v>
      </c>
      <c r="K39" s="362"/>
      <c r="L39" s="317"/>
      <c r="M39" s="301"/>
    </row>
    <row r="40" spans="1:13" customHeight="1" ht="15.75">
      <c r="A40" s="377" t="s">
        <v>381</v>
      </c>
      <c r="B40" s="378"/>
      <c r="C40" s="387"/>
      <c r="D40" s="387"/>
      <c r="E40" s="388" t="str">
        <f>SUM(E39)</f>
        <v>0</v>
      </c>
      <c r="F40" s="388"/>
      <c r="G40" s="388" t="str">
        <f>SUM(G39)</f>
        <v>0</v>
      </c>
      <c r="H40" s="389"/>
      <c r="I40" s="390" t="str">
        <f>SUM(I39)</f>
        <v>0</v>
      </c>
      <c r="J40" s="391"/>
      <c r="K40" s="367" t="str">
        <f>SUM(K38:K39)</f>
        <v>0</v>
      </c>
      <c r="L40" s="342" t="str">
        <f>SUM(L38:L39)</f>
        <v>0</v>
      </c>
      <c r="M40" s="319"/>
    </row>
    <row r="41" spans="1:13" customHeight="1" ht="16.5">
      <c r="A41" s="392"/>
      <c r="B41" s="344"/>
      <c r="C41" s="344"/>
      <c r="D41" s="344"/>
      <c r="E41" s="344"/>
      <c r="F41" s="344"/>
      <c r="G41" s="344"/>
      <c r="H41" s="345"/>
      <c r="I41" s="346"/>
      <c r="J41" s="385"/>
      <c r="K41" s="344"/>
      <c r="L41" s="393"/>
      <c r="M41" s="349"/>
    </row>
    <row r="42" spans="1:13" customHeight="1" ht="15.75">
      <c r="A42" s="350" t="s">
        <v>382</v>
      </c>
      <c r="B42" s="351"/>
      <c r="C42" s="352"/>
      <c r="D42" s="352"/>
      <c r="E42" s="352"/>
      <c r="F42" s="352"/>
      <c r="G42" s="352"/>
      <c r="H42" s="353"/>
      <c r="I42" s="354"/>
      <c r="J42" s="375"/>
      <c r="K42" s="352"/>
      <c r="L42" s="356"/>
      <c r="M42" s="349"/>
    </row>
    <row r="43" spans="1:13" customHeight="1" ht="15">
      <c r="A43" s="311" t="s">
        <v>383</v>
      </c>
      <c r="B43" s="312" t="s">
        <v>354</v>
      </c>
      <c r="C43" s="313">
        <v>41729</v>
      </c>
      <c r="D43" s="315">
        <v>41759</v>
      </c>
      <c r="E43" s="306"/>
      <c r="F43" s="307">
        <v>41790</v>
      </c>
      <c r="G43" s="306"/>
      <c r="H43" s="309"/>
      <c r="I43" s="306"/>
      <c r="J43" s="313">
        <v>41913</v>
      </c>
      <c r="K43" s="362"/>
      <c r="L43" s="317" t="str">
        <f>E43+G43+K43+I43</f>
        <v>0</v>
      </c>
      <c r="M43" s="319"/>
    </row>
    <row r="44" spans="1:13" customHeight="1" ht="15" s="273" customFormat="1">
      <c r="A44" s="312" t="s">
        <v>384</v>
      </c>
      <c r="B44" s="312" t="s">
        <v>354</v>
      </c>
      <c r="C44" s="313">
        <v>41820</v>
      </c>
      <c r="D44" s="315">
        <v>41850</v>
      </c>
      <c r="E44" s="316">
        <v>750</v>
      </c>
      <c r="F44" s="315">
        <v>41881</v>
      </c>
      <c r="G44" s="316">
        <v>750</v>
      </c>
      <c r="H44" s="315"/>
      <c r="I44" s="361"/>
      <c r="J44" s="313">
        <v>42003</v>
      </c>
      <c r="K44" s="362"/>
      <c r="L44" s="317" t="str">
        <f>E44+G44+K44+I44</f>
        <v>0</v>
      </c>
      <c r="M44" s="394"/>
    </row>
    <row r="45" spans="1:13" customHeight="1" ht="15" s="273" customFormat="1">
      <c r="A45" s="312" t="s">
        <v>385</v>
      </c>
      <c r="B45" s="312" t="s">
        <v>354</v>
      </c>
      <c r="C45" s="313">
        <v>41869</v>
      </c>
      <c r="D45" s="315">
        <v>41900</v>
      </c>
      <c r="E45" s="316">
        <v>750</v>
      </c>
      <c r="F45" s="315">
        <v>41930</v>
      </c>
      <c r="G45" s="361"/>
      <c r="H45" s="315"/>
      <c r="I45" s="361"/>
      <c r="J45" s="313">
        <v>41688</v>
      </c>
      <c r="K45" s="362"/>
      <c r="L45" s="317" t="str">
        <f>E45+G45+K45+I45</f>
        <v>0</v>
      </c>
      <c r="M45" s="394"/>
    </row>
    <row r="46" spans="1:13" customHeight="1" ht="15.75">
      <c r="A46" s="377" t="s">
        <v>386</v>
      </c>
      <c r="B46" s="395"/>
      <c r="C46" s="396"/>
      <c r="D46" s="397"/>
      <c r="E46" s="398" t="str">
        <f>SUM(E43:E45)</f>
        <v>0</v>
      </c>
      <c r="F46" s="399"/>
      <c r="G46" s="399" t="str">
        <f>SUM(G43:G45)</f>
        <v>0</v>
      </c>
      <c r="H46" s="399" t="str">
        <f>SUM(H43)</f>
        <v>0</v>
      </c>
      <c r="I46" s="399" t="str">
        <f>SUM(I43)</f>
        <v>0</v>
      </c>
      <c r="J46" s="399"/>
      <c r="K46" s="399" t="str">
        <f>SUM(K43)</f>
        <v>0</v>
      </c>
      <c r="L46" s="399" t="str">
        <f>SUM(L43:L45)</f>
        <v>0</v>
      </c>
      <c r="M46" s="394"/>
    </row>
    <row r="47" spans="1:13" customHeight="1" ht="16.5">
      <c r="A47" s="392"/>
      <c r="B47" s="344"/>
      <c r="C47" s="344"/>
      <c r="D47" s="344"/>
      <c r="E47" s="344"/>
      <c r="F47" s="344"/>
      <c r="G47" s="344"/>
      <c r="H47" s="345"/>
      <c r="I47" s="346"/>
      <c r="J47" s="385"/>
      <c r="K47" s="344"/>
      <c r="L47" s="393"/>
      <c r="M47" s="349"/>
    </row>
    <row r="48" spans="1:13" customHeight="1" ht="15.75" hidden="true">
      <c r="A48" s="400" t="s">
        <v>387</v>
      </c>
      <c r="B48" s="352"/>
      <c r="C48" s="352"/>
      <c r="D48" s="352"/>
      <c r="E48" s="352"/>
      <c r="F48" s="352"/>
      <c r="G48" s="352"/>
      <c r="H48" s="353"/>
      <c r="I48" s="354"/>
      <c r="J48" s="375"/>
      <c r="K48" s="352"/>
      <c r="L48" s="356"/>
      <c r="M48" s="349"/>
    </row>
    <row r="49" spans="1:13" customHeight="1" ht="15" hidden="true">
      <c r="A49" s="311" t="s">
        <v>388</v>
      </c>
      <c r="B49" s="312" t="s">
        <v>354</v>
      </c>
      <c r="C49" s="313">
        <v>41724</v>
      </c>
      <c r="D49" s="315">
        <v>41755</v>
      </c>
      <c r="E49" s="306"/>
      <c r="F49" s="307">
        <v>41785</v>
      </c>
      <c r="G49" s="306"/>
      <c r="H49" s="309"/>
      <c r="I49" s="306"/>
      <c r="J49" s="313">
        <v>41908</v>
      </c>
      <c r="K49" s="362"/>
      <c r="L49" s="317" t="str">
        <f>E49+G49+K49+I49</f>
        <v>0</v>
      </c>
      <c r="M49" s="319" t="s">
        <v>389</v>
      </c>
    </row>
    <row r="50" spans="1:13" customHeight="1" ht="15.75" hidden="true">
      <c r="A50" s="377" t="s">
        <v>390</v>
      </c>
      <c r="B50" s="395"/>
      <c r="C50" s="401"/>
      <c r="D50" s="402"/>
      <c r="E50" s="398" t="str">
        <f>SUM(E49)</f>
        <v>0</v>
      </c>
      <c r="F50" s="402"/>
      <c r="G50" s="399" t="str">
        <f>SUM(G49)</f>
        <v>0</v>
      </c>
      <c r="H50" s="402"/>
      <c r="I50" s="399"/>
      <c r="J50" s="403"/>
      <c r="K50" s="404" t="str">
        <f>K49</f>
        <v>0</v>
      </c>
      <c r="L50" s="405" t="str">
        <f>SUM(L49)</f>
        <v>0</v>
      </c>
      <c r="M50" s="394"/>
    </row>
    <row r="51" spans="1:13" customHeight="1" ht="15.75" hidden="true">
      <c r="A51" s="406"/>
      <c r="B51" s="369"/>
      <c r="C51" s="370"/>
      <c r="D51" s="407"/>
      <c r="E51" s="372"/>
      <c r="F51" s="407"/>
      <c r="G51" s="408"/>
      <c r="H51" s="407"/>
      <c r="I51" s="409"/>
      <c r="J51" s="410"/>
      <c r="K51" s="411"/>
      <c r="L51" s="412"/>
      <c r="M51" s="394"/>
    </row>
    <row r="52" spans="1:13" customHeight="1" ht="15.75" hidden="true">
      <c r="A52" s="350" t="s">
        <v>391</v>
      </c>
      <c r="B52" s="351"/>
      <c r="C52" s="352"/>
      <c r="D52" s="352"/>
      <c r="E52" s="352"/>
      <c r="F52" s="352"/>
      <c r="G52" s="352"/>
      <c r="H52" s="353"/>
      <c r="I52" s="354"/>
      <c r="J52" s="375"/>
      <c r="K52" s="352"/>
      <c r="L52" s="356"/>
      <c r="M52" s="349"/>
    </row>
    <row r="53" spans="1:13" customHeight="1" ht="15" hidden="true">
      <c r="A53" s="311" t="s">
        <v>392</v>
      </c>
      <c r="B53" s="312" t="s">
        <v>354</v>
      </c>
      <c r="C53" s="313">
        <v>41730</v>
      </c>
      <c r="D53" s="315">
        <v>41760</v>
      </c>
      <c r="E53" s="306"/>
      <c r="F53" s="315">
        <v>41791</v>
      </c>
      <c r="G53" s="306"/>
      <c r="H53" s="309"/>
      <c r="I53" s="306"/>
      <c r="J53" s="313">
        <v>41913</v>
      </c>
      <c r="K53" s="362"/>
      <c r="L53" s="317" t="str">
        <f>E53+G53+K53+I53</f>
        <v>0</v>
      </c>
      <c r="M53" s="319"/>
    </row>
    <row r="54" spans="1:13" customHeight="1" ht="15.75" hidden="true">
      <c r="A54" s="377" t="s">
        <v>393</v>
      </c>
      <c r="B54" s="395"/>
      <c r="C54" s="396"/>
      <c r="D54" s="397"/>
      <c r="E54" s="398" t="str">
        <f>SUM(E53)</f>
        <v>0</v>
      </c>
      <c r="F54" s="397"/>
      <c r="G54" s="399" t="str">
        <f>SUM(G53)</f>
        <v>0</v>
      </c>
      <c r="H54" s="397"/>
      <c r="I54" s="413"/>
      <c r="J54" s="414"/>
      <c r="K54" s="415"/>
      <c r="L54" s="405" t="str">
        <f>SUM(L53)</f>
        <v>0</v>
      </c>
      <c r="M54" s="394"/>
    </row>
    <row r="55" spans="1:13" customHeight="1" ht="16.5" hidden="true">
      <c r="A55" s="416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349"/>
    </row>
    <row r="56" spans="1:13" customHeight="1" ht="15">
      <c r="A56" s="350" t="s">
        <v>394</v>
      </c>
      <c r="B56" s="351"/>
      <c r="C56" s="352"/>
      <c r="D56" s="352"/>
      <c r="E56" s="352"/>
      <c r="F56" s="352"/>
      <c r="G56" s="352"/>
      <c r="H56" s="353"/>
      <c r="I56" s="354"/>
      <c r="J56" s="375"/>
      <c r="K56" s="352"/>
      <c r="L56" s="356"/>
    </row>
    <row r="57" spans="1:13" customHeight="1" ht="15">
      <c r="A57" s="311" t="s">
        <v>395</v>
      </c>
      <c r="B57" s="312" t="s">
        <v>354</v>
      </c>
      <c r="C57" s="313">
        <v>41764</v>
      </c>
      <c r="D57" s="315">
        <v>41795</v>
      </c>
      <c r="E57" s="316">
        <v>750</v>
      </c>
      <c r="F57" s="315">
        <v>41825</v>
      </c>
      <c r="G57" s="316">
        <v>750</v>
      </c>
      <c r="H57" s="309"/>
      <c r="I57" s="306"/>
      <c r="J57" s="313">
        <v>41948</v>
      </c>
      <c r="K57" s="362"/>
      <c r="L57" s="317" t="str">
        <f>E57+G57+K57+I57</f>
        <v>0</v>
      </c>
    </row>
    <row r="58" spans="1:13" customHeight="1" ht="15.75">
      <c r="A58" s="377" t="s">
        <v>396</v>
      </c>
      <c r="B58" s="395"/>
      <c r="C58" s="396"/>
      <c r="D58" s="397"/>
      <c r="E58" s="399" t="str">
        <f>SUM(E57)</f>
        <v>0</v>
      </c>
      <c r="F58" s="397"/>
      <c r="G58" s="399" t="str">
        <f>SUM(G57)</f>
        <v>0</v>
      </c>
      <c r="H58" s="397"/>
      <c r="I58" s="413"/>
      <c r="J58" s="414"/>
      <c r="K58" s="415"/>
      <c r="L58" s="405" t="str">
        <f>SUM(L57)</f>
        <v>0</v>
      </c>
    </row>
    <row r="59" spans="1:13" customHeight="1" ht="15.75">
      <c r="A59" s="344"/>
      <c r="B59" s="344"/>
      <c r="C59" s="344"/>
      <c r="D59" s="344"/>
      <c r="E59" s="344"/>
      <c r="F59" s="344"/>
      <c r="G59" s="344"/>
      <c r="H59" s="345"/>
      <c r="I59" s="346"/>
      <c r="J59" s="347"/>
      <c r="K59" s="344"/>
      <c r="L59" s="344"/>
    </row>
    <row r="60" spans="1:13" customHeight="1" ht="15">
      <c r="A60" s="350" t="s">
        <v>397</v>
      </c>
      <c r="B60" s="351"/>
      <c r="C60" s="352"/>
      <c r="D60" s="352"/>
      <c r="E60" s="352"/>
      <c r="F60" s="352"/>
      <c r="G60" s="352"/>
      <c r="H60" s="353"/>
      <c r="I60" s="354"/>
      <c r="J60" s="375"/>
      <c r="K60" s="352"/>
      <c r="L60" s="356"/>
    </row>
    <row r="61" spans="1:13" customHeight="1" ht="15">
      <c r="A61" s="311" t="s">
        <v>398</v>
      </c>
      <c r="B61" s="312" t="s">
        <v>399</v>
      </c>
      <c r="C61" s="313">
        <v>41687</v>
      </c>
      <c r="D61" s="315">
        <v>41715</v>
      </c>
      <c r="E61" s="306"/>
      <c r="F61" s="315">
        <v>41746</v>
      </c>
      <c r="G61" s="306"/>
      <c r="H61" s="309"/>
      <c r="I61" s="306"/>
      <c r="J61" s="313">
        <v>41868</v>
      </c>
      <c r="K61" s="318">
        <v>500</v>
      </c>
      <c r="L61" s="317" t="str">
        <f>E61+G61+K61+I61</f>
        <v>0</v>
      </c>
      <c r="M61" s="394"/>
    </row>
    <row r="62" spans="1:13" customHeight="1" ht="15.75">
      <c r="A62" s="377" t="s">
        <v>400</v>
      </c>
      <c r="B62" s="395"/>
      <c r="C62" s="396"/>
      <c r="D62" s="397"/>
      <c r="E62" s="399" t="str">
        <f>SUM(E61)</f>
        <v>0</v>
      </c>
      <c r="F62" s="397"/>
      <c r="G62" s="417"/>
      <c r="H62" s="397"/>
      <c r="I62" s="413"/>
      <c r="J62" s="414"/>
      <c r="K62" s="367" t="str">
        <f>SUM(K60:K61)</f>
        <v>0</v>
      </c>
      <c r="L62" s="405" t="str">
        <f>SUM(L61)</f>
        <v>0</v>
      </c>
    </row>
    <row r="63" spans="1:13" customHeight="1" ht="15.75">
      <c r="A63" s="344"/>
      <c r="B63" s="344"/>
      <c r="C63" s="344"/>
      <c r="D63" s="344"/>
      <c r="E63" s="344"/>
      <c r="F63" s="344"/>
      <c r="G63" s="344"/>
      <c r="H63" s="345"/>
      <c r="I63" s="346"/>
      <c r="J63" s="347"/>
      <c r="K63" s="344"/>
      <c r="L63" s="344"/>
    </row>
    <row r="64" spans="1:13" customHeight="1" ht="15">
      <c r="A64" s="350" t="s">
        <v>401</v>
      </c>
      <c r="B64" s="351"/>
      <c r="C64" s="352"/>
      <c r="D64" s="352"/>
      <c r="E64" s="352"/>
      <c r="F64" s="352"/>
      <c r="G64" s="352"/>
      <c r="H64" s="353"/>
      <c r="I64" s="354"/>
      <c r="J64" s="375"/>
      <c r="K64" s="352"/>
      <c r="L64" s="356"/>
    </row>
    <row r="65" spans="1:13" customHeight="1" ht="15">
      <c r="A65" s="311" t="s">
        <v>402</v>
      </c>
      <c r="B65" s="312" t="s">
        <v>403</v>
      </c>
      <c r="C65" s="313">
        <v>41771</v>
      </c>
      <c r="D65" s="315">
        <v>41802</v>
      </c>
      <c r="E65" s="316">
        <v>1500</v>
      </c>
      <c r="F65" s="315">
        <v>41832</v>
      </c>
      <c r="G65" s="316">
        <v>1500</v>
      </c>
      <c r="H65" s="309"/>
      <c r="I65" s="306"/>
      <c r="J65" s="313">
        <v>41955</v>
      </c>
      <c r="K65" s="362"/>
      <c r="L65" s="317" t="str">
        <f>E65+G65+K65+I65</f>
        <v>0</v>
      </c>
    </row>
    <row r="66" spans="1:13" customHeight="1" ht="15.75">
      <c r="A66" s="377" t="s">
        <v>404</v>
      </c>
      <c r="B66" s="395"/>
      <c r="C66" s="396"/>
      <c r="D66" s="397"/>
      <c r="E66" s="399" t="str">
        <f>SUM(E65)</f>
        <v>0</v>
      </c>
      <c r="F66" s="397"/>
      <c r="G66" s="399" t="str">
        <f>SUM(G65)</f>
        <v>0</v>
      </c>
      <c r="H66" s="397"/>
      <c r="I66" s="413"/>
      <c r="J66" s="414"/>
      <c r="K66" s="415"/>
      <c r="L66" s="405" t="str">
        <f>SUM(L65)</f>
        <v>0</v>
      </c>
    </row>
    <row r="67" spans="1:13" customHeight="1" ht="15.75">
      <c r="A67" s="344"/>
      <c r="B67" s="344"/>
      <c r="C67" s="344"/>
      <c r="D67" s="344"/>
      <c r="E67" s="344"/>
      <c r="F67" s="344"/>
      <c r="G67" s="344"/>
      <c r="H67" s="345"/>
      <c r="I67" s="346"/>
      <c r="J67" s="347"/>
      <c r="K67" s="344"/>
      <c r="L67" s="344"/>
    </row>
    <row r="68" spans="1:13" customHeight="1" ht="15">
      <c r="A68" s="350" t="s">
        <v>405</v>
      </c>
      <c r="B68" s="351"/>
      <c r="C68" s="352"/>
      <c r="D68" s="352"/>
      <c r="E68" s="352"/>
      <c r="F68" s="352"/>
      <c r="G68" s="352"/>
      <c r="H68" s="353"/>
      <c r="I68" s="354"/>
      <c r="J68" s="375"/>
      <c r="K68" s="352"/>
      <c r="L68" s="356"/>
    </row>
    <row r="69" spans="1:13" customHeight="1" ht="15">
      <c r="A69" s="311" t="s">
        <v>406</v>
      </c>
      <c r="B69" s="312" t="s">
        <v>399</v>
      </c>
      <c r="C69" s="313">
        <v>41771</v>
      </c>
      <c r="D69" s="315">
        <v>41802</v>
      </c>
      <c r="E69" s="316">
        <v>750</v>
      </c>
      <c r="F69" s="315">
        <v>41832</v>
      </c>
      <c r="G69" s="316">
        <v>750</v>
      </c>
      <c r="H69" s="309"/>
      <c r="I69" s="306"/>
      <c r="J69" s="313">
        <v>41868</v>
      </c>
      <c r="K69" s="362"/>
      <c r="L69" s="317" t="str">
        <f>E69+G69+K69+I69</f>
        <v>0</v>
      </c>
    </row>
    <row r="70" spans="1:13" customHeight="1" ht="15.75">
      <c r="A70" s="377" t="s">
        <v>407</v>
      </c>
      <c r="B70" s="395"/>
      <c r="C70" s="396"/>
      <c r="D70" s="397"/>
      <c r="E70" s="399" t="str">
        <f>SUM(E69)</f>
        <v>0</v>
      </c>
      <c r="F70" s="397"/>
      <c r="G70" s="399" t="str">
        <f>SUM(G69)</f>
        <v>0</v>
      </c>
      <c r="H70" s="397"/>
      <c r="I70" s="413"/>
      <c r="J70" s="414"/>
      <c r="K70" s="415"/>
      <c r="L70" s="405" t="str">
        <f>SUM(L69)</f>
        <v>0</v>
      </c>
    </row>
    <row r="71" spans="1:13" customHeight="1" ht="15.75">
      <c r="A71" s="344"/>
      <c r="B71" s="344"/>
      <c r="C71" s="344"/>
      <c r="D71" s="344"/>
      <c r="E71" s="344"/>
      <c r="F71" s="344"/>
      <c r="G71" s="344"/>
      <c r="H71" s="345"/>
      <c r="I71" s="346"/>
      <c r="J71" s="347"/>
      <c r="K71" s="344"/>
      <c r="L71" s="344"/>
    </row>
    <row r="72" spans="1:13" customHeight="1" ht="15">
      <c r="A72" s="350" t="s">
        <v>408</v>
      </c>
      <c r="B72" s="351"/>
      <c r="C72" s="352"/>
      <c r="D72" s="352"/>
      <c r="E72" s="352"/>
      <c r="F72" s="352"/>
      <c r="G72" s="352"/>
      <c r="H72" s="353"/>
      <c r="I72" s="354"/>
      <c r="J72" s="375"/>
      <c r="K72" s="352"/>
      <c r="L72" s="356"/>
    </row>
    <row r="73" spans="1:13" customHeight="1" ht="15" s="273" customFormat="1">
      <c r="A73" s="311" t="s">
        <v>409</v>
      </c>
      <c r="B73" s="312" t="s">
        <v>354</v>
      </c>
      <c r="C73" s="313">
        <v>41820</v>
      </c>
      <c r="D73" s="315">
        <v>41850</v>
      </c>
      <c r="E73" s="316">
        <v>750</v>
      </c>
      <c r="F73" s="315">
        <v>41881</v>
      </c>
      <c r="G73" s="316">
        <v>750</v>
      </c>
      <c r="H73" s="315"/>
      <c r="I73" s="361"/>
      <c r="J73" s="313">
        <v>42003</v>
      </c>
      <c r="K73" s="362"/>
      <c r="L73" s="317" t="str">
        <f>E73+G73+K73+I73</f>
        <v>0</v>
      </c>
    </row>
    <row r="74" spans="1:13" customHeight="1" ht="15.75">
      <c r="A74" s="377" t="s">
        <v>410</v>
      </c>
      <c r="B74" s="395"/>
      <c r="C74" s="396"/>
      <c r="D74" s="397"/>
      <c r="E74" s="399" t="str">
        <f>SUM(E73)</f>
        <v>0</v>
      </c>
      <c r="F74" s="397"/>
      <c r="G74" s="399" t="str">
        <f>SUM(G73)</f>
        <v>0</v>
      </c>
      <c r="H74" s="397"/>
      <c r="I74" s="413"/>
      <c r="J74" s="414"/>
      <c r="K74" s="415"/>
      <c r="L74" s="405" t="str">
        <f>SUM(L73)</f>
        <v>0</v>
      </c>
    </row>
    <row r="75" spans="1:13" customHeight="1" ht="15.75">
      <c r="A75" s="344"/>
      <c r="B75" s="344"/>
      <c r="C75" s="344"/>
      <c r="D75" s="344"/>
      <c r="E75" s="344"/>
      <c r="F75" s="344"/>
      <c r="G75" s="344"/>
      <c r="H75" s="345"/>
      <c r="I75" s="346"/>
      <c r="J75" s="347"/>
      <c r="K75" s="344"/>
      <c r="L75" s="344"/>
    </row>
    <row r="76" spans="1:13" customHeight="1" ht="15">
      <c r="A76" s="350" t="s">
        <v>411</v>
      </c>
      <c r="B76" s="351"/>
      <c r="C76" s="352"/>
      <c r="D76" s="352"/>
      <c r="E76" s="352"/>
      <c r="F76" s="352"/>
      <c r="G76" s="352"/>
      <c r="H76" s="353"/>
      <c r="I76" s="354"/>
      <c r="J76" s="375"/>
      <c r="K76" s="352"/>
      <c r="L76" s="356"/>
    </row>
    <row r="77" spans="1:13" customHeight="1" ht="15" s="273" customFormat="1">
      <c r="A77" s="311" t="s">
        <v>412</v>
      </c>
      <c r="B77" s="312" t="s">
        <v>403</v>
      </c>
      <c r="C77" s="313">
        <v>41862</v>
      </c>
      <c r="D77" s="315">
        <v>41893</v>
      </c>
      <c r="E77" s="316">
        <v>1500</v>
      </c>
      <c r="F77" s="315">
        <v>41923</v>
      </c>
      <c r="G77" s="361"/>
      <c r="H77" s="315"/>
      <c r="I77" s="361"/>
      <c r="J77" s="313">
        <v>41681</v>
      </c>
      <c r="K77" s="362"/>
      <c r="L77" s="317" t="str">
        <f>E77+G77+K77+I77</f>
        <v>0</v>
      </c>
    </row>
    <row r="78" spans="1:13" customHeight="1" ht="15.75">
      <c r="A78" s="377" t="s">
        <v>413</v>
      </c>
      <c r="B78" s="395"/>
      <c r="C78" s="396"/>
      <c r="D78" s="397"/>
      <c r="E78" s="399" t="str">
        <f>SUM(E77)</f>
        <v>0</v>
      </c>
      <c r="F78" s="397"/>
      <c r="G78" s="417"/>
      <c r="H78" s="397"/>
      <c r="I78" s="413"/>
      <c r="J78" s="414"/>
      <c r="K78" s="415"/>
      <c r="L78" s="405" t="str">
        <f>SUM(L77)</f>
        <v>0</v>
      </c>
    </row>
    <row r="79" spans="1:13" customHeight="1" ht="15">
      <c r="A79" s="344"/>
      <c r="B79" s="344"/>
      <c r="C79" s="344"/>
      <c r="D79" s="344"/>
      <c r="E79" s="344"/>
      <c r="F79" s="344"/>
      <c r="G79" s="344"/>
      <c r="H79" s="345"/>
      <c r="I79" s="346"/>
      <c r="J79" s="347"/>
      <c r="K79" s="344"/>
      <c r="L79" s="344"/>
    </row>
    <row r="80" spans="1:13" customHeight="1" ht="15">
      <c r="A80" s="344"/>
      <c r="B80" s="344"/>
      <c r="C80" s="344"/>
      <c r="D80" s="344"/>
      <c r="E80" s="344"/>
      <c r="F80" s="344"/>
      <c r="G80" s="344"/>
      <c r="H80" s="345"/>
      <c r="I80" s="346"/>
      <c r="J80" s="347"/>
      <c r="K80" s="344"/>
      <c r="L80" s="344"/>
    </row>
    <row r="81" spans="1:13" customHeight="1" ht="16.5">
      <c r="B81" s="273"/>
      <c r="C81" s="418" t="s">
        <v>197</v>
      </c>
      <c r="D81" s="273"/>
      <c r="E81" s="419" t="str">
        <f>NA()</f>
        <v>0</v>
      </c>
      <c r="F81" s="419" t="str">
        <f>NA()</f>
        <v>0</v>
      </c>
      <c r="G81" s="419" t="str">
        <f>NA()</f>
        <v>0</v>
      </c>
      <c r="H81" s="419" t="str">
        <f>NA()</f>
        <v>0</v>
      </c>
      <c r="I81" s="419" t="str">
        <f>NA()</f>
        <v>0</v>
      </c>
      <c r="J81" s="419" t="str">
        <f>NA()</f>
        <v>0</v>
      </c>
      <c r="K81" s="419" t="str">
        <f>NA()</f>
        <v>0</v>
      </c>
      <c r="L81" s="419" t="str">
        <f>L25+L31+L35+L40+L46+L58+L62+L66+L70+L74+L78</f>
        <v>0</v>
      </c>
    </row>
    <row r="82" spans="1:13" customHeight="1" ht="15.75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1167"/>
  <sheetViews>
    <sheetView tabSelected="0" workbookViewId="0" showGridLines="true" showRowColHeaders="1">
      <selection activeCell="C181" sqref="C181"/>
    </sheetView>
  </sheetViews>
  <sheetFormatPr customHeight="true" defaultRowHeight="12" outlineLevelRow="0" outlineLevelCol="0"/>
  <cols>
    <col min="1" max="1" width="2" customWidth="true" style="47"/>
    <col min="2" max="2" width="30.140625" customWidth="true" style="47"/>
    <col min="3" max="3" width="25.8515625" customWidth="true" style="47"/>
    <col min="4" max="4" width="19.140625" customWidth="true" style="47"/>
    <col min="5" max="5" width="22.140625" customWidth="true" style="420"/>
    <col min="6" max="6" width="0" hidden="true" customWidth="true" style="47"/>
    <col min="7" max="7" width="0" hidden="true" customWidth="true" style="47"/>
    <col min="8" max="8" width="0" hidden="true" customWidth="true" style="47"/>
    <col min="9" max="9" width="0" hidden="true" customWidth="true" style="47"/>
    <col min="10" max="10" width="9.140625" customWidth="true" style="1"/>
    <col min="11" max="11" width="9.140625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</cols>
  <sheetData>
    <row r="1" spans="1:256" customHeight="1" ht="12">
      <c r="A1" s="421" t="s">
        <v>414</v>
      </c>
      <c r="B1" s="421"/>
      <c r="C1" s="421"/>
      <c r="D1" s="421"/>
      <c r="E1" s="421"/>
      <c r="G1" s="421"/>
      <c r="H1" s="421"/>
      <c r="I1" s="421"/>
    </row>
    <row r="2" spans="1:256" customHeight="1" ht="12">
      <c r="A2" s="422" t="s">
        <v>415</v>
      </c>
      <c r="B2" s="422"/>
      <c r="C2" s="422"/>
      <c r="D2" s="422"/>
      <c r="E2" s="422"/>
      <c r="G2" s="422"/>
      <c r="H2" s="422"/>
      <c r="I2" s="422"/>
    </row>
    <row r="3" spans="1:256" customHeight="1" ht="12">
      <c r="A3" s="423"/>
      <c r="B3" s="423"/>
      <c r="C3" s="423"/>
      <c r="D3" s="423"/>
      <c r="E3" s="424"/>
      <c r="G3" s="423"/>
      <c r="H3" s="423"/>
      <c r="I3" s="423"/>
    </row>
    <row r="4" spans="1:256" customHeight="1" ht="12">
      <c r="A4" s="423"/>
      <c r="B4" s="423" t="s">
        <v>416</v>
      </c>
      <c r="C4" s="425" t="s">
        <v>417</v>
      </c>
      <c r="D4" s="423" t="s">
        <v>418</v>
      </c>
      <c r="E4" s="420" t="str">
        <f>NA()</f>
        <v>0</v>
      </c>
      <c r="G4" s="423"/>
      <c r="H4" s="423"/>
      <c r="I4" s="425"/>
    </row>
    <row r="5" spans="1:256" customHeight="1" ht="12">
      <c r="A5" s="423"/>
      <c r="B5" s="423" t="s">
        <v>419</v>
      </c>
      <c r="C5" s="426">
        <v>41709</v>
      </c>
      <c r="D5" s="423" t="s">
        <v>420</v>
      </c>
      <c r="E5" s="427" t="s">
        <v>421</v>
      </c>
      <c r="G5" s="423"/>
      <c r="H5" s="423"/>
      <c r="I5" s="426"/>
    </row>
    <row r="6" spans="1:256" customHeight="1" ht="12">
      <c r="A6" s="423"/>
      <c r="B6" s="428" t="s">
        <v>422</v>
      </c>
      <c r="C6" s="428"/>
      <c r="D6" s="429" t="s">
        <v>423</v>
      </c>
      <c r="E6" s="429"/>
      <c r="G6" s="423"/>
      <c r="H6" s="430"/>
      <c r="I6" s="430"/>
    </row>
    <row r="7" spans="1:256" customHeight="1" ht="12">
      <c r="A7" s="423"/>
      <c r="B7" s="431" t="s">
        <v>424</v>
      </c>
      <c r="C7" s="432" t="s">
        <v>8</v>
      </c>
      <c r="D7" s="431" t="s">
        <v>424</v>
      </c>
      <c r="E7" s="433" t="s">
        <v>8</v>
      </c>
      <c r="G7" s="423"/>
      <c r="H7" s="434"/>
      <c r="I7" s="435"/>
    </row>
    <row r="8" spans="1:256" customHeight="1" ht="12">
      <c r="A8" s="423"/>
      <c r="B8" s="436" t="s">
        <v>425</v>
      </c>
      <c r="C8" s="437" t="str">
        <f>NA()</f>
        <v>0</v>
      </c>
      <c r="D8" s="438" t="s">
        <v>426</v>
      </c>
      <c r="E8" s="439"/>
      <c r="G8" s="423"/>
      <c r="H8" s="423"/>
      <c r="I8" s="440"/>
    </row>
    <row r="9" spans="1:256" customHeight="1" ht="12">
      <c r="A9" s="423"/>
      <c r="B9" s="441" t="s">
        <v>427</v>
      </c>
      <c r="C9" s="441"/>
      <c r="D9" s="442" t="s">
        <v>428</v>
      </c>
      <c r="E9" s="439"/>
      <c r="G9" s="423"/>
      <c r="H9" s="423"/>
      <c r="I9" s="424"/>
    </row>
    <row r="10" spans="1:256" customHeight="1" ht="12">
      <c r="A10" s="423"/>
      <c r="B10" s="443" t="s">
        <v>429</v>
      </c>
      <c r="C10" s="444" t="str">
        <f>NA()</f>
        <v>0</v>
      </c>
      <c r="D10" s="442" t="s">
        <v>430</v>
      </c>
      <c r="E10" s="439"/>
      <c r="G10" s="423"/>
      <c r="H10" s="423"/>
      <c r="I10" s="424"/>
    </row>
    <row r="11" spans="1:256" customHeight="1" ht="12">
      <c r="A11" s="423"/>
      <c r="B11" s="443" t="s">
        <v>431</v>
      </c>
      <c r="C11" s="444" t="str">
        <f>NA()</f>
        <v>0</v>
      </c>
      <c r="D11" s="442"/>
      <c r="E11" s="439"/>
      <c r="G11" s="423"/>
      <c r="H11" s="423"/>
      <c r="I11" s="424"/>
    </row>
    <row r="12" spans="1:256" customHeight="1" ht="12">
      <c r="A12" s="423"/>
      <c r="B12" s="443" t="s">
        <v>78</v>
      </c>
      <c r="C12" s="444" t="str">
        <f>NA()</f>
        <v>0</v>
      </c>
      <c r="D12" s="442"/>
      <c r="E12" s="439"/>
      <c r="G12" s="423"/>
      <c r="H12" s="423"/>
      <c r="I12" s="424"/>
    </row>
    <row r="13" spans="1:256" customHeight="1" ht="12">
      <c r="A13" s="423"/>
      <c r="B13" s="445" t="s">
        <v>432</v>
      </c>
      <c r="C13" s="445"/>
      <c r="D13" s="442"/>
      <c r="E13" s="439"/>
      <c r="G13" s="423"/>
      <c r="H13" s="423"/>
      <c r="I13" s="424"/>
    </row>
    <row r="14" spans="1:256" customHeight="1" ht="15">
      <c r="A14" s="423"/>
      <c r="B14" s="446" t="s">
        <v>433</v>
      </c>
      <c r="C14" s="121"/>
      <c r="D14" s="442"/>
      <c r="E14" s="439"/>
      <c r="G14" s="423"/>
      <c r="H14" s="423"/>
      <c r="I14" s="424"/>
    </row>
    <row r="15" spans="1:256" customHeight="1" ht="15">
      <c r="A15" s="423"/>
      <c r="B15" s="443" t="s">
        <v>434</v>
      </c>
      <c r="C15" s="121"/>
      <c r="D15" s="442"/>
      <c r="E15" s="439"/>
      <c r="G15" s="423"/>
      <c r="H15" s="423"/>
      <c r="I15" s="424"/>
    </row>
    <row r="16" spans="1:256" customHeight="1" ht="12">
      <c r="A16" s="423"/>
      <c r="B16" s="428" t="s">
        <v>435</v>
      </c>
      <c r="C16" s="447" t="str">
        <f>C8-C10-C11-C12-C15</f>
        <v>0</v>
      </c>
      <c r="D16" s="442"/>
      <c r="E16" s="448"/>
      <c r="G16" s="423"/>
      <c r="H16" s="449"/>
      <c r="I16" s="440"/>
    </row>
    <row r="17" spans="1:256" customHeight="1" ht="18">
      <c r="A17" s="423"/>
      <c r="B17" s="450" t="s">
        <v>436</v>
      </c>
      <c r="C17" s="451"/>
      <c r="D17" s="442"/>
      <c r="E17" s="448"/>
      <c r="G17" s="423"/>
    </row>
    <row r="18" spans="1:256" customHeight="1" ht="18">
      <c r="A18" s="423"/>
      <c r="B18" s="452" t="s">
        <v>25</v>
      </c>
      <c r="C18" s="452" t="str">
        <f>C16+C17</f>
        <v>0</v>
      </c>
      <c r="D18" s="453"/>
      <c r="E18" s="454"/>
      <c r="G18" s="423"/>
    </row>
    <row r="19" spans="1:256" customHeight="1" ht="12.75">
      <c r="A19" s="423"/>
      <c r="E19" s="455"/>
      <c r="G19" s="423"/>
    </row>
    <row r="20" spans="1:256" customHeight="1" ht="12">
      <c r="A20" s="423"/>
      <c r="B20" s="42" t="s">
        <v>26</v>
      </c>
      <c r="C20" s="43"/>
      <c r="D20" s="456"/>
      <c r="E20" s="457"/>
      <c r="G20" s="423"/>
      <c r="H20" s="46"/>
    </row>
    <row r="21" spans="1:256" customHeight="1" ht="12">
      <c r="A21" s="423"/>
      <c r="B21" s="46"/>
      <c r="D21" s="458"/>
      <c r="E21" s="459" t="s">
        <v>27</v>
      </c>
      <c r="G21" s="423"/>
      <c r="H21" s="46"/>
    </row>
    <row r="22" spans="1:256" customHeight="1" ht="12">
      <c r="A22" s="423"/>
      <c r="B22" s="46"/>
      <c r="D22" s="458"/>
      <c r="E22" s="45"/>
      <c r="G22" s="423"/>
      <c r="H22" s="46"/>
    </row>
    <row r="23" spans="1:256" customHeight="1" ht="12">
      <c r="A23" s="423"/>
      <c r="C23" s="460"/>
      <c r="D23" s="460"/>
      <c r="E23" s="47"/>
      <c r="G23" s="423"/>
    </row>
    <row r="24" spans="1:256" customHeight="1" ht="12">
      <c r="A24" s="423"/>
      <c r="B24" s="461"/>
      <c r="C24" s="424"/>
      <c r="D24" s="423"/>
      <c r="E24" s="462"/>
    </row>
    <row r="25" spans="1:256" customHeight="1" ht="12">
      <c r="A25" s="423"/>
      <c r="B25" s="423"/>
      <c r="C25" s="424"/>
      <c r="D25" s="423"/>
      <c r="E25" s="424"/>
    </row>
    <row r="26" spans="1:256" customHeight="1" ht="12">
      <c r="A26" s="421" t="s">
        <v>414</v>
      </c>
      <c r="B26" s="421"/>
      <c r="C26" s="421"/>
      <c r="D26" s="421"/>
      <c r="E26" s="421"/>
    </row>
    <row r="27" spans="1:256" customHeight="1" ht="12">
      <c r="A27" s="422" t="s">
        <v>415</v>
      </c>
      <c r="B27" s="422"/>
      <c r="C27" s="422"/>
      <c r="D27" s="422"/>
      <c r="E27" s="422"/>
    </row>
    <row r="28" spans="1:256" customHeight="1" ht="12">
      <c r="A28" s="423"/>
      <c r="B28" s="423"/>
      <c r="C28" s="423"/>
      <c r="D28" s="423"/>
      <c r="E28" s="424"/>
    </row>
    <row r="29" spans="1:256" customHeight="1" ht="12">
      <c r="A29" s="423"/>
      <c r="B29" s="423" t="s">
        <v>416</v>
      </c>
      <c r="C29" s="463" t="s">
        <v>437</v>
      </c>
      <c r="D29" s="423" t="s">
        <v>418</v>
      </c>
      <c r="E29" s="420" t="str">
        <f>NA()</f>
        <v>0</v>
      </c>
    </row>
    <row r="30" spans="1:256" customHeight="1" ht="12">
      <c r="A30" s="423"/>
      <c r="B30" s="423" t="s">
        <v>419</v>
      </c>
      <c r="C30" s="426" t="str">
        <f>NA()</f>
        <v>0</v>
      </c>
      <c r="D30" s="423" t="s">
        <v>420</v>
      </c>
      <c r="E30" s="427" t="s">
        <v>421</v>
      </c>
    </row>
    <row r="31" spans="1:256" customHeight="1" ht="12">
      <c r="A31" s="423"/>
      <c r="B31" s="428" t="s">
        <v>422</v>
      </c>
      <c r="C31" s="428"/>
      <c r="D31" s="429" t="s">
        <v>423</v>
      </c>
      <c r="E31" s="429"/>
    </row>
    <row r="32" spans="1:256" customHeight="1" ht="12">
      <c r="A32" s="423"/>
      <c r="B32" s="431" t="s">
        <v>424</v>
      </c>
      <c r="C32" s="432" t="s">
        <v>8</v>
      </c>
      <c r="D32" s="431" t="s">
        <v>424</v>
      </c>
      <c r="E32" s="433" t="s">
        <v>8</v>
      </c>
    </row>
    <row r="33" spans="1:256" customHeight="1" ht="12">
      <c r="A33" s="423"/>
      <c r="B33" s="436" t="s">
        <v>425</v>
      </c>
      <c r="C33" s="447" t="str">
        <f>NA()</f>
        <v>0</v>
      </c>
      <c r="D33" s="438" t="s">
        <v>426</v>
      </c>
      <c r="E33" s="439"/>
    </row>
    <row r="34" spans="1:256" customHeight="1" ht="12">
      <c r="A34" s="423"/>
      <c r="B34" s="441" t="s">
        <v>427</v>
      </c>
      <c r="C34" s="441"/>
      <c r="D34" s="442" t="s">
        <v>428</v>
      </c>
      <c r="E34" s="439"/>
    </row>
    <row r="35" spans="1:256" customHeight="1" ht="12">
      <c r="A35" s="423"/>
      <c r="B35" s="443" t="s">
        <v>429</v>
      </c>
      <c r="C35" s="444" t="str">
        <f>NA()</f>
        <v>0</v>
      </c>
      <c r="D35" s="442" t="s">
        <v>430</v>
      </c>
      <c r="E35" s="439"/>
    </row>
    <row r="36" spans="1:256" customHeight="1" ht="12">
      <c r="A36" s="423"/>
      <c r="B36" s="443" t="s">
        <v>431</v>
      </c>
      <c r="C36" s="444" t="str">
        <f>NA()</f>
        <v>0</v>
      </c>
      <c r="D36" s="442"/>
      <c r="E36" s="439"/>
    </row>
    <row r="37" spans="1:256" customHeight="1" ht="12">
      <c r="A37" s="423"/>
      <c r="B37" s="443" t="s">
        <v>78</v>
      </c>
      <c r="C37" s="444" t="str">
        <f>NA()</f>
        <v>0</v>
      </c>
      <c r="D37" s="442"/>
      <c r="E37" s="439"/>
    </row>
    <row r="38" spans="1:256" customHeight="1" ht="12">
      <c r="A38" s="423"/>
      <c r="B38" s="445" t="s">
        <v>432</v>
      </c>
      <c r="C38" s="445"/>
      <c r="D38" s="442"/>
      <c r="E38" s="439"/>
      <c r="G38" s="423"/>
      <c r="H38" s="423"/>
      <c r="I38" s="424"/>
    </row>
    <row r="39" spans="1:256" customHeight="1" ht="15">
      <c r="A39" s="423"/>
      <c r="B39" s="446" t="s">
        <v>433</v>
      </c>
      <c r="C39" s="121"/>
      <c r="D39" s="442"/>
      <c r="E39" s="439"/>
    </row>
    <row r="40" spans="1:256" customHeight="1" ht="15">
      <c r="A40" s="423"/>
      <c r="B40" s="443" t="s">
        <v>434</v>
      </c>
      <c r="C40" s="121"/>
      <c r="D40" s="442"/>
      <c r="E40" s="439"/>
    </row>
    <row r="41" spans="1:256" customHeight="1" ht="12">
      <c r="A41" s="423"/>
      <c r="B41" s="428" t="s">
        <v>435</v>
      </c>
      <c r="C41" s="447" t="str">
        <f>C33-C35-C36-C37-C40</f>
        <v>0</v>
      </c>
      <c r="D41" s="442"/>
      <c r="E41" s="448"/>
    </row>
    <row r="42" spans="1:256" customHeight="1" ht="12">
      <c r="A42" s="423"/>
      <c r="B42" s="450" t="s">
        <v>436</v>
      </c>
      <c r="C42" s="451"/>
      <c r="D42" s="442"/>
      <c r="E42" s="448"/>
    </row>
    <row r="43" spans="1:256" customHeight="1" ht="12">
      <c r="A43" s="423"/>
      <c r="B43" s="452" t="s">
        <v>25</v>
      </c>
      <c r="C43" s="452" t="str">
        <f>C41+C42</f>
        <v>0</v>
      </c>
      <c r="D43" s="453"/>
      <c r="E43" s="454"/>
    </row>
    <row r="44" spans="1:256" customHeight="1" ht="12">
      <c r="A44" s="423"/>
      <c r="E44" s="455"/>
    </row>
    <row r="45" spans="1:256" customHeight="1" ht="12">
      <c r="A45" s="423"/>
      <c r="B45" s="42" t="s">
        <v>26</v>
      </c>
      <c r="C45" s="43"/>
      <c r="D45" s="456"/>
      <c r="E45" s="457"/>
    </row>
    <row r="46" spans="1:256" customHeight="1" ht="12">
      <c r="A46" s="423"/>
      <c r="B46" s="46"/>
      <c r="D46" s="458"/>
      <c r="E46" s="459" t="s">
        <v>27</v>
      </c>
      <c r="F46" s="420" t="str">
        <f>C40-E40</f>
        <v>0</v>
      </c>
    </row>
    <row r="47" spans="1:256" customHeight="1" ht="12">
      <c r="A47" s="423"/>
      <c r="D47" s="459"/>
      <c r="E47" s="459"/>
    </row>
    <row r="48" spans="1:256" customHeight="1" ht="12">
      <c r="A48" s="423"/>
      <c r="C48" s="460"/>
      <c r="D48" s="460"/>
      <c r="E48" s="47"/>
      <c r="G48" s="423"/>
    </row>
    <row r="49" spans="1:256" customHeight="1" ht="12">
      <c r="A49" s="423"/>
      <c r="B49" s="461"/>
      <c r="C49" s="424"/>
      <c r="D49" s="423"/>
      <c r="E49" s="462"/>
    </row>
    <row r="50" spans="1:256" customHeight="1" ht="12">
      <c r="A50" s="423"/>
      <c r="B50" s="423"/>
      <c r="C50" s="424"/>
      <c r="D50" s="423"/>
      <c r="E50" s="424"/>
    </row>
    <row r="51" spans="1:256" customHeight="1" ht="12">
      <c r="A51" s="421" t="s">
        <v>414</v>
      </c>
      <c r="B51" s="421"/>
      <c r="C51" s="421"/>
      <c r="D51" s="421"/>
      <c r="E51" s="421"/>
      <c r="G51" s="421"/>
      <c r="H51" s="421"/>
      <c r="I51" s="421"/>
    </row>
    <row r="52" spans="1:256" customHeight="1" ht="12">
      <c r="A52" s="422" t="s">
        <v>415</v>
      </c>
      <c r="B52" s="422"/>
      <c r="C52" s="422"/>
      <c r="D52" s="422"/>
      <c r="E52" s="422"/>
      <c r="G52" s="422"/>
      <c r="H52" s="422"/>
      <c r="I52" s="422"/>
    </row>
    <row r="53" spans="1:256" customHeight="1" ht="12">
      <c r="A53" s="423"/>
      <c r="B53" s="423"/>
      <c r="C53" s="423"/>
      <c r="D53" s="423"/>
      <c r="E53" s="424"/>
      <c r="G53" s="423"/>
      <c r="H53" s="423"/>
      <c r="I53" s="423"/>
    </row>
    <row r="54" spans="1:256" customHeight="1" ht="12">
      <c r="A54" s="423"/>
      <c r="B54" s="423" t="s">
        <v>416</v>
      </c>
      <c r="C54" s="464" t="s">
        <v>438</v>
      </c>
      <c r="D54" s="423" t="s">
        <v>418</v>
      </c>
      <c r="E54" s="420" t="str">
        <f>NA()</f>
        <v>0</v>
      </c>
      <c r="G54" s="423"/>
      <c r="H54" s="423"/>
      <c r="I54" s="425"/>
    </row>
    <row r="55" spans="1:256" customHeight="1" ht="12">
      <c r="A55" s="423"/>
      <c r="B55" s="423" t="s">
        <v>419</v>
      </c>
      <c r="C55" s="426" t="str">
        <f>NA()</f>
        <v>0</v>
      </c>
      <c r="D55" s="423" t="s">
        <v>420</v>
      </c>
      <c r="E55" s="427" t="s">
        <v>134</v>
      </c>
      <c r="G55" s="423"/>
      <c r="H55" s="423"/>
      <c r="I55" s="426"/>
    </row>
    <row r="56" spans="1:256" customHeight="1" ht="12">
      <c r="A56" s="423"/>
      <c r="B56" s="428" t="s">
        <v>422</v>
      </c>
      <c r="C56" s="428"/>
      <c r="D56" s="429" t="s">
        <v>423</v>
      </c>
      <c r="E56" s="429"/>
      <c r="G56" s="423"/>
      <c r="H56" s="465"/>
      <c r="I56" s="465"/>
    </row>
    <row r="57" spans="1:256" customHeight="1" ht="12">
      <c r="A57" s="423"/>
      <c r="B57" s="431" t="s">
        <v>424</v>
      </c>
      <c r="C57" s="432" t="s">
        <v>8</v>
      </c>
      <c r="D57" s="431" t="s">
        <v>424</v>
      </c>
      <c r="E57" s="433" t="s">
        <v>8</v>
      </c>
      <c r="F57" s="466"/>
      <c r="G57" s="423"/>
      <c r="H57" s="434"/>
      <c r="I57" s="435"/>
    </row>
    <row r="58" spans="1:256" customHeight="1" ht="12">
      <c r="A58" s="423"/>
      <c r="B58" s="436" t="s">
        <v>425</v>
      </c>
      <c r="C58" s="447" t="str">
        <f>NA()</f>
        <v>0</v>
      </c>
      <c r="D58" s="438" t="s">
        <v>426</v>
      </c>
      <c r="E58" s="439"/>
      <c r="G58" s="423"/>
      <c r="H58" s="423"/>
      <c r="I58" s="440"/>
    </row>
    <row r="59" spans="1:256" customHeight="1" ht="12">
      <c r="A59" s="423"/>
      <c r="B59" s="441" t="s">
        <v>427</v>
      </c>
      <c r="C59" s="441"/>
      <c r="D59" s="442" t="s">
        <v>428</v>
      </c>
      <c r="E59" s="439"/>
      <c r="G59" s="423"/>
      <c r="H59" s="423"/>
      <c r="I59" s="424"/>
    </row>
    <row r="60" spans="1:256" customHeight="1" ht="12">
      <c r="A60" s="423"/>
      <c r="B60" s="443" t="s">
        <v>429</v>
      </c>
      <c r="C60" s="444" t="str">
        <f>NA()</f>
        <v>0</v>
      </c>
      <c r="D60" s="442" t="s">
        <v>430</v>
      </c>
      <c r="E60" s="439"/>
      <c r="G60" s="423"/>
      <c r="H60" s="423"/>
      <c r="I60" s="424"/>
    </row>
    <row r="61" spans="1:256" customHeight="1" ht="12">
      <c r="A61" s="423"/>
      <c r="B61" s="443" t="s">
        <v>431</v>
      </c>
      <c r="C61" s="444" t="str">
        <f>NA()</f>
        <v>0</v>
      </c>
      <c r="D61" s="442"/>
      <c r="E61" s="439"/>
      <c r="G61" s="423"/>
      <c r="H61" s="423"/>
      <c r="I61" s="424"/>
    </row>
    <row r="62" spans="1:256" customHeight="1" ht="12">
      <c r="A62" s="423"/>
      <c r="B62" s="443" t="s">
        <v>78</v>
      </c>
      <c r="C62" s="444" t="str">
        <f>NA()</f>
        <v>0</v>
      </c>
      <c r="D62" s="442"/>
      <c r="E62" s="439"/>
      <c r="G62" s="423"/>
      <c r="H62" s="423"/>
      <c r="I62" s="424"/>
    </row>
    <row r="63" spans="1:256" customHeight="1" ht="12">
      <c r="A63" s="423"/>
      <c r="B63" s="445" t="s">
        <v>432</v>
      </c>
      <c r="C63" s="467">
        <v>2343.74</v>
      </c>
      <c r="D63" s="442"/>
      <c r="E63" s="439"/>
      <c r="G63" s="423"/>
      <c r="H63" s="423"/>
      <c r="I63" s="424"/>
    </row>
    <row r="64" spans="1:256" customHeight="1" ht="15">
      <c r="A64" s="423"/>
      <c r="B64" s="446" t="s">
        <v>433</v>
      </c>
      <c r="C64" s="121"/>
      <c r="D64" s="442"/>
      <c r="E64" s="439"/>
      <c r="G64" s="423"/>
      <c r="H64" s="423"/>
      <c r="I64" s="424"/>
    </row>
    <row r="65" spans="1:256" customHeight="1" ht="15">
      <c r="A65" s="423"/>
      <c r="B65" s="443" t="s">
        <v>434</v>
      </c>
      <c r="C65" s="121"/>
      <c r="D65" s="442"/>
      <c r="E65" s="439"/>
      <c r="G65" s="423"/>
      <c r="H65" s="449"/>
      <c r="I65" s="440"/>
    </row>
    <row r="66" spans="1:256" customHeight="1" ht="24">
      <c r="A66" s="423"/>
      <c r="B66" s="428" t="s">
        <v>435</v>
      </c>
      <c r="C66" s="447" t="str">
        <f>C58-C60-C61-C62-C65-C63</f>
        <v>0</v>
      </c>
      <c r="D66" s="442"/>
      <c r="E66" s="448"/>
      <c r="F66" s="420"/>
      <c r="G66" s="423"/>
    </row>
    <row r="67" spans="1:256" customHeight="1" ht="14.25">
      <c r="A67" s="423"/>
      <c r="B67" s="450" t="s">
        <v>436</v>
      </c>
      <c r="C67" s="451"/>
      <c r="D67" s="442"/>
      <c r="E67" s="448"/>
      <c r="G67" s="423"/>
    </row>
    <row r="68" spans="1:256" customHeight="1" ht="15">
      <c r="A68" s="423"/>
      <c r="B68" s="452" t="s">
        <v>25</v>
      </c>
      <c r="C68" s="452" t="str">
        <f>C66+C67</f>
        <v>0</v>
      </c>
      <c r="D68" s="453"/>
      <c r="E68" s="454"/>
      <c r="G68" s="423"/>
      <c r="H68" s="421"/>
      <c r="I68" s="421"/>
    </row>
    <row r="69" spans="1:256" customHeight="1" ht="12">
      <c r="A69" s="423"/>
      <c r="B69" s="42" t="s">
        <v>26</v>
      </c>
      <c r="C69" s="43"/>
      <c r="D69" s="456"/>
      <c r="E69" s="457"/>
      <c r="G69" s="423"/>
      <c r="H69" s="46"/>
    </row>
    <row r="70" spans="1:256" customHeight="1" ht="12">
      <c r="A70" s="423"/>
      <c r="D70" s="459"/>
      <c r="E70" s="459" t="s">
        <v>27</v>
      </c>
      <c r="G70" s="423"/>
    </row>
    <row r="71" spans="1:256" customHeight="1" ht="12">
      <c r="A71" s="423"/>
      <c r="C71" s="460"/>
      <c r="D71" s="460"/>
      <c r="E71" s="47"/>
      <c r="G71" s="423"/>
      <c r="IO71" s="47"/>
      <c r="IP71" s="47"/>
      <c r="IQ71" s="47"/>
      <c r="IR71" s="47"/>
      <c r="IS71" s="47"/>
      <c r="IT71" s="47"/>
      <c r="IU71" s="47"/>
      <c r="IV71" s="47"/>
    </row>
    <row r="72" spans="1:256" customHeight="1" ht="12">
      <c r="A72" s="423"/>
      <c r="B72" s="423"/>
      <c r="C72" s="424"/>
      <c r="D72" s="423"/>
      <c r="E72" s="424"/>
      <c r="IO72" s="47"/>
      <c r="IP72" s="47"/>
      <c r="IQ72" s="47"/>
      <c r="IR72" s="47"/>
      <c r="IS72" s="47"/>
      <c r="IT72" s="47"/>
      <c r="IU72" s="47"/>
      <c r="IV72" s="47"/>
    </row>
    <row r="73" spans="1:256" customHeight="1" ht="12">
      <c r="A73" s="423"/>
      <c r="B73" s="423"/>
      <c r="C73" s="424"/>
      <c r="D73" s="423"/>
      <c r="E73" s="424"/>
      <c r="IO73" s="47"/>
      <c r="IP73" s="47"/>
      <c r="IQ73" s="47"/>
      <c r="IR73" s="47"/>
      <c r="IS73" s="47"/>
      <c r="IT73" s="47"/>
      <c r="IU73" s="47"/>
      <c r="IV73" s="47"/>
    </row>
    <row r="74" spans="1:256" customHeight="1" ht="12">
      <c r="A74" s="421" t="s">
        <v>414</v>
      </c>
      <c r="B74" s="421"/>
      <c r="C74" s="421"/>
      <c r="D74" s="421"/>
      <c r="E74" s="421"/>
      <c r="IO74" s="47"/>
      <c r="IP74" s="47"/>
      <c r="IQ74" s="47"/>
      <c r="IR74" s="47"/>
      <c r="IS74" s="47"/>
      <c r="IT74" s="47"/>
      <c r="IU74" s="47"/>
      <c r="IV74" s="47"/>
    </row>
    <row r="75" spans="1:256" customHeight="1" ht="12">
      <c r="A75" s="422" t="s">
        <v>415</v>
      </c>
      <c r="B75" s="422"/>
      <c r="C75" s="422"/>
      <c r="D75" s="422"/>
      <c r="E75" s="422"/>
      <c r="IO75" s="47"/>
      <c r="IP75" s="47"/>
      <c r="IQ75" s="47"/>
      <c r="IR75" s="47"/>
      <c r="IS75" s="47"/>
      <c r="IT75" s="47"/>
      <c r="IU75" s="47"/>
      <c r="IV75" s="47"/>
    </row>
    <row r="76" spans="1:256" customHeight="1" ht="12">
      <c r="A76" s="423"/>
      <c r="B76" s="423"/>
      <c r="C76" s="423"/>
      <c r="D76" s="423"/>
      <c r="E76" s="424"/>
      <c r="IO76" s="47"/>
      <c r="IP76" s="47"/>
      <c r="IQ76" s="47"/>
      <c r="IR76" s="47"/>
      <c r="IS76" s="47"/>
      <c r="IT76" s="47"/>
      <c r="IU76" s="47"/>
      <c r="IV76" s="47"/>
    </row>
    <row r="77" spans="1:256" customHeight="1" ht="12">
      <c r="A77" s="423"/>
      <c r="B77" s="423" t="s">
        <v>416</v>
      </c>
      <c r="C77" s="468" t="s">
        <v>439</v>
      </c>
      <c r="D77" s="423" t="s">
        <v>418</v>
      </c>
      <c r="E77" s="420" t="str">
        <f>NA()</f>
        <v>0</v>
      </c>
      <c r="IO77" s="47"/>
      <c r="IP77" s="47"/>
      <c r="IQ77" s="47"/>
      <c r="IR77" s="47"/>
      <c r="IS77" s="47"/>
      <c r="IT77" s="47"/>
      <c r="IU77" s="47"/>
      <c r="IV77" s="47"/>
    </row>
    <row r="78" spans="1:256" customHeight="1" ht="12">
      <c r="A78" s="423"/>
      <c r="B78" s="423" t="s">
        <v>419</v>
      </c>
      <c r="C78" s="426" t="str">
        <f>NA()</f>
        <v>0</v>
      </c>
      <c r="D78" s="423" t="s">
        <v>420</v>
      </c>
      <c r="E78" s="427" t="s">
        <v>421</v>
      </c>
      <c r="IO78" s="47"/>
      <c r="IP78" s="47"/>
      <c r="IQ78" s="47"/>
      <c r="IR78" s="47"/>
      <c r="IS78" s="47"/>
      <c r="IT78" s="47"/>
      <c r="IU78" s="47"/>
      <c r="IV78" s="47"/>
    </row>
    <row r="79" spans="1:256" customHeight="1" ht="12">
      <c r="A79" s="423"/>
      <c r="B79" s="428" t="s">
        <v>422</v>
      </c>
      <c r="C79" s="428"/>
      <c r="D79" s="429" t="s">
        <v>423</v>
      </c>
      <c r="E79" s="429"/>
      <c r="IO79" s="47"/>
      <c r="IP79" s="47"/>
      <c r="IQ79" s="47"/>
      <c r="IR79" s="47"/>
      <c r="IS79" s="47"/>
      <c r="IT79" s="47"/>
      <c r="IU79" s="47"/>
      <c r="IV79" s="47"/>
    </row>
    <row r="80" spans="1:256" customHeight="1" ht="12">
      <c r="A80" s="423"/>
      <c r="B80" s="431" t="s">
        <v>424</v>
      </c>
      <c r="C80" s="432" t="s">
        <v>8</v>
      </c>
      <c r="D80" s="431" t="s">
        <v>424</v>
      </c>
      <c r="E80" s="433" t="s">
        <v>8</v>
      </c>
      <c r="IO80" s="47"/>
      <c r="IP80" s="47"/>
      <c r="IQ80" s="47"/>
      <c r="IR80" s="47"/>
      <c r="IS80" s="47"/>
      <c r="IT80" s="47"/>
      <c r="IU80" s="47"/>
      <c r="IV80" s="47"/>
    </row>
    <row r="81" spans="1:256" customHeight="1" ht="12">
      <c r="A81" s="423"/>
      <c r="B81" s="436" t="s">
        <v>425</v>
      </c>
      <c r="C81" s="447" t="str">
        <f>NA()</f>
        <v>0</v>
      </c>
      <c r="D81" s="438" t="s">
        <v>426</v>
      </c>
      <c r="E81" s="439"/>
      <c r="IO81" s="47"/>
      <c r="IP81" s="47"/>
      <c r="IQ81" s="47"/>
      <c r="IR81" s="47"/>
      <c r="IS81" s="47"/>
      <c r="IT81" s="47"/>
      <c r="IU81" s="47"/>
      <c r="IV81" s="47"/>
    </row>
    <row r="82" spans="1:256" customHeight="1" ht="12">
      <c r="A82" s="423"/>
      <c r="B82" s="441" t="s">
        <v>427</v>
      </c>
      <c r="C82" s="441"/>
      <c r="D82" s="442" t="s">
        <v>428</v>
      </c>
      <c r="E82" s="439"/>
      <c r="IO82" s="47"/>
      <c r="IP82" s="47"/>
      <c r="IQ82" s="47"/>
      <c r="IR82" s="47"/>
      <c r="IS82" s="47"/>
      <c r="IT82" s="47"/>
      <c r="IU82" s="47"/>
      <c r="IV82" s="47"/>
    </row>
    <row r="83" spans="1:256" customHeight="1" ht="12">
      <c r="A83" s="423"/>
      <c r="B83" s="443" t="s">
        <v>429</v>
      </c>
      <c r="C83" s="444" t="str">
        <f>NA()</f>
        <v>0</v>
      </c>
      <c r="D83" s="442" t="s">
        <v>430</v>
      </c>
      <c r="E83" s="439"/>
      <c r="IO83" s="47"/>
      <c r="IP83" s="47"/>
      <c r="IQ83" s="47"/>
      <c r="IR83" s="47"/>
      <c r="IS83" s="47"/>
      <c r="IT83" s="47"/>
      <c r="IU83" s="47"/>
      <c r="IV83" s="47"/>
    </row>
    <row r="84" spans="1:256" customHeight="1" ht="12">
      <c r="A84" s="423"/>
      <c r="B84" s="443" t="s">
        <v>431</v>
      </c>
      <c r="C84" s="444" t="str">
        <f>NA()</f>
        <v>0</v>
      </c>
      <c r="D84" s="442"/>
      <c r="E84" s="439"/>
      <c r="IO84" s="47"/>
      <c r="IP84" s="47"/>
      <c r="IQ84" s="47"/>
      <c r="IR84" s="47"/>
      <c r="IS84" s="47"/>
      <c r="IT84" s="47"/>
      <c r="IU84" s="47"/>
      <c r="IV84" s="47"/>
    </row>
    <row r="85" spans="1:256" customHeight="1" ht="12">
      <c r="A85" s="423"/>
      <c r="B85" s="443" t="s">
        <v>78</v>
      </c>
      <c r="C85" s="444" t="str">
        <f>NA()</f>
        <v>0</v>
      </c>
      <c r="D85" s="442"/>
      <c r="E85" s="439"/>
      <c r="IO85" s="47"/>
      <c r="IP85" s="47"/>
      <c r="IQ85" s="47"/>
      <c r="IR85" s="47"/>
      <c r="IS85" s="47"/>
      <c r="IT85" s="47"/>
      <c r="IU85" s="47"/>
      <c r="IV85" s="47"/>
    </row>
    <row r="86" spans="1:256" customHeight="1" ht="12">
      <c r="A86" s="423"/>
      <c r="B86" s="445" t="s">
        <v>432</v>
      </c>
      <c r="C86" s="467" t="str">
        <f>NA()</f>
        <v>0</v>
      </c>
      <c r="D86" s="442"/>
      <c r="E86" s="439"/>
      <c r="IO86" s="47"/>
      <c r="IP86" s="47"/>
      <c r="IQ86" s="47"/>
      <c r="IR86" s="47"/>
      <c r="IS86" s="47"/>
      <c r="IT86" s="47"/>
      <c r="IU86" s="47"/>
      <c r="IV86" s="47"/>
    </row>
    <row r="87" spans="1:256" customHeight="1" ht="15">
      <c r="A87" s="423"/>
      <c r="B87" s="446" t="s">
        <v>433</v>
      </c>
      <c r="C87" s="121"/>
      <c r="D87" s="442"/>
      <c r="E87" s="439"/>
      <c r="IO87" s="47"/>
      <c r="IP87" s="47"/>
      <c r="IQ87" s="47"/>
      <c r="IR87" s="47"/>
      <c r="IS87" s="47"/>
      <c r="IT87" s="47"/>
      <c r="IU87" s="47"/>
      <c r="IV87" s="47"/>
    </row>
    <row r="88" spans="1:256" customHeight="1" ht="15">
      <c r="A88" s="423"/>
      <c r="B88" s="443" t="s">
        <v>434</v>
      </c>
      <c r="C88" s="121"/>
      <c r="D88" s="442"/>
      <c r="E88" s="439"/>
      <c r="IO88" s="47"/>
      <c r="IP88" s="47"/>
      <c r="IQ88" s="47"/>
      <c r="IR88" s="47"/>
      <c r="IS88" s="47"/>
      <c r="IT88" s="47"/>
      <c r="IU88" s="47"/>
      <c r="IV88" s="47"/>
    </row>
    <row r="89" spans="1:256" customHeight="1" ht="12">
      <c r="A89" s="423"/>
      <c r="B89" s="428" t="s">
        <v>435</v>
      </c>
      <c r="C89" s="447" t="str">
        <f>C81-C83-C84-C85-C88-C86</f>
        <v>0</v>
      </c>
      <c r="D89" s="442"/>
      <c r="E89" s="448"/>
      <c r="IO89" s="47"/>
      <c r="IP89" s="47"/>
      <c r="IQ89" s="47"/>
      <c r="IR89" s="47"/>
      <c r="IS89" s="47"/>
      <c r="IT89" s="47"/>
      <c r="IU89" s="47"/>
      <c r="IV89" s="47"/>
    </row>
    <row r="90" spans="1:256" customHeight="1" ht="12">
      <c r="A90" s="423"/>
      <c r="B90" s="450" t="s">
        <v>436</v>
      </c>
      <c r="C90" s="451"/>
      <c r="D90" s="442"/>
      <c r="E90" s="448"/>
      <c r="IO90" s="47"/>
      <c r="IP90" s="47"/>
      <c r="IQ90" s="47"/>
      <c r="IR90" s="47"/>
      <c r="IS90" s="47"/>
      <c r="IT90" s="47"/>
      <c r="IU90" s="47"/>
      <c r="IV90" s="47"/>
    </row>
    <row r="91" spans="1:256" customHeight="1" ht="12">
      <c r="A91" s="423"/>
      <c r="B91" s="452" t="s">
        <v>25</v>
      </c>
      <c r="C91" s="452" t="str">
        <f>C89+C90</f>
        <v>0</v>
      </c>
      <c r="D91" s="453"/>
      <c r="E91" s="454"/>
      <c r="IO91" s="47"/>
      <c r="IP91" s="47"/>
      <c r="IQ91" s="47"/>
      <c r="IR91" s="47"/>
      <c r="IS91" s="47"/>
      <c r="IT91" s="47"/>
      <c r="IU91" s="47"/>
      <c r="IV91" s="47"/>
    </row>
    <row r="92" spans="1:256" customHeight="1" ht="12">
      <c r="B92" s="42" t="s">
        <v>26</v>
      </c>
      <c r="C92" s="43"/>
      <c r="D92" s="456"/>
      <c r="E92" s="457"/>
      <c r="IO92" s="47"/>
      <c r="IP92" s="47"/>
      <c r="IQ92" s="47"/>
      <c r="IR92" s="47"/>
      <c r="IS92" s="47"/>
      <c r="IT92" s="47"/>
      <c r="IU92" s="47"/>
      <c r="IV92" s="47"/>
    </row>
    <row r="93" spans="1:256" customHeight="1" ht="12">
      <c r="A93" s="423"/>
      <c r="D93" s="459"/>
      <c r="E93" s="459" t="s">
        <v>27</v>
      </c>
      <c r="G93" s="423"/>
      <c r="IO93" s="47"/>
      <c r="IP93" s="47"/>
      <c r="IQ93" s="47"/>
      <c r="IR93" s="47"/>
      <c r="IS93" s="47"/>
      <c r="IT93" s="47"/>
      <c r="IU93" s="47"/>
      <c r="IV93" s="47"/>
    </row>
    <row r="94" spans="1:256" customHeight="1" ht="12">
      <c r="A94" s="423"/>
      <c r="B94" s="469"/>
      <c r="C94" s="469"/>
      <c r="D94" s="469"/>
      <c r="E94" s="469"/>
      <c r="IO94" s="47"/>
      <c r="IP94" s="47"/>
      <c r="IQ94" s="47"/>
      <c r="IR94" s="47"/>
      <c r="IS94" s="47"/>
      <c r="IT94" s="47"/>
      <c r="IU94" s="47"/>
      <c r="IV94" s="47"/>
    </row>
    <row r="96" spans="1:256" customHeight="1" ht="12">
      <c r="A96" s="421" t="s">
        <v>414</v>
      </c>
      <c r="B96" s="421"/>
      <c r="C96" s="421"/>
      <c r="D96" s="421"/>
      <c r="E96" s="421"/>
      <c r="G96" s="421"/>
      <c r="H96" s="421"/>
      <c r="I96" s="421"/>
    </row>
    <row r="97" spans="1:256" customHeight="1" ht="12">
      <c r="A97" s="422" t="s">
        <v>415</v>
      </c>
      <c r="B97" s="422"/>
      <c r="C97" s="422"/>
      <c r="D97" s="422"/>
      <c r="E97" s="422"/>
      <c r="G97" s="422"/>
      <c r="H97" s="422"/>
      <c r="I97" s="422"/>
    </row>
    <row r="98" spans="1:256" customHeight="1" ht="12">
      <c r="A98" s="423"/>
      <c r="B98" s="423"/>
      <c r="C98" s="423"/>
      <c r="D98" s="423"/>
      <c r="E98" s="424"/>
      <c r="G98" s="423"/>
      <c r="H98" s="423"/>
      <c r="I98" s="423"/>
    </row>
    <row r="99" spans="1:256" customHeight="1" ht="12">
      <c r="A99" s="423"/>
      <c r="B99" s="423" t="s">
        <v>416</v>
      </c>
      <c r="C99" s="463" t="s">
        <v>440</v>
      </c>
      <c r="D99" s="423" t="s">
        <v>418</v>
      </c>
      <c r="E99" s="420" t="str">
        <f>NA()</f>
        <v>0</v>
      </c>
      <c r="G99" s="423"/>
      <c r="H99" s="423"/>
      <c r="I99" s="425"/>
    </row>
    <row r="100" spans="1:256" customHeight="1" ht="12">
      <c r="A100" s="423"/>
      <c r="B100" s="423" t="s">
        <v>419</v>
      </c>
      <c r="C100" s="470">
        <v>41661</v>
      </c>
      <c r="D100" s="423" t="s">
        <v>420</v>
      </c>
      <c r="E100" s="427" t="s">
        <v>125</v>
      </c>
      <c r="G100" s="423"/>
      <c r="H100" s="423"/>
      <c r="I100" s="426"/>
    </row>
    <row r="101" spans="1:256" customHeight="1" ht="12">
      <c r="A101" s="423"/>
      <c r="B101" s="423"/>
      <c r="C101" s="471"/>
      <c r="D101" s="423"/>
      <c r="E101" s="427"/>
      <c r="G101" s="423"/>
      <c r="H101" s="423"/>
      <c r="I101" s="426"/>
    </row>
    <row r="102" spans="1:256" customHeight="1" ht="12">
      <c r="A102" s="423"/>
      <c r="B102" s="428" t="s">
        <v>422</v>
      </c>
      <c r="C102" s="428"/>
      <c r="D102" s="429" t="s">
        <v>423</v>
      </c>
      <c r="E102" s="429"/>
      <c r="G102" s="423"/>
      <c r="H102" s="430"/>
      <c r="I102" s="430"/>
    </row>
    <row r="103" spans="1:256" customHeight="1" ht="12">
      <c r="A103" s="423"/>
      <c r="B103" s="431" t="s">
        <v>424</v>
      </c>
      <c r="C103" s="432" t="s">
        <v>8</v>
      </c>
      <c r="D103" s="431" t="s">
        <v>424</v>
      </c>
      <c r="E103" s="433" t="s">
        <v>8</v>
      </c>
      <c r="G103" s="423"/>
      <c r="H103" s="434"/>
      <c r="I103" s="435"/>
    </row>
    <row r="104" spans="1:256" customHeight="1" ht="12">
      <c r="A104" s="423"/>
      <c r="B104" s="436" t="s">
        <v>425</v>
      </c>
      <c r="C104" s="447" t="str">
        <f>NA()</f>
        <v>0</v>
      </c>
      <c r="D104" s="438" t="s">
        <v>426</v>
      </c>
      <c r="E104" s="439"/>
      <c r="F104" s="420"/>
      <c r="G104" s="423"/>
      <c r="H104" s="423"/>
      <c r="I104" s="440"/>
    </row>
    <row r="105" spans="1:256" customHeight="1" ht="12">
      <c r="A105" s="423"/>
      <c r="B105" s="441" t="s">
        <v>427</v>
      </c>
      <c r="C105" s="441"/>
      <c r="D105" s="442" t="s">
        <v>428</v>
      </c>
      <c r="E105" s="439"/>
      <c r="G105" s="423"/>
      <c r="H105" s="423"/>
      <c r="I105" s="424"/>
    </row>
    <row r="106" spans="1:256" customHeight="1" ht="12">
      <c r="A106" s="423"/>
      <c r="B106" s="443" t="s">
        <v>429</v>
      </c>
      <c r="C106" s="444" t="str">
        <f>NA()</f>
        <v>0</v>
      </c>
      <c r="D106" s="442" t="s">
        <v>430</v>
      </c>
      <c r="E106" s="439"/>
      <c r="G106" s="423"/>
      <c r="H106" s="423"/>
      <c r="I106" s="424"/>
    </row>
    <row r="107" spans="1:256" customHeight="1" ht="12">
      <c r="A107" s="423"/>
      <c r="B107" s="443" t="s">
        <v>431</v>
      </c>
      <c r="C107" s="444" t="str">
        <f>NA()</f>
        <v>0</v>
      </c>
      <c r="D107" s="442"/>
      <c r="E107" s="439"/>
      <c r="G107" s="423"/>
      <c r="H107" s="423"/>
      <c r="I107" s="424"/>
    </row>
    <row r="108" spans="1:256" customHeight="1" ht="12">
      <c r="A108" s="423"/>
      <c r="B108" s="443" t="s">
        <v>78</v>
      </c>
      <c r="C108" s="444" t="str">
        <f>NA()</f>
        <v>0</v>
      </c>
      <c r="D108" s="442"/>
      <c r="E108" s="439"/>
      <c r="G108" s="423"/>
      <c r="H108" s="423"/>
      <c r="I108" s="424"/>
    </row>
    <row r="109" spans="1:256" customHeight="1" ht="12">
      <c r="A109" s="423"/>
      <c r="B109" s="445" t="s">
        <v>432</v>
      </c>
      <c r="C109" s="467" t="str">
        <f>NA()</f>
        <v>0</v>
      </c>
      <c r="D109" s="442"/>
      <c r="E109" s="439"/>
    </row>
    <row r="110" spans="1:256" customHeight="1" ht="15">
      <c r="A110" s="423"/>
      <c r="B110" s="446" t="s">
        <v>433</v>
      </c>
      <c r="C110" s="121"/>
      <c r="D110" s="442"/>
      <c r="E110" s="439"/>
      <c r="G110" s="423"/>
      <c r="H110" s="423"/>
      <c r="I110" s="424"/>
    </row>
    <row r="111" spans="1:256" customHeight="1" ht="15">
      <c r="A111" s="423"/>
      <c r="B111" s="443" t="s">
        <v>434</v>
      </c>
      <c r="C111" s="121"/>
      <c r="D111" s="442"/>
      <c r="E111" s="439"/>
      <c r="G111" s="423"/>
      <c r="H111" s="449"/>
      <c r="I111" s="440"/>
    </row>
    <row r="112" spans="1:256" customHeight="1" ht="16.5">
      <c r="A112" s="423"/>
      <c r="B112" s="428" t="s">
        <v>435</v>
      </c>
      <c r="C112" s="447" t="str">
        <f>C104-C106-C107-C108-C111-C109</f>
        <v>0</v>
      </c>
      <c r="D112" s="442"/>
      <c r="E112" s="448"/>
      <c r="G112" s="423"/>
    </row>
    <row r="113" spans="1:256" customHeight="1" ht="13.5">
      <c r="A113" s="423"/>
      <c r="B113" s="450" t="s">
        <v>436</v>
      </c>
      <c r="C113" s="451"/>
      <c r="D113" s="442"/>
      <c r="E113" s="448"/>
      <c r="G113" s="423"/>
    </row>
    <row r="114" spans="1:256" customHeight="1" ht="15">
      <c r="A114" s="423"/>
      <c r="B114" s="452" t="s">
        <v>25</v>
      </c>
      <c r="C114" s="452" t="str">
        <f>C112+C113</f>
        <v>0</v>
      </c>
      <c r="D114" s="453"/>
      <c r="E114" s="454"/>
      <c r="G114" s="423"/>
      <c r="H114" s="421"/>
      <c r="I114" s="421"/>
    </row>
    <row r="115" spans="1:256" customHeight="1" ht="12">
      <c r="A115" s="423"/>
      <c r="B115" s="42" t="s">
        <v>26</v>
      </c>
      <c r="C115" s="43"/>
      <c r="D115" s="456"/>
      <c r="E115" s="457"/>
      <c r="G115" s="423"/>
      <c r="H115" s="434"/>
      <c r="I115" s="435"/>
    </row>
    <row r="116" spans="1:256" customHeight="1" ht="12">
      <c r="A116" s="423"/>
      <c r="D116" s="459"/>
      <c r="E116" s="459" t="s">
        <v>27</v>
      </c>
      <c r="G116" s="423"/>
      <c r="H116" s="423"/>
      <c r="I116" s="424"/>
    </row>
    <row r="117" spans="1:256" customHeight="1" ht="12">
      <c r="A117" s="423"/>
      <c r="C117" s="460"/>
      <c r="D117" s="460"/>
      <c r="E117" s="47"/>
      <c r="G117" s="423"/>
    </row>
    <row r="118" spans="1:256" customHeight="1" ht="12">
      <c r="A118" s="423"/>
      <c r="B118" s="461"/>
      <c r="C118" s="424"/>
      <c r="D118" s="423"/>
      <c r="E118" s="462"/>
    </row>
    <row r="119" spans="1:256" customHeight="1" ht="8.25">
      <c r="A119" s="423"/>
      <c r="B119" s="423"/>
      <c r="C119" s="424"/>
      <c r="D119" s="423"/>
      <c r="E119" s="424"/>
    </row>
    <row r="120" spans="1:256" customHeight="1" ht="12">
      <c r="A120" s="421" t="s">
        <v>414</v>
      </c>
      <c r="B120" s="421"/>
      <c r="C120" s="421"/>
      <c r="D120" s="421"/>
      <c r="E120" s="421"/>
    </row>
    <row r="121" spans="1:256" customHeight="1" ht="12">
      <c r="A121" s="422" t="s">
        <v>415</v>
      </c>
      <c r="B121" s="422"/>
      <c r="C121" s="422"/>
      <c r="D121" s="422"/>
      <c r="E121" s="422"/>
    </row>
    <row r="122" spans="1:256" customHeight="1" ht="12">
      <c r="A122" s="423"/>
      <c r="B122" s="423"/>
      <c r="C122" s="423"/>
      <c r="D122" s="423"/>
      <c r="E122" s="424"/>
    </row>
    <row r="123" spans="1:256" customHeight="1" ht="12">
      <c r="A123" s="423"/>
      <c r="B123" s="423" t="s">
        <v>416</v>
      </c>
      <c r="C123" s="468" t="s">
        <v>441</v>
      </c>
      <c r="D123" s="423" t="s">
        <v>418</v>
      </c>
      <c r="E123" s="420" t="str">
        <f>NA()</f>
        <v>0</v>
      </c>
    </row>
    <row r="124" spans="1:256" customHeight="1" ht="12">
      <c r="A124" s="423"/>
      <c r="B124" s="423" t="s">
        <v>419</v>
      </c>
      <c r="C124" s="426" t="str">
        <f>NA()</f>
        <v>0</v>
      </c>
      <c r="D124" s="423" t="s">
        <v>420</v>
      </c>
      <c r="E124" s="427" t="s">
        <v>421</v>
      </c>
    </row>
    <row r="125" spans="1:256" customHeight="1" ht="12">
      <c r="A125" s="423"/>
      <c r="B125" s="428" t="s">
        <v>422</v>
      </c>
      <c r="C125" s="428"/>
      <c r="D125" s="429" t="s">
        <v>423</v>
      </c>
      <c r="E125" s="429"/>
    </row>
    <row r="126" spans="1:256" customHeight="1" ht="12">
      <c r="A126" s="423"/>
      <c r="B126" s="431" t="s">
        <v>424</v>
      </c>
      <c r="C126" s="432" t="s">
        <v>8</v>
      </c>
      <c r="D126" s="431" t="s">
        <v>424</v>
      </c>
      <c r="E126" s="433" t="s">
        <v>8</v>
      </c>
    </row>
    <row r="127" spans="1:256" customHeight="1" ht="12">
      <c r="A127" s="423"/>
      <c r="B127" s="436" t="s">
        <v>425</v>
      </c>
      <c r="C127" s="447" t="str">
        <f>NA()</f>
        <v>0</v>
      </c>
      <c r="D127" s="438" t="s">
        <v>426</v>
      </c>
      <c r="E127" s="439"/>
    </row>
    <row r="128" spans="1:256" customHeight="1" ht="12">
      <c r="A128" s="423"/>
      <c r="B128" s="441" t="s">
        <v>427</v>
      </c>
      <c r="C128" s="441"/>
      <c r="D128" s="442" t="s">
        <v>428</v>
      </c>
      <c r="E128" s="439"/>
    </row>
    <row r="129" spans="1:256" customHeight="1" ht="12">
      <c r="A129" s="423"/>
      <c r="B129" s="443" t="s">
        <v>429</v>
      </c>
      <c r="C129" s="444" t="str">
        <f>NA()</f>
        <v>0</v>
      </c>
      <c r="D129" s="442" t="s">
        <v>430</v>
      </c>
      <c r="E129" s="439"/>
    </row>
    <row r="130" spans="1:256" customHeight="1" ht="12">
      <c r="A130" s="423"/>
      <c r="B130" s="443" t="s">
        <v>431</v>
      </c>
      <c r="C130" s="444" t="str">
        <f>NA()</f>
        <v>0</v>
      </c>
      <c r="D130" s="442"/>
      <c r="E130" s="439"/>
    </row>
    <row r="131" spans="1:256" customHeight="1" ht="12">
      <c r="A131" s="423"/>
      <c r="B131" s="443" t="s">
        <v>78</v>
      </c>
      <c r="C131" s="444" t="str">
        <f>NA()</f>
        <v>0</v>
      </c>
      <c r="D131" s="442"/>
      <c r="E131" s="439"/>
    </row>
    <row r="132" spans="1:256" customHeight="1" ht="12">
      <c r="A132" s="423"/>
      <c r="B132" s="445" t="s">
        <v>432</v>
      </c>
      <c r="C132" s="445"/>
      <c r="D132" s="442"/>
      <c r="E132" s="439"/>
      <c r="G132" s="423"/>
      <c r="H132" s="423"/>
      <c r="I132" s="424"/>
    </row>
    <row r="133" spans="1:256" customHeight="1" ht="15">
      <c r="A133" s="423"/>
      <c r="B133" s="446" t="s">
        <v>433</v>
      </c>
      <c r="C133" s="121"/>
      <c r="D133" s="442"/>
      <c r="E133" s="439"/>
    </row>
    <row r="134" spans="1:256" customHeight="1" ht="15">
      <c r="A134" s="423"/>
      <c r="B134" s="443" t="s">
        <v>434</v>
      </c>
      <c r="C134" s="121"/>
      <c r="D134" s="442"/>
      <c r="E134" s="439"/>
    </row>
    <row r="135" spans="1:256" customHeight="1" ht="16.5">
      <c r="A135" s="423"/>
      <c r="B135" s="428" t="s">
        <v>435</v>
      </c>
      <c r="C135" s="447" t="str">
        <f>C127-C129-C130-C131-C134</f>
        <v>0</v>
      </c>
      <c r="D135" s="442"/>
      <c r="E135" s="448"/>
      <c r="F135" s="420"/>
    </row>
    <row r="136" spans="1:256" customHeight="1" ht="12">
      <c r="A136" s="423"/>
      <c r="B136" s="450" t="s">
        <v>436</v>
      </c>
      <c r="C136" s="451"/>
      <c r="D136" s="442"/>
      <c r="E136" s="448"/>
    </row>
    <row r="137" spans="1:256" customHeight="1" ht="12">
      <c r="A137" s="423"/>
      <c r="B137" s="452" t="s">
        <v>25</v>
      </c>
      <c r="C137" s="452" t="str">
        <f>C135+C136</f>
        <v>0</v>
      </c>
      <c r="D137" s="453"/>
      <c r="E137" s="454"/>
    </row>
    <row r="138" spans="1:256" customHeight="1" ht="12">
      <c r="A138" s="423"/>
      <c r="B138" s="42" t="s">
        <v>26</v>
      </c>
      <c r="C138" s="43"/>
      <c r="D138" s="456"/>
      <c r="E138" s="457"/>
    </row>
    <row r="139" spans="1:256" customHeight="1" ht="12">
      <c r="A139" s="423"/>
      <c r="D139" s="459"/>
      <c r="E139" s="459" t="s">
        <v>27</v>
      </c>
    </row>
    <row r="140" spans="1:256" customHeight="1" ht="12">
      <c r="A140" s="423"/>
      <c r="C140" s="460"/>
      <c r="D140" s="460"/>
      <c r="E140" s="47"/>
      <c r="G140" s="423"/>
    </row>
    <row r="141" spans="1:256" customHeight="1" ht="12">
      <c r="A141" s="423"/>
      <c r="B141" s="461"/>
      <c r="C141" s="424"/>
      <c r="D141" s="423"/>
      <c r="E141" s="462"/>
    </row>
    <row r="143" spans="1:256" customHeight="1" ht="12">
      <c r="A143" s="421" t="s">
        <v>414</v>
      </c>
      <c r="B143" s="421"/>
      <c r="C143" s="421"/>
      <c r="D143" s="421"/>
      <c r="E143" s="421"/>
      <c r="G143" s="421"/>
      <c r="H143" s="421"/>
      <c r="I143" s="421"/>
    </row>
    <row r="144" spans="1:256" customHeight="1" ht="12">
      <c r="A144" s="422" t="s">
        <v>415</v>
      </c>
      <c r="B144" s="422"/>
      <c r="C144" s="422"/>
      <c r="D144" s="422"/>
      <c r="E144" s="422"/>
      <c r="G144" s="422"/>
      <c r="H144" s="422"/>
      <c r="I144" s="422"/>
    </row>
    <row r="145" spans="1:256" customHeight="1" ht="12">
      <c r="A145" s="423"/>
      <c r="B145" s="423"/>
      <c r="C145" s="423"/>
      <c r="D145" s="423"/>
      <c r="E145" s="424"/>
      <c r="G145" s="423"/>
      <c r="H145" s="423"/>
      <c r="I145" s="423"/>
    </row>
    <row r="146" spans="1:256" customHeight="1" ht="12">
      <c r="A146" s="423"/>
      <c r="B146" s="423" t="s">
        <v>416</v>
      </c>
      <c r="C146" s="472" t="s">
        <v>442</v>
      </c>
      <c r="D146" s="423" t="s">
        <v>418</v>
      </c>
      <c r="E146" s="420" t="str">
        <f>NA()</f>
        <v>0</v>
      </c>
      <c r="G146" s="423"/>
      <c r="H146" s="423"/>
      <c r="I146" s="425"/>
    </row>
    <row r="147" spans="1:256" customHeight="1" ht="12">
      <c r="A147" s="423"/>
      <c r="B147" s="423" t="s">
        <v>419</v>
      </c>
      <c r="C147" s="426" t="str">
        <f>NA()</f>
        <v>0</v>
      </c>
      <c r="D147" s="423" t="s">
        <v>420</v>
      </c>
      <c r="E147" s="427" t="s">
        <v>421</v>
      </c>
      <c r="G147" s="423"/>
      <c r="H147" s="423"/>
      <c r="I147" s="426"/>
    </row>
    <row r="148" spans="1:256" customHeight="1" ht="12">
      <c r="A148" s="423"/>
      <c r="B148" s="428" t="s">
        <v>422</v>
      </c>
      <c r="C148" s="428"/>
      <c r="D148" s="429" t="s">
        <v>423</v>
      </c>
      <c r="E148" s="429"/>
      <c r="G148" s="423"/>
      <c r="H148" s="430"/>
      <c r="I148" s="430"/>
    </row>
    <row r="149" spans="1:256" customHeight="1" ht="12">
      <c r="A149" s="423"/>
      <c r="B149" s="431" t="s">
        <v>424</v>
      </c>
      <c r="C149" s="432" t="s">
        <v>8</v>
      </c>
      <c r="D149" s="431" t="s">
        <v>424</v>
      </c>
      <c r="E149" s="433" t="s">
        <v>8</v>
      </c>
      <c r="G149" s="423"/>
      <c r="H149" s="434"/>
      <c r="I149" s="435"/>
    </row>
    <row r="150" spans="1:256" customHeight="1" ht="12">
      <c r="A150" s="423"/>
      <c r="B150" s="436" t="s">
        <v>425</v>
      </c>
      <c r="C150" s="447" t="str">
        <f>NA()</f>
        <v>0</v>
      </c>
      <c r="D150" s="438" t="s">
        <v>426</v>
      </c>
      <c r="E150" s="439"/>
      <c r="G150" s="423"/>
      <c r="H150" s="423"/>
      <c r="I150" s="440"/>
    </row>
    <row r="151" spans="1:256" customHeight="1" ht="12">
      <c r="A151" s="423"/>
      <c r="B151" s="441" t="s">
        <v>427</v>
      </c>
      <c r="C151" s="441"/>
      <c r="D151" s="442" t="s">
        <v>428</v>
      </c>
      <c r="E151" s="439"/>
      <c r="G151" s="423"/>
      <c r="H151" s="423"/>
      <c r="I151" s="424"/>
    </row>
    <row r="152" spans="1:256" customHeight="1" ht="12">
      <c r="A152" s="423"/>
      <c r="B152" s="443" t="s">
        <v>429</v>
      </c>
      <c r="C152" s="444" t="str">
        <f>NA()</f>
        <v>0</v>
      </c>
      <c r="D152" s="442" t="s">
        <v>430</v>
      </c>
      <c r="E152" s="439"/>
      <c r="G152" s="423"/>
      <c r="H152" s="423"/>
      <c r="I152" s="424"/>
    </row>
    <row r="153" spans="1:256" customHeight="1" ht="12">
      <c r="A153" s="423"/>
      <c r="B153" s="443" t="s">
        <v>431</v>
      </c>
      <c r="C153" s="444" t="str">
        <f>NA()</f>
        <v>0</v>
      </c>
      <c r="D153" s="442"/>
      <c r="E153" s="439"/>
      <c r="G153" s="423"/>
      <c r="H153" s="423"/>
      <c r="I153" s="424"/>
    </row>
    <row r="154" spans="1:256" customHeight="1" ht="12">
      <c r="A154" s="423"/>
      <c r="B154" s="443" t="s">
        <v>78</v>
      </c>
      <c r="C154" s="444" t="str">
        <f>NA()</f>
        <v>0</v>
      </c>
      <c r="D154" s="442"/>
      <c r="E154" s="439"/>
      <c r="G154" s="423"/>
      <c r="H154" s="423"/>
      <c r="I154" s="424"/>
    </row>
    <row r="155" spans="1:256" customHeight="1" ht="12" s="423" customFormat="1">
      <c r="B155" s="445" t="s">
        <v>432</v>
      </c>
      <c r="C155" s="473" t="str">
        <f>NA()</f>
        <v>0</v>
      </c>
      <c r="D155" s="442"/>
      <c r="E155" s="439"/>
      <c r="IO155" s="47"/>
      <c r="IP155" s="47"/>
      <c r="IQ155" s="47"/>
      <c r="IR155" s="47"/>
      <c r="IS155" s="47"/>
      <c r="IT155" s="47"/>
      <c r="IU155" s="47"/>
      <c r="IV155" s="47"/>
    </row>
    <row r="156" spans="1:256" customHeight="1" ht="15">
      <c r="A156" s="423"/>
      <c r="B156" s="446" t="s">
        <v>433</v>
      </c>
      <c r="C156" s="121"/>
      <c r="D156" s="442"/>
      <c r="E156" s="439"/>
      <c r="G156" s="423"/>
      <c r="H156" s="423"/>
      <c r="I156" s="424"/>
    </row>
    <row r="157" spans="1:256" customHeight="1" ht="15">
      <c r="A157" s="423"/>
      <c r="B157" s="443" t="s">
        <v>434</v>
      </c>
      <c r="C157" s="121"/>
      <c r="D157" s="442"/>
      <c r="E157" s="439"/>
      <c r="G157" s="423"/>
      <c r="H157" s="449"/>
      <c r="I157" s="440"/>
    </row>
    <row r="158" spans="1:256" customHeight="1" ht="18">
      <c r="A158" s="423"/>
      <c r="B158" s="428" t="s">
        <v>435</v>
      </c>
      <c r="C158" s="447" t="str">
        <f>C150-C152-C153-C154-C157-C155</f>
        <v>0</v>
      </c>
      <c r="D158" s="442"/>
      <c r="E158" s="448"/>
      <c r="G158" s="423"/>
    </row>
    <row r="159" spans="1:256" customHeight="1" ht="11.25">
      <c r="A159" s="423"/>
      <c r="B159" s="450" t="s">
        <v>436</v>
      </c>
      <c r="C159" s="451"/>
      <c r="D159" s="442"/>
      <c r="E159" s="448"/>
      <c r="G159" s="423"/>
    </row>
    <row r="160" spans="1:256" customHeight="1" ht="15">
      <c r="A160" s="423"/>
      <c r="B160" s="452" t="s">
        <v>25</v>
      </c>
      <c r="C160" s="452" t="str">
        <f>C158+C159</f>
        <v>0</v>
      </c>
      <c r="D160" s="453"/>
      <c r="E160" s="454"/>
      <c r="G160" s="423"/>
      <c r="H160" s="421"/>
      <c r="I160" s="421"/>
    </row>
    <row r="161" spans="1:256" customHeight="1" ht="12">
      <c r="A161" s="423"/>
      <c r="B161" s="42" t="s">
        <v>26</v>
      </c>
      <c r="C161" s="43"/>
      <c r="D161" s="456"/>
      <c r="E161" s="457"/>
      <c r="G161" s="423"/>
      <c r="H161" s="434"/>
      <c r="I161" s="435"/>
    </row>
    <row r="162" spans="1:256" customHeight="1" ht="12">
      <c r="A162" s="423"/>
      <c r="D162" s="459"/>
      <c r="E162" s="459" t="s">
        <v>27</v>
      </c>
      <c r="G162" s="423"/>
      <c r="H162" s="423"/>
      <c r="I162" s="424"/>
    </row>
    <row r="163" spans="1:256" customHeight="1" ht="12">
      <c r="A163" s="423"/>
      <c r="C163" s="460"/>
      <c r="D163" s="460"/>
      <c r="E163" s="47"/>
      <c r="G163" s="423"/>
    </row>
    <row r="164" spans="1:256" customHeight="1" ht="12">
      <c r="A164" s="423"/>
      <c r="B164" s="461"/>
      <c r="C164" s="424"/>
      <c r="D164" s="423"/>
      <c r="E164" s="462"/>
    </row>
    <row r="165" spans="1:256" customHeight="1" ht="12">
      <c r="A165" s="423"/>
      <c r="B165" s="423"/>
      <c r="C165" s="424"/>
      <c r="D165" s="423"/>
      <c r="E165" s="424"/>
      <c r="F165" s="420"/>
    </row>
    <row r="166" spans="1:256" customHeight="1" ht="12">
      <c r="A166" s="421" t="s">
        <v>414</v>
      </c>
      <c r="B166" s="421"/>
      <c r="C166" s="421"/>
      <c r="D166" s="421"/>
      <c r="E166" s="421"/>
    </row>
    <row r="167" spans="1:256" customHeight="1" ht="12">
      <c r="A167" s="422" t="s">
        <v>415</v>
      </c>
      <c r="B167" s="422"/>
      <c r="C167" s="422"/>
      <c r="D167" s="422"/>
      <c r="E167" s="422"/>
    </row>
    <row r="168" spans="1:256" customHeight="1" ht="12">
      <c r="A168" s="423"/>
      <c r="B168" s="423"/>
      <c r="C168" s="423"/>
      <c r="D168" s="423"/>
      <c r="E168" s="424"/>
    </row>
    <row r="169" spans="1:256" customHeight="1" ht="12">
      <c r="A169" s="423"/>
      <c r="B169" s="423" t="s">
        <v>416</v>
      </c>
      <c r="C169" s="463" t="s">
        <v>443</v>
      </c>
      <c r="D169" s="423" t="s">
        <v>418</v>
      </c>
      <c r="E169" s="420" t="str">
        <f>NA()</f>
        <v>0</v>
      </c>
    </row>
    <row r="170" spans="1:256" customHeight="1" ht="12">
      <c r="A170" s="423"/>
      <c r="B170" s="423" t="s">
        <v>419</v>
      </c>
      <c r="C170" s="426" t="str">
        <f>NA()</f>
        <v>0</v>
      </c>
      <c r="D170" s="423" t="s">
        <v>420</v>
      </c>
      <c r="E170" s="427" t="s">
        <v>421</v>
      </c>
    </row>
    <row r="171" spans="1:256" customHeight="1" ht="12">
      <c r="A171" s="423"/>
      <c r="B171" s="428" t="s">
        <v>422</v>
      </c>
      <c r="C171" s="428"/>
      <c r="D171" s="429" t="s">
        <v>423</v>
      </c>
      <c r="E171" s="429"/>
    </row>
    <row r="172" spans="1:256" customHeight="1" ht="12">
      <c r="A172" s="423"/>
      <c r="B172" s="431" t="s">
        <v>424</v>
      </c>
      <c r="C172" s="432" t="s">
        <v>8</v>
      </c>
      <c r="D172" s="431" t="s">
        <v>424</v>
      </c>
      <c r="E172" s="433" t="s">
        <v>8</v>
      </c>
    </row>
    <row r="173" spans="1:256" customHeight="1" ht="12">
      <c r="A173" s="423"/>
      <c r="B173" s="436" t="s">
        <v>425</v>
      </c>
      <c r="C173" s="447" t="str">
        <f>NA()</f>
        <v>0</v>
      </c>
      <c r="D173" s="438" t="s">
        <v>426</v>
      </c>
      <c r="E173" s="439"/>
    </row>
    <row r="174" spans="1:256" customHeight="1" ht="12">
      <c r="A174" s="423"/>
      <c r="B174" s="441" t="s">
        <v>427</v>
      </c>
      <c r="C174" s="441"/>
      <c r="D174" s="442" t="s">
        <v>428</v>
      </c>
      <c r="E174" s="439"/>
    </row>
    <row r="175" spans="1:256" customHeight="1" ht="12">
      <c r="A175" s="423"/>
      <c r="B175" s="443" t="s">
        <v>429</v>
      </c>
      <c r="C175" s="444" t="str">
        <f>NA()</f>
        <v>0</v>
      </c>
      <c r="D175" s="442" t="s">
        <v>430</v>
      </c>
      <c r="E175" s="439"/>
      <c r="F175" s="420"/>
    </row>
    <row r="176" spans="1:256" customHeight="1" ht="12">
      <c r="A176" s="423"/>
      <c r="B176" s="443" t="s">
        <v>431</v>
      </c>
      <c r="C176" s="444" t="str">
        <f>NA()</f>
        <v>0</v>
      </c>
      <c r="D176" s="442"/>
      <c r="E176" s="439"/>
    </row>
    <row r="177" spans="1:256" customHeight="1" ht="12">
      <c r="A177" s="423"/>
      <c r="B177" s="443" t="s">
        <v>78</v>
      </c>
      <c r="C177" s="444" t="str">
        <f>NA()</f>
        <v>0</v>
      </c>
      <c r="D177" s="442"/>
      <c r="E177" s="439"/>
    </row>
    <row r="178" spans="1:256" customHeight="1" ht="12" s="423" customFormat="1">
      <c r="B178" s="445" t="s">
        <v>432</v>
      </c>
      <c r="C178" s="473" t="str">
        <f>NA()</f>
        <v>0</v>
      </c>
      <c r="D178" s="442"/>
      <c r="E178" s="439"/>
      <c r="IO178" s="47"/>
      <c r="IP178" s="47"/>
      <c r="IQ178" s="47"/>
      <c r="IR178" s="47"/>
      <c r="IS178" s="47"/>
      <c r="IT178" s="47"/>
      <c r="IU178" s="47"/>
      <c r="IV178" s="47"/>
    </row>
    <row r="179" spans="1:256" customHeight="1" ht="15">
      <c r="A179" s="423"/>
      <c r="B179" s="446" t="s">
        <v>433</v>
      </c>
      <c r="C179" s="121"/>
      <c r="D179" s="442"/>
      <c r="E179" s="439"/>
    </row>
    <row r="180" spans="1:256" customHeight="1" ht="15">
      <c r="A180" s="423"/>
      <c r="B180" s="443" t="s">
        <v>434</v>
      </c>
      <c r="C180" s="121"/>
      <c r="D180" s="442"/>
      <c r="E180" s="439"/>
    </row>
    <row r="181" spans="1:256" customHeight="1" ht="12">
      <c r="A181" s="423"/>
      <c r="B181" s="428" t="s">
        <v>435</v>
      </c>
      <c r="C181" s="447" t="str">
        <f>C173-C175-C176-C177-C178</f>
        <v>0</v>
      </c>
      <c r="D181" s="442"/>
      <c r="E181" s="448"/>
    </row>
    <row r="182" spans="1:256" customHeight="1" ht="12">
      <c r="A182" s="423"/>
      <c r="B182" s="450" t="s">
        <v>436</v>
      </c>
      <c r="C182" s="451"/>
      <c r="D182" s="442"/>
      <c r="E182" s="448"/>
    </row>
    <row r="183" spans="1:256" customHeight="1" ht="12">
      <c r="A183" s="423"/>
      <c r="B183" s="452" t="s">
        <v>25</v>
      </c>
      <c r="C183" s="452" t="str">
        <f>C181+C182</f>
        <v>0</v>
      </c>
      <c r="D183" s="453"/>
      <c r="E183" s="454"/>
    </row>
    <row r="184" spans="1:256" customHeight="1" ht="12">
      <c r="A184" s="423"/>
      <c r="B184" s="42" t="s">
        <v>26</v>
      </c>
      <c r="C184" s="43"/>
      <c r="D184" s="456"/>
      <c r="E184" s="457"/>
    </row>
    <row r="185" spans="1:256" customHeight="1" ht="12">
      <c r="A185" s="423"/>
      <c r="D185" s="459"/>
      <c r="E185" s="459" t="s">
        <v>27</v>
      </c>
    </row>
    <row r="186" spans="1:256" customHeight="1" ht="12">
      <c r="A186" s="423"/>
      <c r="C186" s="460"/>
      <c r="D186" s="460"/>
      <c r="E186" s="47"/>
      <c r="G186" s="423"/>
    </row>
    <row r="187" spans="1:256" customHeight="1" ht="12">
      <c r="A187" s="423"/>
      <c r="B187" s="461"/>
      <c r="C187" s="424"/>
      <c r="D187" s="423"/>
      <c r="E187" s="462"/>
    </row>
    <row r="189" spans="1:256" customHeight="1" ht="12">
      <c r="A189" s="421" t="s">
        <v>414</v>
      </c>
      <c r="B189" s="421"/>
      <c r="C189" s="421"/>
      <c r="D189" s="421"/>
      <c r="E189" s="421"/>
      <c r="G189" s="421"/>
      <c r="H189" s="421"/>
      <c r="I189" s="421"/>
    </row>
    <row r="190" spans="1:256" customHeight="1" ht="12">
      <c r="A190" s="422" t="s">
        <v>415</v>
      </c>
      <c r="B190" s="422"/>
      <c r="C190" s="422"/>
      <c r="D190" s="422"/>
      <c r="E190" s="422"/>
      <c r="G190" s="422"/>
      <c r="H190" s="422"/>
      <c r="I190" s="422"/>
    </row>
    <row r="191" spans="1:256" customHeight="1" ht="12">
      <c r="A191" s="423"/>
      <c r="B191" s="423"/>
      <c r="C191" s="423"/>
      <c r="D191" s="423"/>
      <c r="E191" s="424"/>
      <c r="G191" s="423"/>
      <c r="H191" s="423"/>
      <c r="I191" s="423"/>
    </row>
    <row r="192" spans="1:256" customHeight="1" ht="12">
      <c r="A192" s="423"/>
      <c r="B192" s="423" t="s">
        <v>416</v>
      </c>
      <c r="C192" s="472" t="s">
        <v>444</v>
      </c>
      <c r="D192" s="423" t="s">
        <v>418</v>
      </c>
      <c r="E192" s="420" t="str">
        <f>NA()</f>
        <v>0</v>
      </c>
      <c r="G192" s="423"/>
      <c r="H192" s="423"/>
      <c r="I192" s="425"/>
    </row>
    <row r="193" spans="1:256" customHeight="1" ht="12">
      <c r="A193" s="423"/>
      <c r="B193" s="423" t="s">
        <v>419</v>
      </c>
      <c r="C193" s="426" t="str">
        <f>NA()</f>
        <v>0</v>
      </c>
      <c r="D193" s="423" t="s">
        <v>420</v>
      </c>
      <c r="E193" s="427" t="s">
        <v>421</v>
      </c>
      <c r="G193" s="423"/>
      <c r="H193" s="423"/>
      <c r="I193" s="426"/>
    </row>
    <row r="194" spans="1:256" customHeight="1" ht="12">
      <c r="A194" s="423"/>
      <c r="B194" s="428" t="s">
        <v>422</v>
      </c>
      <c r="C194" s="428"/>
      <c r="D194" s="429" t="s">
        <v>423</v>
      </c>
      <c r="E194" s="429"/>
      <c r="G194" s="423"/>
      <c r="H194" s="430"/>
      <c r="I194" s="430"/>
    </row>
    <row r="195" spans="1:256" customHeight="1" ht="12">
      <c r="A195" s="423"/>
      <c r="B195" s="431" t="s">
        <v>424</v>
      </c>
      <c r="C195" s="432" t="s">
        <v>8</v>
      </c>
      <c r="D195" s="431" t="s">
        <v>424</v>
      </c>
      <c r="E195" s="433" t="s">
        <v>8</v>
      </c>
      <c r="G195" s="423"/>
      <c r="H195" s="434"/>
      <c r="I195" s="435"/>
    </row>
    <row r="196" spans="1:256" customHeight="1" ht="12">
      <c r="A196" s="423"/>
      <c r="B196" s="436" t="s">
        <v>425</v>
      </c>
      <c r="C196" s="447" t="str">
        <f>NA()</f>
        <v>0</v>
      </c>
      <c r="D196" s="438" t="s">
        <v>426</v>
      </c>
      <c r="E196" s="439"/>
      <c r="G196" s="423"/>
      <c r="H196" s="423"/>
      <c r="I196" s="440"/>
    </row>
    <row r="197" spans="1:256" customHeight="1" ht="12">
      <c r="A197" s="423"/>
      <c r="B197" s="441" t="s">
        <v>427</v>
      </c>
      <c r="C197" s="441"/>
      <c r="D197" s="442" t="s">
        <v>428</v>
      </c>
      <c r="E197" s="439"/>
      <c r="G197" s="423"/>
      <c r="H197" s="423"/>
      <c r="I197" s="424"/>
    </row>
    <row r="198" spans="1:256" customHeight="1" ht="12">
      <c r="A198" s="423"/>
      <c r="B198" s="443" t="s">
        <v>429</v>
      </c>
      <c r="C198" s="444" t="str">
        <f>NA()</f>
        <v>0</v>
      </c>
      <c r="D198" s="442" t="s">
        <v>430</v>
      </c>
      <c r="E198" s="439"/>
      <c r="G198" s="423"/>
      <c r="H198" s="423"/>
      <c r="I198" s="424"/>
    </row>
    <row r="199" spans="1:256" customHeight="1" ht="12">
      <c r="A199" s="423"/>
      <c r="B199" s="443" t="s">
        <v>431</v>
      </c>
      <c r="C199" s="444" t="str">
        <f>NA()</f>
        <v>0</v>
      </c>
      <c r="D199" s="442"/>
      <c r="E199" s="439"/>
      <c r="G199" s="423"/>
      <c r="H199" s="423"/>
      <c r="I199" s="424"/>
    </row>
    <row r="200" spans="1:256" customHeight="1" ht="12">
      <c r="A200" s="423"/>
      <c r="B200" s="443" t="s">
        <v>78</v>
      </c>
      <c r="C200" s="444" t="str">
        <f>NA()</f>
        <v>0</v>
      </c>
      <c r="D200" s="442"/>
      <c r="E200" s="439"/>
      <c r="G200" s="423"/>
      <c r="H200" s="423"/>
      <c r="I200" s="424"/>
    </row>
    <row r="201" spans="1:256" customHeight="1" ht="12" s="423" customFormat="1">
      <c r="B201" s="445" t="s">
        <v>432</v>
      </c>
      <c r="C201" s="473" t="str">
        <f>NA()</f>
        <v>0</v>
      </c>
      <c r="D201" s="442"/>
      <c r="E201" s="439"/>
      <c r="IO201" s="47"/>
      <c r="IP201" s="47"/>
      <c r="IQ201" s="47"/>
      <c r="IR201" s="47"/>
      <c r="IS201" s="47"/>
      <c r="IT201" s="47"/>
      <c r="IU201" s="47"/>
      <c r="IV201" s="47"/>
    </row>
    <row r="202" spans="1:256" customHeight="1" ht="15">
      <c r="A202" s="423"/>
      <c r="B202" s="446" t="s">
        <v>433</v>
      </c>
      <c r="C202" s="121"/>
      <c r="D202" s="442"/>
      <c r="E202" s="439"/>
      <c r="G202" s="423"/>
      <c r="H202" s="423"/>
      <c r="I202" s="424"/>
    </row>
    <row r="203" spans="1:256" customHeight="1" ht="15">
      <c r="A203" s="423"/>
      <c r="B203" s="443" t="s">
        <v>434</v>
      </c>
      <c r="C203" s="121"/>
      <c r="D203" s="442"/>
      <c r="E203" s="439"/>
      <c r="G203" s="423"/>
      <c r="H203" s="449"/>
      <c r="I203" s="440"/>
    </row>
    <row r="204" spans="1:256" customHeight="1" ht="18">
      <c r="A204" s="423"/>
      <c r="B204" s="428" t="s">
        <v>435</v>
      </c>
      <c r="C204" s="447" t="str">
        <f>C196-C198-C199-C200-C203-C201</f>
        <v>0</v>
      </c>
      <c r="D204" s="442"/>
      <c r="E204" s="448"/>
      <c r="G204" s="423"/>
    </row>
    <row r="205" spans="1:256" customHeight="1" ht="15">
      <c r="A205" s="423"/>
      <c r="B205" s="450" t="s">
        <v>436</v>
      </c>
      <c r="C205" s="451"/>
      <c r="D205" s="442"/>
      <c r="E205" s="448"/>
      <c r="G205" s="423"/>
    </row>
    <row r="206" spans="1:256" customHeight="1" ht="15">
      <c r="A206" s="423"/>
      <c r="B206" s="452" t="s">
        <v>25</v>
      </c>
      <c r="C206" s="452" t="str">
        <f>C204+C205</f>
        <v>0</v>
      </c>
      <c r="D206" s="453"/>
      <c r="E206" s="454"/>
      <c r="G206" s="423"/>
      <c r="H206" s="421"/>
      <c r="I206" s="421"/>
    </row>
    <row r="207" spans="1:256" customHeight="1" ht="12">
      <c r="A207" s="423"/>
      <c r="B207" s="42" t="s">
        <v>26</v>
      </c>
      <c r="C207" s="43"/>
      <c r="D207" s="456"/>
      <c r="E207" s="457"/>
      <c r="G207" s="423"/>
      <c r="H207" s="434"/>
      <c r="I207" s="435"/>
    </row>
    <row r="208" spans="1:256" customHeight="1" ht="12">
      <c r="A208" s="423"/>
      <c r="D208" s="459"/>
      <c r="E208" s="459" t="s">
        <v>27</v>
      </c>
      <c r="G208" s="423"/>
      <c r="H208" s="423"/>
      <c r="I208" s="424"/>
    </row>
    <row r="209" spans="1:256" customHeight="1" ht="12">
      <c r="A209" s="423"/>
      <c r="C209" s="460"/>
      <c r="D209" s="460"/>
      <c r="E209" s="47"/>
      <c r="G209" s="423"/>
    </row>
    <row r="210" spans="1:256" customHeight="1" ht="12">
      <c r="A210" s="423"/>
      <c r="B210" s="461"/>
      <c r="C210" s="424"/>
      <c r="D210" s="423"/>
      <c r="E210" s="462"/>
    </row>
    <row r="211" spans="1:256" customHeight="1" ht="12">
      <c r="A211" s="423"/>
      <c r="B211" s="423"/>
      <c r="C211" s="424"/>
      <c r="D211" s="423"/>
      <c r="E211" s="424"/>
    </row>
    <row r="212" spans="1:256" customHeight="1" ht="12">
      <c r="A212" s="421" t="s">
        <v>414</v>
      </c>
      <c r="B212" s="421"/>
      <c r="C212" s="421"/>
      <c r="D212" s="421"/>
      <c r="E212" s="421"/>
    </row>
    <row r="213" spans="1:256" customHeight="1" ht="12">
      <c r="A213" s="422" t="s">
        <v>415</v>
      </c>
      <c r="B213" s="422"/>
      <c r="C213" s="422"/>
      <c r="D213" s="422"/>
      <c r="E213" s="422"/>
    </row>
    <row r="214" spans="1:256" customHeight="1" ht="12">
      <c r="A214" s="423"/>
      <c r="B214" s="423"/>
      <c r="C214" s="423"/>
      <c r="D214" s="423"/>
      <c r="E214" s="424"/>
    </row>
    <row r="215" spans="1:256" customHeight="1" ht="12">
      <c r="A215" s="423"/>
      <c r="B215" s="423" t="s">
        <v>416</v>
      </c>
      <c r="C215" s="472" t="s">
        <v>445</v>
      </c>
      <c r="D215" s="423" t="s">
        <v>418</v>
      </c>
      <c r="E215" s="420" t="str">
        <f>NA()</f>
        <v>0</v>
      </c>
    </row>
    <row r="216" spans="1:256" customHeight="1" ht="12">
      <c r="A216" s="423"/>
      <c r="B216" s="423" t="s">
        <v>419</v>
      </c>
      <c r="C216" s="426" t="str">
        <f>NA()</f>
        <v>0</v>
      </c>
      <c r="D216" s="423" t="s">
        <v>420</v>
      </c>
      <c r="E216" s="427" t="s">
        <v>421</v>
      </c>
    </row>
    <row r="217" spans="1:256" customHeight="1" ht="12">
      <c r="A217" s="423"/>
      <c r="B217" s="428" t="s">
        <v>422</v>
      </c>
      <c r="C217" s="428"/>
      <c r="D217" s="429" t="s">
        <v>423</v>
      </c>
      <c r="E217" s="429"/>
    </row>
    <row r="218" spans="1:256" customHeight="1" ht="12">
      <c r="A218" s="423"/>
      <c r="B218" s="431" t="s">
        <v>424</v>
      </c>
      <c r="C218" s="432" t="s">
        <v>8</v>
      </c>
      <c r="D218" s="431" t="s">
        <v>424</v>
      </c>
      <c r="E218" s="433" t="s">
        <v>8</v>
      </c>
    </row>
    <row r="219" spans="1:256" customHeight="1" ht="12">
      <c r="A219" s="423"/>
      <c r="B219" s="436" t="s">
        <v>425</v>
      </c>
      <c r="C219" s="447" t="str">
        <f>NA()</f>
        <v>0</v>
      </c>
      <c r="D219" s="438" t="s">
        <v>426</v>
      </c>
      <c r="E219" s="439"/>
    </row>
    <row r="220" spans="1:256" customHeight="1" ht="12">
      <c r="A220" s="423"/>
      <c r="B220" s="441" t="s">
        <v>427</v>
      </c>
      <c r="C220" s="441"/>
      <c r="D220" s="442" t="s">
        <v>428</v>
      </c>
      <c r="E220" s="439"/>
    </row>
    <row r="221" spans="1:256" customHeight="1" ht="12">
      <c r="A221" s="423"/>
      <c r="B221" s="443" t="s">
        <v>429</v>
      </c>
      <c r="C221" s="444" t="str">
        <f>NA()</f>
        <v>0</v>
      </c>
      <c r="D221" s="442" t="s">
        <v>430</v>
      </c>
      <c r="E221" s="439"/>
    </row>
    <row r="222" spans="1:256" customHeight="1" ht="12">
      <c r="A222" s="423"/>
      <c r="B222" s="443" t="s">
        <v>431</v>
      </c>
      <c r="C222" s="444" t="str">
        <f>NA()</f>
        <v>0</v>
      </c>
      <c r="D222" s="442"/>
      <c r="E222" s="439"/>
    </row>
    <row r="223" spans="1:256" customHeight="1" ht="12">
      <c r="A223" s="423"/>
      <c r="B223" s="443" t="s">
        <v>78</v>
      </c>
      <c r="C223" s="444" t="str">
        <f>NA()</f>
        <v>0</v>
      </c>
      <c r="D223" s="442"/>
      <c r="E223" s="439"/>
    </row>
    <row r="224" spans="1:256" customHeight="1" ht="12" s="423" customFormat="1">
      <c r="B224" s="445" t="s">
        <v>432</v>
      </c>
      <c r="C224" s="473" t="str">
        <f>NA()</f>
        <v>0</v>
      </c>
      <c r="D224" s="442"/>
      <c r="E224" s="439"/>
      <c r="IO224" s="47"/>
      <c r="IP224" s="47"/>
      <c r="IQ224" s="47"/>
      <c r="IR224" s="47"/>
      <c r="IS224" s="47"/>
      <c r="IT224" s="47"/>
      <c r="IU224" s="47"/>
      <c r="IV224" s="47"/>
    </row>
    <row r="225" spans="1:256" customHeight="1" ht="15">
      <c r="A225" s="423"/>
      <c r="B225" s="446" t="s">
        <v>433</v>
      </c>
      <c r="C225" s="121"/>
      <c r="D225" s="442"/>
      <c r="E225" s="439"/>
    </row>
    <row r="226" spans="1:256" customHeight="1" ht="15">
      <c r="A226" s="423"/>
      <c r="B226" s="443" t="s">
        <v>434</v>
      </c>
      <c r="C226" s="121"/>
      <c r="D226" s="442"/>
      <c r="E226" s="439"/>
      <c r="IO226" s="47"/>
      <c r="IP226" s="47"/>
      <c r="IQ226" s="47"/>
      <c r="IR226" s="47"/>
      <c r="IS226" s="47"/>
      <c r="IT226" s="47"/>
      <c r="IU226" s="47"/>
      <c r="IV226" s="47"/>
    </row>
    <row r="227" spans="1:256" customHeight="1" ht="12">
      <c r="A227" s="423"/>
      <c r="B227" s="428" t="s">
        <v>435</v>
      </c>
      <c r="C227" s="447" t="str">
        <f>C219-C221-C222-C223-C226-C224</f>
        <v>0</v>
      </c>
      <c r="D227" s="442"/>
      <c r="E227" s="448"/>
      <c r="IO227" s="47"/>
      <c r="IP227" s="47"/>
      <c r="IQ227" s="47"/>
      <c r="IR227" s="47"/>
      <c r="IS227" s="47"/>
      <c r="IT227" s="47"/>
      <c r="IU227" s="47"/>
      <c r="IV227" s="47"/>
    </row>
    <row r="228" spans="1:256" customHeight="1" ht="12">
      <c r="A228" s="423"/>
      <c r="B228" s="450" t="s">
        <v>436</v>
      </c>
      <c r="C228" s="451"/>
      <c r="D228" s="442"/>
      <c r="E228" s="448"/>
      <c r="IO228" s="47"/>
      <c r="IP228" s="47"/>
      <c r="IQ228" s="47"/>
      <c r="IR228" s="47"/>
      <c r="IS228" s="47"/>
      <c r="IT228" s="47"/>
      <c r="IU228" s="47"/>
      <c r="IV228" s="47"/>
    </row>
    <row r="229" spans="1:256" customHeight="1" ht="12">
      <c r="A229" s="423"/>
      <c r="B229" s="452" t="s">
        <v>25</v>
      </c>
      <c r="C229" s="452" t="str">
        <f>C227+C228</f>
        <v>0</v>
      </c>
      <c r="D229" s="453"/>
      <c r="E229" s="454"/>
      <c r="IO229" s="47"/>
      <c r="IP229" s="47"/>
      <c r="IQ229" s="47"/>
      <c r="IR229" s="47"/>
      <c r="IS229" s="47"/>
      <c r="IT229" s="47"/>
      <c r="IU229" s="47"/>
      <c r="IV229" s="47"/>
    </row>
    <row r="230" spans="1:256" customHeight="1" ht="12">
      <c r="A230" s="423"/>
      <c r="B230" s="42" t="s">
        <v>26</v>
      </c>
      <c r="C230" s="43"/>
      <c r="D230" s="456"/>
      <c r="E230" s="457"/>
      <c r="IO230" s="47"/>
      <c r="IP230" s="47"/>
      <c r="IQ230" s="47"/>
      <c r="IR230" s="47"/>
      <c r="IS230" s="47"/>
      <c r="IT230" s="47"/>
      <c r="IU230" s="47"/>
      <c r="IV230" s="47"/>
    </row>
    <row r="231" spans="1:256" customHeight="1" ht="12">
      <c r="A231" s="423"/>
      <c r="D231" s="459"/>
      <c r="E231" s="459" t="s">
        <v>27</v>
      </c>
      <c r="IO231" s="47"/>
      <c r="IP231" s="47"/>
      <c r="IQ231" s="47"/>
      <c r="IR231" s="47"/>
      <c r="IS231" s="47"/>
      <c r="IT231" s="47"/>
      <c r="IU231" s="47"/>
      <c r="IV231" s="47"/>
    </row>
    <row r="232" spans="1:256" customHeight="1" ht="12">
      <c r="A232" s="423"/>
      <c r="C232" s="460"/>
      <c r="D232" s="460"/>
      <c r="E232" s="47"/>
      <c r="G232" s="423"/>
      <c r="IO232" s="47"/>
      <c r="IP232" s="47"/>
      <c r="IQ232" s="47"/>
      <c r="IR232" s="47"/>
      <c r="IS232" s="47"/>
      <c r="IT232" s="47"/>
      <c r="IU232" s="47"/>
      <c r="IV232" s="47"/>
    </row>
    <row r="233" spans="1:256" customHeight="1" ht="12">
      <c r="A233" s="423"/>
      <c r="B233" s="461"/>
      <c r="C233" s="424"/>
      <c r="D233" s="423"/>
      <c r="E233" s="462"/>
      <c r="IO233" s="47"/>
      <c r="IP233" s="47"/>
      <c r="IQ233" s="47"/>
      <c r="IR233" s="47"/>
      <c r="IS233" s="47"/>
      <c r="IT233" s="47"/>
      <c r="IU233" s="47"/>
      <c r="IV233" s="47"/>
    </row>
    <row r="235" spans="1:256" customHeight="1" ht="12">
      <c r="A235" s="421" t="s">
        <v>414</v>
      </c>
      <c r="B235" s="421"/>
      <c r="C235" s="421"/>
      <c r="D235" s="421"/>
      <c r="E235" s="421"/>
      <c r="IO235" s="47"/>
      <c r="IP235" s="47"/>
      <c r="IQ235" s="47"/>
      <c r="IR235" s="47"/>
      <c r="IS235" s="47"/>
      <c r="IT235" s="47"/>
      <c r="IU235" s="47"/>
      <c r="IV235" s="47"/>
    </row>
    <row r="236" spans="1:256" customHeight="1" ht="12">
      <c r="A236" s="422" t="s">
        <v>415</v>
      </c>
      <c r="B236" s="422"/>
      <c r="C236" s="422"/>
      <c r="D236" s="422"/>
      <c r="E236" s="422"/>
      <c r="IO236" s="47"/>
      <c r="IP236" s="47"/>
      <c r="IQ236" s="47"/>
      <c r="IR236" s="47"/>
      <c r="IS236" s="47"/>
      <c r="IT236" s="47"/>
      <c r="IU236" s="47"/>
      <c r="IV236" s="47"/>
    </row>
    <row r="237" spans="1:256" customHeight="1" ht="12">
      <c r="A237" s="423"/>
      <c r="B237" s="423"/>
      <c r="C237" s="423"/>
      <c r="D237" s="423"/>
      <c r="E237" s="424"/>
      <c r="IO237" s="47"/>
      <c r="IP237" s="47"/>
      <c r="IQ237" s="47"/>
      <c r="IR237" s="47"/>
      <c r="IS237" s="47"/>
      <c r="IT237" s="47"/>
      <c r="IU237" s="47"/>
      <c r="IV237" s="47"/>
    </row>
    <row r="238" spans="1:256" customHeight="1" ht="12">
      <c r="A238" s="423"/>
      <c r="B238" s="423" t="s">
        <v>416</v>
      </c>
      <c r="C238" s="463" t="s">
        <v>446</v>
      </c>
      <c r="D238" s="423" t="s">
        <v>418</v>
      </c>
      <c r="E238" s="420" t="str">
        <f>NA()</f>
        <v>0</v>
      </c>
      <c r="IO238" s="47"/>
      <c r="IP238" s="47"/>
      <c r="IQ238" s="47"/>
      <c r="IR238" s="47"/>
      <c r="IS238" s="47"/>
      <c r="IT238" s="47"/>
      <c r="IU238" s="47"/>
      <c r="IV238" s="47"/>
    </row>
    <row r="239" spans="1:256" customHeight="1" ht="12">
      <c r="A239" s="423"/>
      <c r="B239" s="423" t="s">
        <v>419</v>
      </c>
      <c r="C239" s="426" t="str">
        <f>NA()</f>
        <v>0</v>
      </c>
      <c r="D239" s="423" t="s">
        <v>420</v>
      </c>
      <c r="E239" s="427" t="s">
        <v>421</v>
      </c>
    </row>
    <row r="240" spans="1:256" customHeight="1" ht="12">
      <c r="A240" s="423"/>
      <c r="B240" s="428" t="s">
        <v>422</v>
      </c>
      <c r="C240" s="428"/>
      <c r="D240" s="429" t="s">
        <v>423</v>
      </c>
      <c r="E240" s="429"/>
    </row>
    <row r="241" spans="1:256" customHeight="1" ht="12">
      <c r="A241" s="423"/>
      <c r="B241" s="431" t="s">
        <v>424</v>
      </c>
      <c r="C241" s="432" t="s">
        <v>8</v>
      </c>
      <c r="D241" s="431" t="s">
        <v>424</v>
      </c>
      <c r="E241" s="433" t="s">
        <v>8</v>
      </c>
    </row>
    <row r="242" spans="1:256" customHeight="1" ht="12">
      <c r="A242" s="423"/>
      <c r="B242" s="436" t="s">
        <v>425</v>
      </c>
      <c r="C242" s="447" t="str">
        <f>NA()</f>
        <v>0</v>
      </c>
      <c r="D242" s="438" t="s">
        <v>426</v>
      </c>
      <c r="E242" s="439"/>
    </row>
    <row r="243" spans="1:256" customHeight="1" ht="12">
      <c r="A243" s="423"/>
      <c r="B243" s="441" t="s">
        <v>427</v>
      </c>
      <c r="C243" s="441"/>
      <c r="D243" s="442" t="s">
        <v>428</v>
      </c>
      <c r="E243" s="439"/>
    </row>
    <row r="244" spans="1:256" customHeight="1" ht="12">
      <c r="A244" s="423"/>
      <c r="B244" s="443" t="s">
        <v>429</v>
      </c>
      <c r="C244" s="444" t="str">
        <f>NA()</f>
        <v>0</v>
      </c>
      <c r="D244" s="442" t="s">
        <v>430</v>
      </c>
      <c r="E244" s="439"/>
    </row>
    <row r="245" spans="1:256" customHeight="1" ht="12">
      <c r="A245" s="423"/>
      <c r="B245" s="443" t="s">
        <v>431</v>
      </c>
      <c r="C245" s="444" t="str">
        <f>NA()</f>
        <v>0</v>
      </c>
      <c r="D245" s="442"/>
      <c r="E245" s="439"/>
    </row>
    <row r="246" spans="1:256" customHeight="1" ht="12">
      <c r="A246" s="423"/>
      <c r="B246" s="443" t="s">
        <v>78</v>
      </c>
      <c r="C246" s="444" t="str">
        <f>NA()</f>
        <v>0</v>
      </c>
      <c r="D246" s="442"/>
      <c r="E246" s="439"/>
    </row>
    <row r="247" spans="1:256" customHeight="1" ht="12" s="423" customFormat="1">
      <c r="B247" s="445" t="s">
        <v>432</v>
      </c>
      <c r="C247" s="445"/>
      <c r="D247" s="442"/>
      <c r="E247" s="439"/>
      <c r="IO247" s="47"/>
      <c r="IP247" s="47"/>
      <c r="IQ247" s="47"/>
      <c r="IR247" s="47"/>
      <c r="IS247" s="47"/>
      <c r="IT247" s="47"/>
      <c r="IU247" s="47"/>
      <c r="IV247" s="47"/>
    </row>
    <row r="248" spans="1:256" customHeight="1" ht="15">
      <c r="A248" s="423"/>
      <c r="B248" s="446" t="s">
        <v>433</v>
      </c>
      <c r="C248" s="121"/>
      <c r="D248" s="442"/>
      <c r="E248" s="439"/>
    </row>
    <row r="249" spans="1:256" customHeight="1" ht="15">
      <c r="A249" s="423"/>
      <c r="B249" s="443" t="s">
        <v>434</v>
      </c>
      <c r="C249" s="121"/>
      <c r="D249" s="442"/>
      <c r="E249" s="439"/>
    </row>
    <row r="250" spans="1:256" customHeight="1" ht="12">
      <c r="A250" s="423"/>
      <c r="B250" s="428" t="s">
        <v>435</v>
      </c>
      <c r="C250" s="447" t="str">
        <f>C242-C244-C245-C246-C249</f>
        <v>0</v>
      </c>
      <c r="D250" s="442"/>
      <c r="E250" s="448"/>
    </row>
    <row r="251" spans="1:256" customHeight="1" ht="12">
      <c r="A251" s="423"/>
      <c r="B251" s="450" t="s">
        <v>436</v>
      </c>
      <c r="C251" s="451"/>
      <c r="D251" s="442"/>
      <c r="E251" s="448"/>
    </row>
    <row r="252" spans="1:256" customHeight="1" ht="12">
      <c r="A252" s="423"/>
      <c r="B252" s="452" t="s">
        <v>25</v>
      </c>
      <c r="C252" s="452" t="str">
        <f>C250+C251</f>
        <v>0</v>
      </c>
      <c r="D252" s="453"/>
      <c r="E252" s="454"/>
    </row>
    <row r="253" spans="1:256" customHeight="1" ht="12">
      <c r="A253" s="423"/>
      <c r="B253" s="42" t="s">
        <v>26</v>
      </c>
      <c r="C253" s="43"/>
      <c r="D253" s="456"/>
      <c r="E253" s="457"/>
    </row>
    <row r="254" spans="1:256" customHeight="1" ht="12">
      <c r="A254" s="423"/>
      <c r="D254" s="459"/>
      <c r="E254" s="459" t="s">
        <v>27</v>
      </c>
    </row>
    <row r="255" spans="1:256" customHeight="1" ht="12">
      <c r="A255" s="423"/>
      <c r="C255" s="460"/>
      <c r="D255" s="460"/>
      <c r="E255" s="47"/>
      <c r="G255" s="423"/>
      <c r="IO255" s="47"/>
      <c r="IP255" s="47"/>
      <c r="IQ255" s="47"/>
      <c r="IR255" s="47"/>
      <c r="IS255" s="47"/>
      <c r="IT255" s="47"/>
      <c r="IU255" s="47"/>
      <c r="IV255" s="47"/>
    </row>
    <row r="256" spans="1:256" customHeight="1" ht="12">
      <c r="A256" s="423"/>
      <c r="B256" s="461"/>
      <c r="C256" s="424"/>
      <c r="D256" s="423"/>
      <c r="E256" s="462"/>
      <c r="IO256" s="47"/>
      <c r="IP256" s="47"/>
      <c r="IQ256" s="47"/>
      <c r="IR256" s="47"/>
      <c r="IS256" s="47"/>
      <c r="IT256" s="47"/>
      <c r="IU256" s="47"/>
      <c r="IV256" s="47"/>
    </row>
    <row r="258" spans="1:256" customHeight="1" ht="12">
      <c r="A258" s="421" t="s">
        <v>414</v>
      </c>
      <c r="B258" s="421"/>
      <c r="C258" s="421"/>
      <c r="D258" s="421"/>
      <c r="E258" s="421"/>
      <c r="IO258" s="47"/>
      <c r="IP258" s="47"/>
      <c r="IQ258" s="47"/>
      <c r="IR258" s="47"/>
      <c r="IS258" s="47"/>
      <c r="IT258" s="47"/>
      <c r="IU258" s="47"/>
      <c r="IV258" s="47"/>
    </row>
    <row r="259" spans="1:256" customHeight="1" ht="12">
      <c r="A259" s="422" t="s">
        <v>415</v>
      </c>
      <c r="B259" s="422"/>
      <c r="C259" s="422"/>
      <c r="D259" s="422"/>
      <c r="E259" s="422"/>
      <c r="IO259" s="47"/>
      <c r="IP259" s="47"/>
      <c r="IQ259" s="47"/>
      <c r="IR259" s="47"/>
      <c r="IS259" s="47"/>
      <c r="IT259" s="47"/>
      <c r="IU259" s="47"/>
      <c r="IV259" s="47"/>
    </row>
    <row r="260" spans="1:256" customHeight="1" ht="12">
      <c r="A260" s="423"/>
      <c r="B260" s="423"/>
      <c r="C260" s="423"/>
      <c r="D260" s="423"/>
      <c r="E260" s="424"/>
      <c r="IO260" s="47"/>
      <c r="IP260" s="47"/>
      <c r="IQ260" s="47"/>
      <c r="IR260" s="47"/>
      <c r="IS260" s="47"/>
      <c r="IT260" s="47"/>
      <c r="IU260" s="47"/>
      <c r="IV260" s="47"/>
    </row>
    <row r="261" spans="1:256" customHeight="1" ht="12">
      <c r="A261" s="423"/>
      <c r="B261" s="423" t="s">
        <v>416</v>
      </c>
      <c r="C261" s="463" t="s">
        <v>447</v>
      </c>
      <c r="D261" s="423" t="s">
        <v>418</v>
      </c>
      <c r="E261" s="420" t="str">
        <f>NA()</f>
        <v>0</v>
      </c>
      <c r="IO261" s="47"/>
      <c r="IP261" s="47"/>
      <c r="IQ261" s="47"/>
      <c r="IR261" s="47"/>
      <c r="IS261" s="47"/>
      <c r="IT261" s="47"/>
      <c r="IU261" s="47"/>
      <c r="IV261" s="47"/>
    </row>
    <row r="262" spans="1:256" customHeight="1" ht="12">
      <c r="A262" s="423"/>
      <c r="B262" s="423" t="s">
        <v>419</v>
      </c>
      <c r="C262" s="426" t="str">
        <f>NA()</f>
        <v>0</v>
      </c>
      <c r="D262" s="423" t="s">
        <v>420</v>
      </c>
      <c r="E262" s="427" t="s">
        <v>421</v>
      </c>
      <c r="IO262" s="47"/>
      <c r="IP262" s="47"/>
      <c r="IQ262" s="47"/>
      <c r="IR262" s="47"/>
      <c r="IS262" s="47"/>
      <c r="IT262" s="47"/>
      <c r="IU262" s="47"/>
      <c r="IV262" s="47"/>
    </row>
    <row r="263" spans="1:256" customHeight="1" ht="12">
      <c r="A263" s="423"/>
      <c r="B263" s="428" t="s">
        <v>422</v>
      </c>
      <c r="C263" s="428"/>
      <c r="D263" s="429" t="s">
        <v>423</v>
      </c>
      <c r="E263" s="429"/>
      <c r="IO263" s="47"/>
      <c r="IP263" s="47"/>
      <c r="IQ263" s="47"/>
      <c r="IR263" s="47"/>
      <c r="IS263" s="47"/>
      <c r="IT263" s="47"/>
      <c r="IU263" s="47"/>
      <c r="IV263" s="47"/>
    </row>
    <row r="264" spans="1:256" customHeight="1" ht="12">
      <c r="A264" s="423"/>
      <c r="B264" s="431" t="s">
        <v>424</v>
      </c>
      <c r="C264" s="432" t="s">
        <v>8</v>
      </c>
      <c r="D264" s="431" t="s">
        <v>424</v>
      </c>
      <c r="E264" s="433" t="s">
        <v>8</v>
      </c>
      <c r="IO264" s="47"/>
      <c r="IP264" s="47"/>
      <c r="IQ264" s="47"/>
      <c r="IR264" s="47"/>
      <c r="IS264" s="47"/>
      <c r="IT264" s="47"/>
      <c r="IU264" s="47"/>
      <c r="IV264" s="47"/>
    </row>
    <row r="265" spans="1:256" customHeight="1" ht="12">
      <c r="A265" s="423"/>
      <c r="B265" s="436" t="s">
        <v>425</v>
      </c>
      <c r="C265" s="447" t="str">
        <f>NA()</f>
        <v>0</v>
      </c>
      <c r="D265" s="438" t="s">
        <v>426</v>
      </c>
      <c r="E265" s="439"/>
      <c r="IO265" s="47"/>
      <c r="IP265" s="47"/>
      <c r="IQ265" s="47"/>
      <c r="IR265" s="47"/>
      <c r="IS265" s="47"/>
      <c r="IT265" s="47"/>
      <c r="IU265" s="47"/>
      <c r="IV265" s="47"/>
    </row>
    <row r="266" spans="1:256" customHeight="1" ht="12">
      <c r="A266" s="423"/>
      <c r="B266" s="441" t="s">
        <v>427</v>
      </c>
      <c r="C266" s="441"/>
      <c r="D266" s="442" t="s">
        <v>428</v>
      </c>
      <c r="E266" s="439"/>
      <c r="IO266" s="47"/>
      <c r="IP266" s="47"/>
      <c r="IQ266" s="47"/>
      <c r="IR266" s="47"/>
      <c r="IS266" s="47"/>
      <c r="IT266" s="47"/>
      <c r="IU266" s="47"/>
      <c r="IV266" s="47"/>
    </row>
    <row r="267" spans="1:256" customHeight="1" ht="12">
      <c r="A267" s="423"/>
      <c r="B267" s="443" t="s">
        <v>429</v>
      </c>
      <c r="C267" s="444" t="str">
        <f>NA()</f>
        <v>0</v>
      </c>
      <c r="D267" s="442" t="s">
        <v>430</v>
      </c>
      <c r="E267" s="439"/>
      <c r="IO267" s="47"/>
      <c r="IP267" s="47"/>
      <c r="IQ267" s="47"/>
      <c r="IR267" s="47"/>
      <c r="IS267" s="47"/>
      <c r="IT267" s="47"/>
      <c r="IU267" s="47"/>
      <c r="IV267" s="47"/>
    </row>
    <row r="268" spans="1:256" customHeight="1" ht="12">
      <c r="A268" s="423"/>
      <c r="B268" s="443" t="s">
        <v>431</v>
      </c>
      <c r="C268" s="444" t="str">
        <f>NA()</f>
        <v>0</v>
      </c>
      <c r="D268" s="442"/>
      <c r="E268" s="439"/>
    </row>
    <row r="269" spans="1:256" customHeight="1" ht="12">
      <c r="A269" s="423"/>
      <c r="B269" s="443" t="s">
        <v>78</v>
      </c>
      <c r="C269" s="444" t="str">
        <f>NA()</f>
        <v>0</v>
      </c>
      <c r="D269" s="442"/>
      <c r="E269" s="439"/>
    </row>
    <row r="270" spans="1:256" customHeight="1" ht="12" s="423" customFormat="1">
      <c r="B270" s="445" t="s">
        <v>432</v>
      </c>
      <c r="C270" s="445"/>
      <c r="D270" s="442"/>
      <c r="E270" s="439"/>
      <c r="IO270" s="47"/>
      <c r="IP270" s="47"/>
      <c r="IQ270" s="47"/>
      <c r="IR270" s="47"/>
      <c r="IS270" s="47"/>
      <c r="IT270" s="47"/>
      <c r="IU270" s="47"/>
      <c r="IV270" s="47"/>
    </row>
    <row r="271" spans="1:256" customHeight="1" ht="15">
      <c r="A271" s="423"/>
      <c r="B271" s="446" t="s">
        <v>433</v>
      </c>
      <c r="C271" s="121"/>
      <c r="D271" s="442"/>
      <c r="E271" s="439"/>
    </row>
    <row r="272" spans="1:256" customHeight="1" ht="15">
      <c r="A272" s="423"/>
      <c r="B272" s="443" t="s">
        <v>434</v>
      </c>
      <c r="C272" s="121"/>
      <c r="D272" s="442"/>
      <c r="E272" s="439"/>
    </row>
    <row r="273" spans="1:256" customHeight="1" ht="12">
      <c r="A273" s="423"/>
      <c r="B273" s="428" t="s">
        <v>435</v>
      </c>
      <c r="C273" s="447" t="str">
        <f>C265-C267-C268-C269-C272</f>
        <v>0</v>
      </c>
      <c r="D273" s="442"/>
      <c r="E273" s="448"/>
    </row>
    <row r="274" spans="1:256" customHeight="1" ht="12">
      <c r="A274" s="423"/>
      <c r="B274" s="450" t="s">
        <v>436</v>
      </c>
      <c r="C274" s="451"/>
      <c r="D274" s="442"/>
      <c r="E274" s="448"/>
    </row>
    <row r="275" spans="1:256" customHeight="1" ht="12">
      <c r="A275" s="423"/>
      <c r="B275" s="452" t="s">
        <v>25</v>
      </c>
      <c r="C275" s="452" t="str">
        <f>C273+C274</f>
        <v>0</v>
      </c>
      <c r="D275" s="453"/>
      <c r="E275" s="454"/>
    </row>
    <row r="276" spans="1:256" customHeight="1" ht="12">
      <c r="A276" s="423"/>
      <c r="B276" s="42" t="s">
        <v>26</v>
      </c>
      <c r="C276" s="43"/>
      <c r="D276" s="456"/>
      <c r="E276" s="457"/>
    </row>
    <row r="277" spans="1:256" customHeight="1" ht="12">
      <c r="A277" s="423"/>
      <c r="D277" s="459"/>
      <c r="E277" s="459" t="s">
        <v>27</v>
      </c>
    </row>
    <row r="278" spans="1:256" customHeight="1" ht="12">
      <c r="A278" s="423"/>
      <c r="C278" s="460"/>
      <c r="D278" s="460"/>
      <c r="E278" s="47"/>
      <c r="G278" s="423"/>
    </row>
    <row r="279" spans="1:256" customHeight="1" ht="12">
      <c r="A279" s="423"/>
      <c r="B279" s="461"/>
      <c r="C279" s="424"/>
      <c r="D279" s="423"/>
      <c r="E279" s="462"/>
    </row>
    <row r="280" spans="1:256" customHeight="1" ht="12">
      <c r="A280" s="421" t="s">
        <v>414</v>
      </c>
      <c r="B280" s="421"/>
      <c r="C280" s="421"/>
      <c r="D280" s="421"/>
      <c r="E280" s="421"/>
      <c r="G280" s="421"/>
      <c r="H280" s="421"/>
      <c r="I280" s="421"/>
    </row>
    <row r="281" spans="1:256" customHeight="1" ht="12">
      <c r="A281" s="422" t="s">
        <v>415</v>
      </c>
      <c r="B281" s="422"/>
      <c r="C281" s="422"/>
      <c r="D281" s="422"/>
      <c r="E281" s="422"/>
      <c r="G281" s="422"/>
      <c r="H281" s="422"/>
      <c r="I281" s="422"/>
    </row>
    <row r="282" spans="1:256" customHeight="1" ht="12">
      <c r="A282" s="423"/>
      <c r="B282" s="423"/>
      <c r="C282" s="423"/>
      <c r="D282" s="423"/>
      <c r="E282" s="424"/>
      <c r="G282" s="423"/>
      <c r="H282" s="423"/>
      <c r="I282" s="423"/>
    </row>
    <row r="283" spans="1:256" customHeight="1" ht="12">
      <c r="A283" s="423"/>
      <c r="B283" s="423" t="s">
        <v>416</v>
      </c>
      <c r="C283" s="474" t="s">
        <v>448</v>
      </c>
      <c r="D283" s="423" t="s">
        <v>418</v>
      </c>
      <c r="E283" s="420" t="str">
        <f>NA()</f>
        <v>0</v>
      </c>
      <c r="G283" s="423"/>
      <c r="H283" s="423"/>
      <c r="I283" s="425"/>
    </row>
    <row r="284" spans="1:256" customHeight="1" ht="12">
      <c r="A284" s="423"/>
      <c r="B284" s="423" t="s">
        <v>419</v>
      </c>
      <c r="C284" s="426" t="str">
        <f>NA()</f>
        <v>0</v>
      </c>
      <c r="D284" s="423" t="s">
        <v>420</v>
      </c>
      <c r="E284" s="427" t="str">
        <f>NA()</f>
        <v>0</v>
      </c>
      <c r="G284" s="423"/>
      <c r="H284" s="423"/>
      <c r="I284" s="426"/>
    </row>
    <row r="285" spans="1:256" customHeight="1" ht="12">
      <c r="A285" s="423"/>
      <c r="B285" s="428" t="s">
        <v>422</v>
      </c>
      <c r="C285" s="428"/>
      <c r="D285" s="429" t="s">
        <v>423</v>
      </c>
      <c r="E285" s="429"/>
      <c r="G285" s="423"/>
      <c r="H285" s="430"/>
      <c r="I285" s="430"/>
    </row>
    <row r="286" spans="1:256" customHeight="1" ht="12">
      <c r="A286" s="423"/>
      <c r="B286" s="431" t="s">
        <v>424</v>
      </c>
      <c r="C286" s="432" t="s">
        <v>8</v>
      </c>
      <c r="D286" s="431" t="s">
        <v>424</v>
      </c>
      <c r="E286" s="433" t="s">
        <v>8</v>
      </c>
      <c r="G286" s="423"/>
      <c r="H286" s="434"/>
      <c r="I286" s="435"/>
    </row>
    <row r="287" spans="1:256" customHeight="1" ht="12">
      <c r="A287" s="423"/>
      <c r="B287" s="436" t="s">
        <v>425</v>
      </c>
      <c r="C287" s="447" t="str">
        <f>NA()</f>
        <v>0</v>
      </c>
      <c r="D287" s="438" t="s">
        <v>426</v>
      </c>
      <c r="E287" s="439"/>
      <c r="G287" s="423"/>
      <c r="H287" s="423"/>
      <c r="I287" s="440"/>
    </row>
    <row r="288" spans="1:256" customHeight="1" ht="12">
      <c r="A288" s="423"/>
      <c r="B288" s="441" t="s">
        <v>427</v>
      </c>
      <c r="C288" s="441"/>
      <c r="D288" s="442" t="s">
        <v>428</v>
      </c>
      <c r="E288" s="439"/>
      <c r="G288" s="423"/>
      <c r="H288" s="423"/>
      <c r="I288" s="424"/>
    </row>
    <row r="289" spans="1:256" customHeight="1" ht="12">
      <c r="A289" s="423"/>
      <c r="B289" s="443" t="s">
        <v>429</v>
      </c>
      <c r="C289" s="444" t="str">
        <f>NA()</f>
        <v>0</v>
      </c>
      <c r="D289" s="442" t="s">
        <v>430</v>
      </c>
      <c r="E289" s="439"/>
      <c r="G289" s="423"/>
      <c r="H289" s="423"/>
      <c r="I289" s="424"/>
    </row>
    <row r="290" spans="1:256" customHeight="1" ht="12">
      <c r="A290" s="423"/>
      <c r="B290" s="443" t="s">
        <v>431</v>
      </c>
      <c r="C290" s="444" t="str">
        <f>NA()</f>
        <v>0</v>
      </c>
      <c r="D290" s="442"/>
      <c r="E290" s="439"/>
      <c r="G290" s="423"/>
      <c r="H290" s="423"/>
      <c r="I290" s="424"/>
    </row>
    <row r="291" spans="1:256" customHeight="1" ht="12">
      <c r="A291" s="423"/>
      <c r="B291" s="443" t="s">
        <v>78</v>
      </c>
      <c r="C291" s="444" t="str">
        <f>NA()</f>
        <v>0</v>
      </c>
      <c r="D291" s="442"/>
      <c r="E291" s="439"/>
      <c r="G291" s="423"/>
      <c r="H291" s="423"/>
      <c r="I291" s="424"/>
    </row>
    <row r="292" spans="1:256" customHeight="1" ht="12" s="423" customFormat="1">
      <c r="B292" s="445" t="s">
        <v>432</v>
      </c>
      <c r="C292" s="473" t="str">
        <f>NA()</f>
        <v>0</v>
      </c>
      <c r="D292" s="442"/>
      <c r="E292" s="439"/>
      <c r="IO292" s="47"/>
      <c r="IP292" s="47"/>
      <c r="IQ292" s="47"/>
      <c r="IR292" s="47"/>
      <c r="IS292" s="47"/>
      <c r="IT292" s="47"/>
      <c r="IU292" s="47"/>
      <c r="IV292" s="47"/>
    </row>
    <row r="293" spans="1:256" customHeight="1" ht="15">
      <c r="A293" s="423"/>
      <c r="B293" s="446" t="s">
        <v>433</v>
      </c>
      <c r="C293" s="121"/>
      <c r="D293" s="442"/>
      <c r="E293" s="439"/>
      <c r="G293" s="423"/>
      <c r="H293" s="423"/>
      <c r="I293" s="424"/>
    </row>
    <row r="294" spans="1:256" customHeight="1" ht="15">
      <c r="A294" s="423"/>
      <c r="B294" s="443" t="s">
        <v>434</v>
      </c>
      <c r="C294" s="121"/>
      <c r="D294" s="442"/>
      <c r="E294" s="439"/>
      <c r="G294" s="423"/>
      <c r="H294" s="449"/>
      <c r="I294" s="440"/>
    </row>
    <row r="295" spans="1:256" customHeight="1" ht="18">
      <c r="A295" s="423"/>
      <c r="B295" s="428" t="s">
        <v>435</v>
      </c>
      <c r="C295" s="447" t="str">
        <f>C287-C289-C290-C291-C294-C292</f>
        <v>0</v>
      </c>
      <c r="D295" s="442"/>
      <c r="E295" s="448"/>
      <c r="G295" s="423"/>
    </row>
    <row r="296" spans="1:256" customHeight="1" ht="12.75">
      <c r="A296" s="423"/>
      <c r="B296" s="450" t="s">
        <v>436</v>
      </c>
      <c r="C296" s="451"/>
      <c r="D296" s="442"/>
      <c r="E296" s="448"/>
      <c r="G296" s="423"/>
    </row>
    <row r="297" spans="1:256" customHeight="1" ht="15">
      <c r="A297" s="423"/>
      <c r="B297" s="452" t="s">
        <v>25</v>
      </c>
      <c r="C297" s="452" t="str">
        <f>C295+C296</f>
        <v>0</v>
      </c>
      <c r="D297" s="453"/>
      <c r="E297" s="454"/>
      <c r="G297" s="423"/>
      <c r="H297" s="421"/>
      <c r="I297" s="421"/>
    </row>
    <row r="298" spans="1:256" customHeight="1" ht="12">
      <c r="A298" s="423"/>
      <c r="B298" s="42" t="s">
        <v>26</v>
      </c>
      <c r="C298" s="43"/>
      <c r="D298" s="456"/>
      <c r="E298" s="457"/>
      <c r="G298" s="423"/>
      <c r="H298" s="434"/>
      <c r="I298" s="435"/>
    </row>
    <row r="299" spans="1:256" customHeight="1" ht="12">
      <c r="A299" s="423"/>
      <c r="D299" s="459"/>
      <c r="E299" s="459" t="s">
        <v>27</v>
      </c>
      <c r="G299" s="423"/>
      <c r="H299" s="423"/>
      <c r="I299" s="424"/>
    </row>
    <row r="300" spans="1:256" customHeight="1" ht="12">
      <c r="A300" s="423"/>
      <c r="C300" s="460"/>
      <c r="D300" s="460"/>
      <c r="E300" s="47"/>
      <c r="G300" s="423"/>
    </row>
    <row r="301" spans="1:256" customHeight="1" ht="12">
      <c r="A301" s="423"/>
      <c r="B301" s="423"/>
      <c r="C301" s="424"/>
      <c r="D301" s="423"/>
      <c r="E301" s="424"/>
    </row>
    <row r="302" spans="1:256" customHeight="1" ht="12">
      <c r="A302" s="421" t="s">
        <v>414</v>
      </c>
      <c r="B302" s="421"/>
      <c r="C302" s="421"/>
      <c r="D302" s="421"/>
      <c r="E302" s="421"/>
      <c r="G302" s="421"/>
      <c r="H302" s="421"/>
      <c r="I302" s="421"/>
    </row>
    <row r="303" spans="1:256" customHeight="1" ht="12">
      <c r="A303" s="422" t="s">
        <v>415</v>
      </c>
      <c r="B303" s="422"/>
      <c r="C303" s="422"/>
      <c r="D303" s="422"/>
      <c r="E303" s="422"/>
      <c r="G303" s="422"/>
      <c r="H303" s="422"/>
      <c r="I303" s="422"/>
    </row>
    <row r="304" spans="1:256" customHeight="1" ht="12">
      <c r="A304" s="423"/>
      <c r="B304" s="423"/>
      <c r="C304" s="423"/>
      <c r="D304" s="423"/>
      <c r="E304" s="424"/>
      <c r="G304" s="423"/>
      <c r="H304" s="423"/>
      <c r="I304" s="423"/>
    </row>
    <row r="305" spans="1:256" customHeight="1" ht="12">
      <c r="A305" s="423"/>
      <c r="B305" s="423" t="s">
        <v>416</v>
      </c>
      <c r="C305" s="475" t="s">
        <v>449</v>
      </c>
      <c r="D305" s="423" t="s">
        <v>418</v>
      </c>
      <c r="E305" s="420" t="str">
        <f>NA()</f>
        <v>0</v>
      </c>
      <c r="G305" s="423"/>
      <c r="H305" s="423"/>
      <c r="I305" s="425"/>
    </row>
    <row r="306" spans="1:256" customHeight="1" ht="12">
      <c r="A306" s="423"/>
      <c r="B306" s="423" t="s">
        <v>419</v>
      </c>
      <c r="C306" s="426" t="str">
        <f>NA()</f>
        <v>0</v>
      </c>
      <c r="D306" s="423" t="s">
        <v>420</v>
      </c>
      <c r="E306" s="427" t="s">
        <v>421</v>
      </c>
      <c r="G306" s="423"/>
      <c r="H306" s="423"/>
      <c r="I306" s="426"/>
    </row>
    <row r="307" spans="1:256" customHeight="1" ht="12">
      <c r="A307" s="423"/>
      <c r="B307" s="428" t="s">
        <v>422</v>
      </c>
      <c r="C307" s="428"/>
      <c r="D307" s="429" t="s">
        <v>423</v>
      </c>
      <c r="E307" s="429"/>
      <c r="G307" s="423"/>
      <c r="H307" s="430"/>
      <c r="I307" s="430"/>
    </row>
    <row r="308" spans="1:256" customHeight="1" ht="12">
      <c r="A308" s="423"/>
      <c r="B308" s="431" t="s">
        <v>424</v>
      </c>
      <c r="C308" s="432" t="s">
        <v>8</v>
      </c>
      <c r="D308" s="431" t="s">
        <v>424</v>
      </c>
      <c r="E308" s="433" t="s">
        <v>8</v>
      </c>
      <c r="G308" s="423"/>
      <c r="H308" s="434"/>
      <c r="I308" s="435"/>
    </row>
    <row r="309" spans="1:256" customHeight="1" ht="12">
      <c r="A309" s="423"/>
      <c r="B309" s="436" t="s">
        <v>425</v>
      </c>
      <c r="C309" s="447" t="str">
        <f>NA()</f>
        <v>0</v>
      </c>
      <c r="D309" s="438" t="s">
        <v>426</v>
      </c>
      <c r="E309" s="439"/>
      <c r="G309" s="423"/>
      <c r="H309" s="423"/>
      <c r="I309" s="440"/>
    </row>
    <row r="310" spans="1:256" customHeight="1" ht="12">
      <c r="A310" s="423"/>
      <c r="B310" s="441" t="s">
        <v>427</v>
      </c>
      <c r="C310" s="441"/>
      <c r="D310" s="442" t="s">
        <v>428</v>
      </c>
      <c r="E310" s="439"/>
      <c r="G310" s="423"/>
      <c r="H310" s="423"/>
      <c r="I310" s="424"/>
    </row>
    <row r="311" spans="1:256" customHeight="1" ht="12">
      <c r="A311" s="423"/>
      <c r="B311" s="443" t="s">
        <v>429</v>
      </c>
      <c r="C311" s="444" t="str">
        <f>NA()</f>
        <v>0</v>
      </c>
      <c r="D311" s="442" t="s">
        <v>430</v>
      </c>
      <c r="E311" s="439"/>
      <c r="G311" s="423"/>
      <c r="H311" s="423"/>
      <c r="I311" s="424"/>
    </row>
    <row r="312" spans="1:256" customHeight="1" ht="12">
      <c r="A312" s="423"/>
      <c r="B312" s="443" t="s">
        <v>431</v>
      </c>
      <c r="C312" s="444" t="str">
        <f>NA()</f>
        <v>0</v>
      </c>
      <c r="D312" s="442"/>
      <c r="E312" s="439"/>
      <c r="G312" s="423"/>
      <c r="H312" s="423"/>
      <c r="I312" s="424"/>
    </row>
    <row r="313" spans="1:256" customHeight="1" ht="12">
      <c r="A313" s="423"/>
      <c r="B313" s="443" t="s">
        <v>78</v>
      </c>
      <c r="C313" s="444" t="str">
        <f>NA()</f>
        <v>0</v>
      </c>
      <c r="D313" s="442"/>
      <c r="E313" s="439"/>
      <c r="G313" s="423"/>
      <c r="H313" s="423"/>
      <c r="I313" s="424"/>
    </row>
    <row r="314" spans="1:256" customHeight="1" ht="12" s="423" customFormat="1">
      <c r="B314" s="445" t="s">
        <v>432</v>
      </c>
      <c r="C314" s="445"/>
      <c r="D314" s="442"/>
      <c r="E314" s="439"/>
      <c r="IO314" s="47"/>
      <c r="IP314" s="47"/>
      <c r="IQ314" s="47"/>
      <c r="IR314" s="47"/>
      <c r="IS314" s="47"/>
      <c r="IT314" s="47"/>
      <c r="IU314" s="47"/>
      <c r="IV314" s="47"/>
    </row>
    <row r="315" spans="1:256" customHeight="1" ht="15">
      <c r="A315" s="423"/>
      <c r="B315" s="446" t="s">
        <v>433</v>
      </c>
      <c r="C315" s="121"/>
      <c r="D315" s="442"/>
      <c r="E315" s="439"/>
      <c r="G315" s="423"/>
      <c r="H315" s="423"/>
      <c r="I315" s="424"/>
    </row>
    <row r="316" spans="1:256" customHeight="1" ht="15">
      <c r="A316" s="423"/>
      <c r="B316" s="443" t="s">
        <v>434</v>
      </c>
      <c r="C316" s="121"/>
      <c r="D316" s="442"/>
      <c r="E316" s="439"/>
      <c r="G316" s="423"/>
      <c r="H316" s="449"/>
      <c r="I316" s="440"/>
    </row>
    <row r="317" spans="1:256" customHeight="1" ht="18">
      <c r="A317" s="423"/>
      <c r="B317" s="428" t="s">
        <v>435</v>
      </c>
      <c r="C317" s="447" t="str">
        <f>C309-C311-C312-C313-C316</f>
        <v>0</v>
      </c>
      <c r="D317" s="442"/>
      <c r="E317" s="448"/>
      <c r="G317" s="423"/>
    </row>
    <row r="318" spans="1:256" customHeight="1" ht="14.25">
      <c r="A318" s="423"/>
      <c r="B318" s="450" t="s">
        <v>436</v>
      </c>
      <c r="C318" s="451"/>
      <c r="D318" s="442"/>
      <c r="E318" s="448"/>
      <c r="G318" s="423"/>
    </row>
    <row r="319" spans="1:256" customHeight="1" ht="15">
      <c r="A319" s="423"/>
      <c r="B319" s="452" t="s">
        <v>25</v>
      </c>
      <c r="C319" s="452" t="str">
        <f>C317+C318</f>
        <v>0</v>
      </c>
      <c r="D319" s="453"/>
      <c r="E319" s="454"/>
      <c r="G319" s="423"/>
      <c r="H319" s="421"/>
      <c r="I319" s="421"/>
    </row>
    <row r="320" spans="1:256" customHeight="1" ht="12">
      <c r="A320" s="423"/>
      <c r="B320" s="42" t="s">
        <v>26</v>
      </c>
      <c r="C320" s="43"/>
      <c r="D320" s="456"/>
      <c r="E320" s="457"/>
      <c r="G320" s="423"/>
      <c r="H320" s="434"/>
      <c r="I320" s="435"/>
    </row>
    <row r="321" spans="1:256" customHeight="1" ht="12">
      <c r="A321" s="423"/>
      <c r="D321" s="459"/>
      <c r="E321" s="459" t="s">
        <v>27</v>
      </c>
      <c r="G321" s="423"/>
      <c r="H321" s="423"/>
      <c r="I321" s="424"/>
    </row>
    <row r="322" spans="1:256" customHeight="1" ht="12">
      <c r="A322" s="423"/>
      <c r="C322" s="460"/>
      <c r="D322" s="460"/>
      <c r="E322" s="47"/>
      <c r="G322" s="423"/>
    </row>
    <row r="323" spans="1:256" customHeight="1" ht="12">
      <c r="A323" s="423"/>
      <c r="B323" s="461"/>
      <c r="C323" s="424"/>
      <c r="D323" s="423"/>
      <c r="E323" s="462"/>
    </row>
    <row r="324" spans="1:256" customHeight="1" ht="12">
      <c r="A324" s="421" t="s">
        <v>414</v>
      </c>
      <c r="B324" s="421"/>
      <c r="C324" s="421"/>
      <c r="D324" s="421"/>
      <c r="E324" s="421"/>
      <c r="G324" s="421"/>
      <c r="H324" s="421"/>
      <c r="I324" s="421"/>
    </row>
    <row r="325" spans="1:256" customHeight="1" ht="12">
      <c r="A325" s="422" t="s">
        <v>415</v>
      </c>
      <c r="B325" s="422"/>
      <c r="C325" s="422"/>
      <c r="D325" s="422"/>
      <c r="E325" s="422"/>
      <c r="G325" s="422"/>
      <c r="H325" s="422"/>
      <c r="I325" s="422"/>
    </row>
    <row r="326" spans="1:256" customHeight="1" ht="12">
      <c r="A326" s="423"/>
      <c r="B326" s="423"/>
      <c r="C326" s="423"/>
      <c r="D326" s="423"/>
      <c r="E326" s="424"/>
      <c r="G326" s="423"/>
      <c r="H326" s="423"/>
      <c r="I326" s="423"/>
    </row>
    <row r="327" spans="1:256" customHeight="1" ht="12">
      <c r="A327" s="423"/>
      <c r="B327" s="423" t="s">
        <v>416</v>
      </c>
      <c r="C327" s="474" t="s">
        <v>450</v>
      </c>
      <c r="D327" s="423" t="s">
        <v>418</v>
      </c>
      <c r="E327" s="420" t="str">
        <f>NA()</f>
        <v>0</v>
      </c>
      <c r="G327" s="423"/>
      <c r="H327" s="423"/>
      <c r="I327" s="425"/>
    </row>
    <row r="328" spans="1:256" customHeight="1" ht="12">
      <c r="A328" s="423"/>
      <c r="B328" s="423" t="s">
        <v>419</v>
      </c>
      <c r="C328" s="426" t="str">
        <f>NA()</f>
        <v>0</v>
      </c>
      <c r="D328" s="423" t="s">
        <v>420</v>
      </c>
      <c r="E328" s="427" t="s">
        <v>421</v>
      </c>
      <c r="G328" s="423"/>
      <c r="H328" s="423"/>
      <c r="I328" s="426"/>
    </row>
    <row r="329" spans="1:256" customHeight="1" ht="12">
      <c r="A329" s="423"/>
      <c r="B329" s="428" t="s">
        <v>422</v>
      </c>
      <c r="C329" s="428"/>
      <c r="D329" s="429" t="s">
        <v>423</v>
      </c>
      <c r="E329" s="429"/>
      <c r="G329" s="423"/>
      <c r="H329" s="430"/>
      <c r="I329" s="430"/>
    </row>
    <row r="330" spans="1:256" customHeight="1" ht="12">
      <c r="A330" s="423"/>
      <c r="B330" s="431" t="s">
        <v>424</v>
      </c>
      <c r="C330" s="432" t="s">
        <v>8</v>
      </c>
      <c r="D330" s="431" t="s">
        <v>424</v>
      </c>
      <c r="E330" s="433" t="s">
        <v>8</v>
      </c>
      <c r="G330" s="423"/>
      <c r="H330" s="434"/>
      <c r="I330" s="435"/>
    </row>
    <row r="331" spans="1:256" customHeight="1" ht="12">
      <c r="A331" s="423"/>
      <c r="B331" s="436" t="s">
        <v>425</v>
      </c>
      <c r="C331" s="447" t="str">
        <f>NA()</f>
        <v>0</v>
      </c>
      <c r="D331" s="438" t="s">
        <v>426</v>
      </c>
      <c r="E331" s="439"/>
      <c r="G331" s="423"/>
      <c r="H331" s="423"/>
      <c r="I331" s="440"/>
    </row>
    <row r="332" spans="1:256" customHeight="1" ht="12">
      <c r="A332" s="423"/>
      <c r="B332" s="441" t="s">
        <v>427</v>
      </c>
      <c r="C332" s="441"/>
      <c r="D332" s="442" t="s">
        <v>428</v>
      </c>
      <c r="E332" s="439"/>
      <c r="G332" s="423"/>
      <c r="H332" s="423"/>
      <c r="I332" s="424"/>
    </row>
    <row r="333" spans="1:256" customHeight="1" ht="12">
      <c r="A333" s="423"/>
      <c r="B333" s="443" t="s">
        <v>429</v>
      </c>
      <c r="C333" s="444" t="str">
        <f>NA()</f>
        <v>0</v>
      </c>
      <c r="D333" s="442" t="s">
        <v>430</v>
      </c>
      <c r="E333" s="439"/>
      <c r="G333" s="423"/>
      <c r="H333" s="423"/>
      <c r="I333" s="424"/>
    </row>
    <row r="334" spans="1:256" customHeight="1" ht="12">
      <c r="A334" s="423"/>
      <c r="B334" s="443" t="s">
        <v>431</v>
      </c>
      <c r="C334" s="444" t="str">
        <f>NA()</f>
        <v>0</v>
      </c>
      <c r="D334" s="442"/>
      <c r="E334" s="439"/>
      <c r="G334" s="423"/>
      <c r="H334" s="423"/>
      <c r="I334" s="424"/>
    </row>
    <row r="335" spans="1:256" customHeight="1" ht="12">
      <c r="A335" s="423"/>
      <c r="B335" s="443" t="s">
        <v>78</v>
      </c>
      <c r="C335" s="444" t="str">
        <f>NA()</f>
        <v>0</v>
      </c>
      <c r="D335" s="442"/>
      <c r="E335" s="439"/>
      <c r="G335" s="423"/>
      <c r="H335" s="423"/>
      <c r="I335" s="424"/>
    </row>
    <row r="336" spans="1:256" customHeight="1" ht="12" s="423" customFormat="1">
      <c r="B336" s="445" t="s">
        <v>432</v>
      </c>
      <c r="C336" s="445"/>
      <c r="D336" s="442"/>
      <c r="E336" s="439"/>
      <c r="IO336" s="47"/>
      <c r="IP336" s="47"/>
      <c r="IQ336" s="47"/>
      <c r="IR336" s="47"/>
      <c r="IS336" s="47"/>
      <c r="IT336" s="47"/>
      <c r="IU336" s="47"/>
      <c r="IV336" s="47"/>
    </row>
    <row r="337" spans="1:256" customHeight="1" ht="15">
      <c r="A337" s="423"/>
      <c r="B337" s="446" t="s">
        <v>433</v>
      </c>
      <c r="C337" s="121"/>
      <c r="D337" s="442"/>
      <c r="E337" s="439"/>
      <c r="G337" s="423"/>
      <c r="H337" s="423"/>
      <c r="I337" s="424"/>
    </row>
    <row r="338" spans="1:256" customHeight="1" ht="15">
      <c r="A338" s="423"/>
      <c r="B338" s="443" t="s">
        <v>434</v>
      </c>
      <c r="C338" s="121"/>
      <c r="D338" s="442"/>
      <c r="E338" s="439"/>
      <c r="G338" s="423"/>
      <c r="H338" s="449"/>
      <c r="I338" s="440"/>
    </row>
    <row r="339" spans="1:256" customHeight="1" ht="14.25">
      <c r="A339" s="423"/>
      <c r="B339" s="428" t="s">
        <v>435</v>
      </c>
      <c r="C339" s="447" t="str">
        <f>C331-C333-C334-C335-C338</f>
        <v>0</v>
      </c>
      <c r="D339" s="442"/>
      <c r="E339" s="448"/>
      <c r="G339" s="423"/>
    </row>
    <row r="340" spans="1:256" customHeight="1" ht="12">
      <c r="A340" s="423"/>
      <c r="B340" s="450" t="s">
        <v>436</v>
      </c>
      <c r="C340" s="451"/>
      <c r="D340" s="442"/>
      <c r="E340" s="448"/>
      <c r="G340" s="423"/>
    </row>
    <row r="341" spans="1:256" customHeight="1" ht="15">
      <c r="A341" s="423"/>
      <c r="B341" s="452" t="s">
        <v>25</v>
      </c>
      <c r="C341" s="452" t="str">
        <f>C339+C340</f>
        <v>0</v>
      </c>
      <c r="D341" s="453"/>
      <c r="E341" s="454"/>
      <c r="G341" s="423"/>
      <c r="H341" s="421"/>
      <c r="I341" s="421"/>
    </row>
    <row r="342" spans="1:256" customHeight="1" ht="12">
      <c r="A342" s="423"/>
      <c r="B342" s="42" t="s">
        <v>26</v>
      </c>
      <c r="C342" s="43"/>
      <c r="D342" s="456"/>
      <c r="E342" s="457"/>
      <c r="G342" s="423"/>
      <c r="H342" s="434"/>
      <c r="I342" s="435"/>
    </row>
    <row r="343" spans="1:256" customHeight="1" ht="12">
      <c r="A343" s="423"/>
      <c r="D343" s="459"/>
      <c r="E343" s="459" t="s">
        <v>27</v>
      </c>
      <c r="G343" s="423"/>
      <c r="H343" s="423"/>
      <c r="I343" s="424"/>
    </row>
    <row r="344" spans="1:256" customHeight="1" ht="12">
      <c r="A344" s="423"/>
      <c r="C344" s="460"/>
      <c r="D344" s="460"/>
      <c r="E344" s="47"/>
      <c r="G344" s="423"/>
    </row>
    <row r="345" spans="1:256" customHeight="1" ht="12">
      <c r="A345" s="423"/>
      <c r="B345" s="461"/>
      <c r="C345" s="424"/>
      <c r="D345" s="423"/>
      <c r="E345" s="462"/>
    </row>
    <row r="346" spans="1:256" customHeight="1" ht="12">
      <c r="A346" s="421" t="s">
        <v>414</v>
      </c>
      <c r="B346" s="421"/>
      <c r="C346" s="421"/>
      <c r="D346" s="421"/>
      <c r="E346" s="421"/>
      <c r="G346" s="421"/>
      <c r="H346" s="421"/>
      <c r="I346" s="421"/>
    </row>
    <row r="347" spans="1:256" customHeight="1" ht="12">
      <c r="A347" s="422" t="s">
        <v>415</v>
      </c>
      <c r="B347" s="422"/>
      <c r="C347" s="422"/>
      <c r="D347" s="422"/>
      <c r="E347" s="422"/>
      <c r="G347" s="422"/>
      <c r="H347" s="422"/>
      <c r="I347" s="422"/>
    </row>
    <row r="348" spans="1:256" customHeight="1" ht="12">
      <c r="A348" s="423"/>
      <c r="B348" s="423"/>
      <c r="C348" s="423"/>
      <c r="D348" s="423"/>
      <c r="E348" s="424"/>
      <c r="G348" s="423"/>
      <c r="H348" s="423"/>
      <c r="I348" s="423"/>
    </row>
    <row r="349" spans="1:256" customHeight="1" ht="12">
      <c r="A349" s="423"/>
      <c r="B349" s="423" t="s">
        <v>416</v>
      </c>
      <c r="C349" s="476" t="s">
        <v>451</v>
      </c>
      <c r="D349" s="423" t="s">
        <v>418</v>
      </c>
      <c r="E349" s="427" t="s">
        <v>452</v>
      </c>
      <c r="G349" s="423"/>
      <c r="H349" s="423"/>
      <c r="I349" s="425"/>
    </row>
    <row r="350" spans="1:256" customHeight="1" ht="12">
      <c r="A350" s="423"/>
      <c r="B350" s="423" t="s">
        <v>419</v>
      </c>
      <c r="C350" s="426"/>
      <c r="D350" s="423" t="s">
        <v>420</v>
      </c>
      <c r="E350" s="427" t="s">
        <v>421</v>
      </c>
      <c r="G350" s="423"/>
      <c r="H350" s="423"/>
      <c r="I350" s="426"/>
    </row>
    <row r="351" spans="1:256" customHeight="1" ht="12">
      <c r="A351" s="423"/>
      <c r="B351" s="428" t="s">
        <v>422</v>
      </c>
      <c r="C351" s="428"/>
      <c r="D351" s="429" t="s">
        <v>423</v>
      </c>
      <c r="E351" s="429"/>
      <c r="G351" s="423"/>
      <c r="H351" s="430"/>
      <c r="I351" s="430"/>
    </row>
    <row r="352" spans="1:256" customHeight="1" ht="12">
      <c r="A352" s="423"/>
      <c r="B352" s="431" t="s">
        <v>424</v>
      </c>
      <c r="C352" s="432" t="s">
        <v>8</v>
      </c>
      <c r="D352" s="431" t="s">
        <v>424</v>
      </c>
      <c r="E352" s="433" t="s">
        <v>8</v>
      </c>
      <c r="G352" s="423"/>
      <c r="H352" s="434"/>
      <c r="I352" s="435"/>
    </row>
    <row r="353" spans="1:256" customHeight="1" ht="12">
      <c r="A353" s="423"/>
      <c r="B353" s="436" t="s">
        <v>425</v>
      </c>
      <c r="C353" s="447" t="str">
        <f>NA()</f>
        <v>0</v>
      </c>
      <c r="D353" s="438" t="s">
        <v>426</v>
      </c>
      <c r="E353" s="439"/>
      <c r="G353" s="423"/>
      <c r="H353" s="423"/>
      <c r="I353" s="440"/>
    </row>
    <row r="354" spans="1:256" customHeight="1" ht="12">
      <c r="A354" s="423"/>
      <c r="B354" s="441" t="s">
        <v>427</v>
      </c>
      <c r="C354" s="441"/>
      <c r="D354" s="442" t="s">
        <v>428</v>
      </c>
      <c r="E354" s="439"/>
      <c r="G354" s="423"/>
      <c r="H354" s="423"/>
      <c r="I354" s="424"/>
    </row>
    <row r="355" spans="1:256" customHeight="1" ht="12">
      <c r="A355" s="423"/>
      <c r="B355" s="443" t="s">
        <v>429</v>
      </c>
      <c r="C355" s="444">
        <v>0</v>
      </c>
      <c r="D355" s="442" t="s">
        <v>430</v>
      </c>
      <c r="E355" s="439"/>
      <c r="G355" s="423"/>
      <c r="H355" s="423"/>
      <c r="I355" s="424"/>
    </row>
    <row r="356" spans="1:256" customHeight="1" ht="12">
      <c r="A356" s="423"/>
      <c r="B356" s="443" t="s">
        <v>431</v>
      </c>
      <c r="C356" s="444">
        <v>0</v>
      </c>
      <c r="D356" s="442"/>
      <c r="E356" s="439"/>
      <c r="G356" s="423"/>
      <c r="H356" s="423"/>
      <c r="I356" s="424"/>
    </row>
    <row r="357" spans="1:256" customHeight="1" ht="12">
      <c r="A357" s="423"/>
      <c r="B357" s="443" t="s">
        <v>78</v>
      </c>
      <c r="C357" s="444">
        <v>0</v>
      </c>
      <c r="D357" s="442"/>
      <c r="E357" s="439"/>
      <c r="G357" s="423"/>
      <c r="H357" s="423"/>
      <c r="I357" s="424"/>
    </row>
    <row r="358" spans="1:256" customHeight="1" ht="12" s="423" customFormat="1">
      <c r="B358" s="445" t="s">
        <v>432</v>
      </c>
      <c r="C358" s="445"/>
      <c r="D358" s="442"/>
      <c r="E358" s="439"/>
      <c r="IO358" s="47"/>
      <c r="IP358" s="47"/>
      <c r="IQ358" s="47"/>
      <c r="IR358" s="47"/>
      <c r="IS358" s="47"/>
      <c r="IT358" s="47"/>
      <c r="IU358" s="47"/>
      <c r="IV358" s="47"/>
    </row>
    <row r="359" spans="1:256" customHeight="1" ht="15">
      <c r="A359" s="423"/>
      <c r="B359" s="446" t="s">
        <v>433</v>
      </c>
      <c r="C359" s="121"/>
      <c r="D359" s="442"/>
      <c r="E359" s="439"/>
      <c r="G359" s="423"/>
      <c r="H359" s="423"/>
      <c r="I359" s="424"/>
    </row>
    <row r="360" spans="1:256" customHeight="1" ht="15">
      <c r="A360" s="423"/>
      <c r="B360" s="443" t="s">
        <v>434</v>
      </c>
      <c r="C360" s="121"/>
      <c r="D360" s="442"/>
      <c r="E360" s="439"/>
      <c r="G360" s="423"/>
      <c r="H360" s="449"/>
      <c r="I360" s="440"/>
    </row>
    <row r="361" spans="1:256" customHeight="1" ht="18">
      <c r="A361" s="423"/>
      <c r="B361" s="428" t="s">
        <v>435</v>
      </c>
      <c r="C361" s="447" t="str">
        <f>C353-C355-C356-C357-C360</f>
        <v>0</v>
      </c>
      <c r="D361" s="442"/>
      <c r="E361" s="448"/>
      <c r="G361" s="423"/>
    </row>
    <row r="362" spans="1:256" customHeight="1" ht="15">
      <c r="A362" s="423"/>
      <c r="B362" s="450" t="s">
        <v>436</v>
      </c>
      <c r="C362" s="451"/>
      <c r="D362" s="442"/>
      <c r="E362" s="448"/>
      <c r="G362" s="423"/>
    </row>
    <row r="363" spans="1:256" customHeight="1" ht="15">
      <c r="A363" s="423"/>
      <c r="B363" s="452" t="s">
        <v>25</v>
      </c>
      <c r="C363" s="452" t="str">
        <f>C361+C362</f>
        <v>0</v>
      </c>
      <c r="D363" s="453"/>
      <c r="E363" s="454"/>
      <c r="G363" s="423"/>
      <c r="H363" s="421"/>
      <c r="I363" s="421"/>
    </row>
    <row r="364" spans="1:256" customHeight="1" ht="12">
      <c r="A364" s="423"/>
      <c r="B364" s="42" t="s">
        <v>26</v>
      </c>
      <c r="C364" s="43"/>
      <c r="D364" s="456"/>
      <c r="E364" s="457"/>
      <c r="G364" s="423"/>
      <c r="H364" s="434"/>
      <c r="I364" s="435"/>
    </row>
    <row r="365" spans="1:256" customHeight="1" ht="12">
      <c r="A365" s="423"/>
      <c r="D365" s="459"/>
      <c r="E365" s="459" t="s">
        <v>27</v>
      </c>
      <c r="G365" s="423"/>
      <c r="H365" s="423"/>
      <c r="I365" s="424"/>
    </row>
    <row r="366" spans="1:256" customHeight="1" ht="9.75">
      <c r="A366" s="423"/>
      <c r="C366" s="460"/>
      <c r="D366" s="460"/>
      <c r="E366" s="47"/>
      <c r="G366" s="423"/>
    </row>
    <row r="367" spans="1:256" customHeight="1" ht="12">
      <c r="A367" s="423"/>
      <c r="B367" s="461"/>
      <c r="C367" s="424"/>
      <c r="D367" s="423"/>
      <c r="E367" s="462"/>
    </row>
    <row r="368" spans="1:256" customHeight="1" ht="12">
      <c r="A368" s="421" t="s">
        <v>414</v>
      </c>
      <c r="B368" s="421"/>
      <c r="C368" s="421"/>
      <c r="D368" s="421"/>
      <c r="E368" s="421"/>
      <c r="G368" s="421"/>
      <c r="H368" s="421"/>
      <c r="I368" s="421"/>
    </row>
    <row r="369" spans="1:256" customHeight="1" ht="12">
      <c r="A369" s="422" t="s">
        <v>415</v>
      </c>
      <c r="B369" s="422"/>
      <c r="C369" s="422"/>
      <c r="D369" s="422"/>
      <c r="E369" s="422"/>
      <c r="G369" s="422"/>
      <c r="H369" s="422"/>
      <c r="I369" s="422"/>
    </row>
    <row r="370" spans="1:256" customHeight="1" ht="12">
      <c r="A370" s="423"/>
      <c r="B370" s="423"/>
      <c r="C370" s="423"/>
      <c r="D370" s="423"/>
      <c r="E370" s="424"/>
      <c r="G370" s="423"/>
      <c r="H370" s="423"/>
      <c r="I370" s="423"/>
    </row>
    <row r="371" spans="1:256" customHeight="1" ht="12">
      <c r="A371" s="423"/>
      <c r="B371" s="423" t="s">
        <v>416</v>
      </c>
      <c r="C371" s="475" t="s">
        <v>453</v>
      </c>
      <c r="D371" s="423" t="s">
        <v>418</v>
      </c>
      <c r="E371" s="420" t="str">
        <f>NA()</f>
        <v>0</v>
      </c>
      <c r="G371" s="423"/>
      <c r="H371" s="423"/>
      <c r="I371" s="425"/>
    </row>
    <row r="372" spans="1:256" customHeight="1" ht="12">
      <c r="A372" s="423"/>
      <c r="B372" s="423" t="s">
        <v>419</v>
      </c>
      <c r="C372" s="426" t="str">
        <f>NA()</f>
        <v>0</v>
      </c>
      <c r="D372" s="423" t="s">
        <v>420</v>
      </c>
      <c r="E372" s="427" t="s">
        <v>421</v>
      </c>
      <c r="G372" s="423"/>
      <c r="H372" s="423"/>
      <c r="I372" s="426"/>
    </row>
    <row r="373" spans="1:256" customHeight="1" ht="12">
      <c r="A373" s="423"/>
      <c r="B373" s="428" t="s">
        <v>422</v>
      </c>
      <c r="C373" s="428"/>
      <c r="D373" s="429" t="s">
        <v>423</v>
      </c>
      <c r="E373" s="429"/>
      <c r="G373" s="423"/>
      <c r="H373" s="430"/>
      <c r="I373" s="430"/>
    </row>
    <row r="374" spans="1:256" customHeight="1" ht="12">
      <c r="A374" s="423"/>
      <c r="B374" s="431" t="s">
        <v>424</v>
      </c>
      <c r="C374" s="432" t="s">
        <v>8</v>
      </c>
      <c r="D374" s="431" t="s">
        <v>424</v>
      </c>
      <c r="E374" s="433" t="s">
        <v>8</v>
      </c>
      <c r="G374" s="423"/>
      <c r="H374" s="434"/>
      <c r="I374" s="435"/>
    </row>
    <row r="375" spans="1:256" customHeight="1" ht="12">
      <c r="A375" s="423"/>
      <c r="B375" s="436" t="s">
        <v>425</v>
      </c>
      <c r="C375" s="447" t="str">
        <f>NA()</f>
        <v>0</v>
      </c>
      <c r="D375" s="438" t="s">
        <v>426</v>
      </c>
      <c r="E375" s="439"/>
      <c r="G375" s="423"/>
      <c r="H375" s="423"/>
      <c r="I375" s="440"/>
    </row>
    <row r="376" spans="1:256" customHeight="1" ht="12">
      <c r="A376" s="423"/>
      <c r="B376" s="441" t="s">
        <v>427</v>
      </c>
      <c r="C376" s="441"/>
      <c r="D376" s="442" t="s">
        <v>428</v>
      </c>
      <c r="E376" s="439"/>
      <c r="G376" s="423"/>
      <c r="H376" s="423"/>
      <c r="I376" s="424"/>
    </row>
    <row r="377" spans="1:256" customHeight="1" ht="12">
      <c r="A377" s="423"/>
      <c r="B377" s="443" t="s">
        <v>429</v>
      </c>
      <c r="C377" s="444" t="str">
        <f>NA()</f>
        <v>0</v>
      </c>
      <c r="D377" s="442" t="s">
        <v>430</v>
      </c>
      <c r="E377" s="439"/>
      <c r="G377" s="423"/>
      <c r="H377" s="423"/>
      <c r="I377" s="424"/>
    </row>
    <row r="378" spans="1:256" customHeight="1" ht="12">
      <c r="A378" s="423"/>
      <c r="B378" s="443" t="s">
        <v>431</v>
      </c>
      <c r="C378" s="444" t="str">
        <f>NA()</f>
        <v>0</v>
      </c>
      <c r="D378" s="442"/>
      <c r="E378" s="439"/>
      <c r="G378" s="423"/>
      <c r="H378" s="423"/>
      <c r="I378" s="424"/>
    </row>
    <row r="379" spans="1:256" customHeight="1" ht="12">
      <c r="A379" s="423"/>
      <c r="B379" s="443" t="s">
        <v>78</v>
      </c>
      <c r="C379" s="444" t="str">
        <f>NA()</f>
        <v>0</v>
      </c>
      <c r="D379" s="442"/>
      <c r="E379" s="439"/>
      <c r="G379" s="423"/>
      <c r="H379" s="423"/>
      <c r="I379" s="424"/>
    </row>
    <row r="380" spans="1:256" customHeight="1" ht="12" s="423" customFormat="1">
      <c r="B380" s="445" t="s">
        <v>432</v>
      </c>
      <c r="C380" s="445"/>
      <c r="D380" s="442"/>
      <c r="E380" s="439"/>
      <c r="IO380" s="47"/>
      <c r="IP380" s="47"/>
      <c r="IQ380" s="47"/>
      <c r="IR380" s="47"/>
      <c r="IS380" s="47"/>
      <c r="IT380" s="47"/>
      <c r="IU380" s="47"/>
      <c r="IV380" s="47"/>
    </row>
    <row r="381" spans="1:256" customHeight="1" ht="15">
      <c r="A381" s="423"/>
      <c r="B381" s="446" t="s">
        <v>433</v>
      </c>
      <c r="C381" s="121"/>
      <c r="D381" s="442"/>
      <c r="E381" s="439"/>
      <c r="G381" s="423"/>
      <c r="H381" s="423"/>
      <c r="I381" s="424"/>
    </row>
    <row r="382" spans="1:256" customHeight="1" ht="15">
      <c r="A382" s="423"/>
      <c r="B382" s="443" t="s">
        <v>434</v>
      </c>
      <c r="C382" s="121"/>
      <c r="D382" s="442"/>
      <c r="E382" s="439"/>
      <c r="G382" s="423"/>
      <c r="H382" s="449"/>
      <c r="I382" s="440"/>
    </row>
    <row r="383" spans="1:256" customHeight="1" ht="18">
      <c r="A383" s="423"/>
      <c r="B383" s="428" t="s">
        <v>435</v>
      </c>
      <c r="C383" s="447" t="str">
        <f>C375-C377-C378-C379-C382</f>
        <v>0</v>
      </c>
      <c r="D383" s="442"/>
      <c r="E383" s="448"/>
      <c r="G383" s="423"/>
    </row>
    <row r="384" spans="1:256" customHeight="1" ht="14.25">
      <c r="A384" s="423"/>
      <c r="B384" s="450" t="s">
        <v>436</v>
      </c>
      <c r="C384" s="451"/>
      <c r="D384" s="442"/>
      <c r="E384" s="448"/>
      <c r="G384" s="423"/>
    </row>
    <row r="385" spans="1:256" customHeight="1" ht="15">
      <c r="A385" s="423"/>
      <c r="B385" s="452" t="s">
        <v>25</v>
      </c>
      <c r="C385" s="452" t="str">
        <f>C383+C384</f>
        <v>0</v>
      </c>
      <c r="D385" s="453"/>
      <c r="E385" s="454"/>
      <c r="G385" s="423"/>
      <c r="H385" s="421"/>
      <c r="I385" s="421"/>
    </row>
    <row r="386" spans="1:256" customHeight="1" ht="12">
      <c r="A386" s="423"/>
      <c r="B386" s="42" t="s">
        <v>26</v>
      </c>
      <c r="C386" s="43"/>
      <c r="D386" s="456"/>
      <c r="E386" s="457"/>
      <c r="G386" s="423"/>
      <c r="H386" s="434"/>
      <c r="I386" s="435"/>
    </row>
    <row r="387" spans="1:256" customHeight="1" ht="12">
      <c r="A387" s="423"/>
      <c r="D387" s="459"/>
      <c r="E387" s="459" t="s">
        <v>27</v>
      </c>
      <c r="G387" s="423"/>
      <c r="H387" s="423"/>
      <c r="I387" s="424"/>
    </row>
    <row r="388" spans="1:256" customHeight="1" ht="12">
      <c r="A388" s="423"/>
      <c r="C388" s="460"/>
      <c r="D388" s="460"/>
      <c r="E388" s="47"/>
      <c r="G388" s="423"/>
    </row>
    <row r="389" spans="1:256" customHeight="1" ht="12">
      <c r="A389" s="423"/>
      <c r="B389" s="461"/>
      <c r="C389" s="424"/>
      <c r="D389" s="423"/>
      <c r="E389" s="462"/>
    </row>
    <row r="390" spans="1:256" customHeight="1" ht="12">
      <c r="A390" s="421" t="s">
        <v>414</v>
      </c>
      <c r="B390" s="421"/>
      <c r="C390" s="421"/>
      <c r="D390" s="421"/>
      <c r="E390" s="421"/>
      <c r="G390" s="421"/>
      <c r="H390" s="421"/>
      <c r="I390" s="421"/>
    </row>
    <row r="391" spans="1:256" customHeight="1" ht="12">
      <c r="A391" s="422" t="s">
        <v>415</v>
      </c>
      <c r="B391" s="422"/>
      <c r="C391" s="422"/>
      <c r="D391" s="422"/>
      <c r="E391" s="422"/>
      <c r="G391" s="422"/>
      <c r="H391" s="422"/>
      <c r="I391" s="422"/>
    </row>
    <row r="392" spans="1:256" customHeight="1" ht="12">
      <c r="A392" s="423"/>
      <c r="B392" s="423"/>
      <c r="C392" s="423"/>
      <c r="D392" s="423"/>
      <c r="E392" s="424"/>
      <c r="G392" s="423"/>
      <c r="H392" s="423"/>
      <c r="I392" s="423"/>
    </row>
    <row r="393" spans="1:256" customHeight="1" ht="12">
      <c r="A393" s="423"/>
      <c r="B393" s="423" t="s">
        <v>416</v>
      </c>
      <c r="C393" s="474" t="s">
        <v>454</v>
      </c>
      <c r="D393" s="423" t="s">
        <v>418</v>
      </c>
      <c r="E393" s="420" t="str">
        <f>NA()</f>
        <v>0</v>
      </c>
      <c r="G393" s="423"/>
      <c r="H393" s="423"/>
      <c r="I393" s="425"/>
    </row>
    <row r="394" spans="1:256" customHeight="1" ht="12">
      <c r="A394" s="423"/>
      <c r="B394" s="423" t="s">
        <v>419</v>
      </c>
      <c r="C394" s="426" t="str">
        <f>NA()</f>
        <v>0</v>
      </c>
      <c r="D394" s="423" t="s">
        <v>420</v>
      </c>
      <c r="E394" s="427" t="s">
        <v>421</v>
      </c>
      <c r="G394" s="423"/>
      <c r="H394" s="423"/>
      <c r="I394" s="426"/>
    </row>
    <row r="395" spans="1:256" customHeight="1" ht="12">
      <c r="A395" s="423"/>
      <c r="B395" s="428" t="s">
        <v>422</v>
      </c>
      <c r="C395" s="428"/>
      <c r="D395" s="429" t="s">
        <v>423</v>
      </c>
      <c r="E395" s="429"/>
      <c r="G395" s="423"/>
      <c r="H395" s="430"/>
      <c r="I395" s="430"/>
    </row>
    <row r="396" spans="1:256" customHeight="1" ht="12">
      <c r="A396" s="423"/>
      <c r="B396" s="431" t="s">
        <v>424</v>
      </c>
      <c r="C396" s="432" t="s">
        <v>8</v>
      </c>
      <c r="D396" s="431" t="s">
        <v>424</v>
      </c>
      <c r="E396" s="433" t="s">
        <v>8</v>
      </c>
      <c r="G396" s="423"/>
      <c r="H396" s="434"/>
      <c r="I396" s="435"/>
    </row>
    <row r="397" spans="1:256" customHeight="1" ht="12">
      <c r="A397" s="423"/>
      <c r="B397" s="436" t="s">
        <v>425</v>
      </c>
      <c r="C397" s="447" t="str">
        <f>NA()</f>
        <v>0</v>
      </c>
      <c r="D397" s="438" t="s">
        <v>426</v>
      </c>
      <c r="E397" s="439"/>
      <c r="G397" s="423"/>
      <c r="H397" s="423"/>
      <c r="I397" s="440"/>
    </row>
    <row r="398" spans="1:256" customHeight="1" ht="12">
      <c r="A398" s="423"/>
      <c r="B398" s="441" t="s">
        <v>427</v>
      </c>
      <c r="C398" s="441"/>
      <c r="D398" s="442" t="s">
        <v>428</v>
      </c>
      <c r="E398" s="439"/>
      <c r="G398" s="423"/>
      <c r="H398" s="423"/>
      <c r="I398" s="424"/>
    </row>
    <row r="399" spans="1:256" customHeight="1" ht="12">
      <c r="A399" s="423"/>
      <c r="B399" s="443" t="s">
        <v>429</v>
      </c>
      <c r="C399" s="444" t="str">
        <f>NA()</f>
        <v>0</v>
      </c>
      <c r="D399" s="442" t="s">
        <v>430</v>
      </c>
      <c r="E399" s="439"/>
      <c r="G399" s="423"/>
      <c r="H399" s="423"/>
      <c r="I399" s="424"/>
    </row>
    <row r="400" spans="1:256" customHeight="1" ht="12">
      <c r="A400" s="423"/>
      <c r="B400" s="443" t="s">
        <v>431</v>
      </c>
      <c r="C400" s="444" t="str">
        <f>NA()</f>
        <v>0</v>
      </c>
      <c r="D400" s="442"/>
      <c r="E400" s="439"/>
      <c r="G400" s="423"/>
      <c r="H400" s="423"/>
      <c r="I400" s="424"/>
    </row>
    <row r="401" spans="1:256" customHeight="1" ht="12">
      <c r="A401" s="423"/>
      <c r="B401" s="443" t="s">
        <v>78</v>
      </c>
      <c r="C401" s="444" t="str">
        <f>NA()</f>
        <v>0</v>
      </c>
      <c r="D401" s="442"/>
      <c r="E401" s="439"/>
      <c r="G401" s="423"/>
      <c r="H401" s="423"/>
      <c r="I401" s="424"/>
    </row>
    <row r="402" spans="1:256" customHeight="1" ht="12" s="423" customFormat="1">
      <c r="B402" s="445" t="s">
        <v>432</v>
      </c>
      <c r="C402" s="445"/>
      <c r="D402" s="442"/>
      <c r="E402" s="439"/>
      <c r="IO402" s="47"/>
      <c r="IP402" s="47"/>
      <c r="IQ402" s="47"/>
      <c r="IR402" s="47"/>
      <c r="IS402" s="47"/>
      <c r="IT402" s="47"/>
      <c r="IU402" s="47"/>
      <c r="IV402" s="47"/>
    </row>
    <row r="403" spans="1:256" customHeight="1" ht="15">
      <c r="A403" s="423"/>
      <c r="B403" s="446" t="s">
        <v>433</v>
      </c>
      <c r="C403" s="121"/>
      <c r="D403" s="442"/>
      <c r="E403" s="439"/>
      <c r="G403" s="423"/>
      <c r="H403" s="423"/>
      <c r="I403" s="424"/>
    </row>
    <row r="404" spans="1:256" customHeight="1" ht="15">
      <c r="A404" s="423"/>
      <c r="B404" s="443" t="s">
        <v>434</v>
      </c>
      <c r="C404" s="121"/>
      <c r="D404" s="442"/>
      <c r="E404" s="439"/>
      <c r="G404" s="423"/>
      <c r="H404" s="449"/>
      <c r="I404" s="440"/>
    </row>
    <row r="405" spans="1:256" customHeight="1" ht="18">
      <c r="A405" s="423"/>
      <c r="B405" s="428" t="s">
        <v>435</v>
      </c>
      <c r="C405" s="447" t="str">
        <f>C397-C399-C400-C401-C404</f>
        <v>0</v>
      </c>
      <c r="D405" s="442"/>
      <c r="E405" s="448"/>
      <c r="G405" s="423"/>
    </row>
    <row r="406" spans="1:256" customHeight="1" ht="10.5">
      <c r="A406" s="423"/>
      <c r="B406" s="450" t="s">
        <v>436</v>
      </c>
      <c r="C406" s="451"/>
      <c r="D406" s="442"/>
      <c r="E406" s="448"/>
      <c r="G406" s="423"/>
    </row>
    <row r="407" spans="1:256" customHeight="1" ht="15">
      <c r="A407" s="423"/>
      <c r="B407" s="452" t="s">
        <v>25</v>
      </c>
      <c r="C407" s="452" t="str">
        <f>C405+C406</f>
        <v>0</v>
      </c>
      <c r="D407" s="453"/>
      <c r="E407" s="454"/>
      <c r="G407" s="423"/>
      <c r="H407" s="421"/>
      <c r="I407" s="421"/>
    </row>
    <row r="408" spans="1:256" customHeight="1" ht="12">
      <c r="A408" s="423"/>
      <c r="B408" s="42" t="s">
        <v>26</v>
      </c>
      <c r="C408" s="43"/>
      <c r="D408" s="456"/>
      <c r="E408" s="457"/>
      <c r="G408" s="423"/>
      <c r="H408" s="434"/>
      <c r="I408" s="435"/>
    </row>
    <row r="409" spans="1:256" customHeight="1" ht="12">
      <c r="A409" s="423"/>
      <c r="D409" s="459"/>
      <c r="E409" s="459" t="s">
        <v>27</v>
      </c>
      <c r="G409" s="423"/>
      <c r="H409" s="423"/>
      <c r="I409" s="424"/>
    </row>
    <row r="410" spans="1:256" customHeight="1" ht="12">
      <c r="A410" s="423"/>
      <c r="C410" s="460"/>
      <c r="D410" s="460"/>
      <c r="E410" s="47"/>
      <c r="G410" s="423"/>
    </row>
    <row r="411" spans="1:256" customHeight="1" ht="12">
      <c r="A411" s="423"/>
      <c r="B411" s="461"/>
      <c r="C411" s="424"/>
      <c r="D411" s="423"/>
      <c r="E411" s="462"/>
    </row>
    <row r="412" spans="1:256" customHeight="1" ht="12">
      <c r="A412" s="421" t="s">
        <v>414</v>
      </c>
      <c r="B412" s="421"/>
      <c r="C412" s="421"/>
      <c r="D412" s="421"/>
      <c r="E412" s="421"/>
      <c r="G412" s="421"/>
      <c r="H412" s="421"/>
      <c r="I412" s="421"/>
    </row>
    <row r="413" spans="1:256" customHeight="1" ht="12">
      <c r="A413" s="422" t="s">
        <v>415</v>
      </c>
      <c r="B413" s="422"/>
      <c r="C413" s="422"/>
      <c r="D413" s="422"/>
      <c r="E413" s="422"/>
      <c r="G413" s="422"/>
      <c r="H413" s="422"/>
      <c r="I413" s="422"/>
    </row>
    <row r="414" spans="1:256" customHeight="1" ht="12">
      <c r="A414" s="423"/>
      <c r="B414" s="423"/>
      <c r="C414" s="423"/>
      <c r="D414" s="423"/>
      <c r="E414" s="424"/>
      <c r="G414" s="423"/>
      <c r="H414" s="423"/>
      <c r="I414" s="423"/>
    </row>
    <row r="415" spans="1:256" customHeight="1" ht="12">
      <c r="A415" s="423"/>
      <c r="B415" s="423" t="s">
        <v>416</v>
      </c>
      <c r="C415" s="477" t="s">
        <v>455</v>
      </c>
      <c r="D415" s="423" t="s">
        <v>418</v>
      </c>
      <c r="E415" s="420" t="str">
        <f>NA()</f>
        <v>0</v>
      </c>
      <c r="G415" s="423"/>
      <c r="H415" s="423"/>
      <c r="I415" s="425"/>
    </row>
    <row r="416" spans="1:256" customHeight="1" ht="12">
      <c r="A416" s="423"/>
      <c r="B416" s="423" t="s">
        <v>419</v>
      </c>
      <c r="C416" s="426" t="str">
        <f>NA()</f>
        <v>0</v>
      </c>
      <c r="D416" s="423" t="s">
        <v>420</v>
      </c>
      <c r="E416" s="427" t="s">
        <v>421</v>
      </c>
      <c r="G416" s="423"/>
      <c r="H416" s="423"/>
      <c r="I416" s="426"/>
    </row>
    <row r="417" spans="1:256" customHeight="1" ht="12">
      <c r="A417" s="423"/>
      <c r="B417" s="428" t="s">
        <v>422</v>
      </c>
      <c r="C417" s="428"/>
      <c r="D417" s="429" t="s">
        <v>423</v>
      </c>
      <c r="E417" s="429"/>
      <c r="G417" s="423"/>
      <c r="H417" s="430"/>
      <c r="I417" s="430"/>
    </row>
    <row r="418" spans="1:256" customHeight="1" ht="12">
      <c r="A418" s="423"/>
      <c r="B418" s="431" t="s">
        <v>424</v>
      </c>
      <c r="C418" s="432" t="s">
        <v>8</v>
      </c>
      <c r="D418" s="431" t="s">
        <v>424</v>
      </c>
      <c r="E418" s="433" t="s">
        <v>8</v>
      </c>
      <c r="G418" s="423"/>
      <c r="H418" s="434"/>
      <c r="I418" s="435"/>
    </row>
    <row r="419" spans="1:256" customHeight="1" ht="12">
      <c r="A419" s="423"/>
      <c r="B419" s="436" t="s">
        <v>425</v>
      </c>
      <c r="C419" s="447" t="str">
        <f>NA()</f>
        <v>0</v>
      </c>
      <c r="D419" s="438" t="s">
        <v>426</v>
      </c>
      <c r="E419" s="439"/>
      <c r="G419" s="423"/>
      <c r="H419" s="423"/>
      <c r="I419" s="440"/>
    </row>
    <row r="420" spans="1:256" customHeight="1" ht="12">
      <c r="A420" s="423"/>
      <c r="B420" s="441" t="s">
        <v>427</v>
      </c>
      <c r="C420" s="441"/>
      <c r="D420" s="442" t="s">
        <v>428</v>
      </c>
      <c r="E420" s="439"/>
      <c r="G420" s="423"/>
      <c r="H420" s="423"/>
      <c r="I420" s="424"/>
    </row>
    <row r="421" spans="1:256" customHeight="1" ht="12">
      <c r="A421" s="423"/>
      <c r="B421" s="443" t="s">
        <v>429</v>
      </c>
      <c r="C421" s="444" t="str">
        <f>NA()</f>
        <v>0</v>
      </c>
      <c r="D421" s="442" t="s">
        <v>430</v>
      </c>
      <c r="E421" s="439"/>
      <c r="G421" s="423"/>
      <c r="H421" s="423"/>
      <c r="I421" s="424"/>
    </row>
    <row r="422" spans="1:256" customHeight="1" ht="12">
      <c r="A422" s="423"/>
      <c r="B422" s="443" t="s">
        <v>431</v>
      </c>
      <c r="C422" s="444" t="str">
        <f>NA()</f>
        <v>0</v>
      </c>
      <c r="D422" s="442"/>
      <c r="E422" s="439"/>
      <c r="G422" s="423"/>
      <c r="H422" s="423"/>
      <c r="I422" s="424"/>
    </row>
    <row r="423" spans="1:256" customHeight="1" ht="12">
      <c r="A423" s="423"/>
      <c r="B423" s="443" t="s">
        <v>78</v>
      </c>
      <c r="C423" s="444" t="str">
        <f>NA()</f>
        <v>0</v>
      </c>
      <c r="D423" s="442"/>
      <c r="E423" s="439"/>
      <c r="G423" s="423"/>
      <c r="H423" s="423"/>
      <c r="I423" s="424"/>
    </row>
    <row r="424" spans="1:256" customHeight="1" ht="12" s="423" customFormat="1">
      <c r="B424" s="445" t="s">
        <v>432</v>
      </c>
      <c r="C424" s="445"/>
      <c r="D424" s="442"/>
      <c r="E424" s="439"/>
      <c r="IO424" s="47"/>
      <c r="IP424" s="47"/>
      <c r="IQ424" s="47"/>
      <c r="IR424" s="47"/>
      <c r="IS424" s="47"/>
      <c r="IT424" s="47"/>
      <c r="IU424" s="47"/>
      <c r="IV424" s="47"/>
    </row>
    <row r="425" spans="1:256" customHeight="1" ht="15">
      <c r="A425" s="423"/>
      <c r="B425" s="446" t="s">
        <v>433</v>
      </c>
      <c r="C425" s="121"/>
      <c r="D425" s="442"/>
      <c r="E425" s="439"/>
      <c r="G425" s="423"/>
      <c r="H425" s="423"/>
      <c r="I425" s="424"/>
    </row>
    <row r="426" spans="1:256" customHeight="1" ht="15">
      <c r="A426" s="423"/>
      <c r="B426" s="443" t="s">
        <v>434</v>
      </c>
      <c r="C426" s="121"/>
      <c r="D426" s="442"/>
      <c r="E426" s="439"/>
      <c r="G426" s="423"/>
      <c r="H426" s="449"/>
      <c r="I426" s="440"/>
    </row>
    <row r="427" spans="1:256" customHeight="1" ht="18">
      <c r="A427" s="423"/>
      <c r="B427" s="428" t="s">
        <v>435</v>
      </c>
      <c r="C427" s="447" t="str">
        <f>C419-C421-C422-C423-C426</f>
        <v>0</v>
      </c>
      <c r="D427" s="442"/>
      <c r="E427" s="448"/>
      <c r="G427" s="423"/>
    </row>
    <row r="428" spans="1:256" customHeight="1" ht="13.5">
      <c r="A428" s="423"/>
      <c r="B428" s="450" t="s">
        <v>436</v>
      </c>
      <c r="C428" s="451"/>
      <c r="D428" s="442"/>
      <c r="E428" s="448"/>
      <c r="G428" s="423"/>
    </row>
    <row r="429" spans="1:256" customHeight="1" ht="15">
      <c r="A429" s="423"/>
      <c r="B429" s="452" t="s">
        <v>25</v>
      </c>
      <c r="C429" s="452" t="str">
        <f>C427+C428</f>
        <v>0</v>
      </c>
      <c r="D429" s="453"/>
      <c r="E429" s="454"/>
      <c r="G429" s="423"/>
      <c r="H429" s="421"/>
      <c r="I429" s="421"/>
    </row>
    <row r="430" spans="1:256" customHeight="1" ht="12">
      <c r="A430" s="423"/>
      <c r="B430" s="42" t="s">
        <v>26</v>
      </c>
      <c r="C430" s="43"/>
      <c r="D430" s="456"/>
      <c r="E430" s="457"/>
      <c r="G430" s="423"/>
      <c r="H430" s="434"/>
      <c r="I430" s="435"/>
    </row>
    <row r="431" spans="1:256" customHeight="1" ht="12">
      <c r="A431" s="423"/>
      <c r="D431" s="459"/>
      <c r="E431" s="459" t="s">
        <v>27</v>
      </c>
      <c r="G431" s="423"/>
      <c r="H431" s="423"/>
      <c r="I431" s="424"/>
    </row>
    <row r="432" spans="1:256" customHeight="1" ht="12">
      <c r="A432" s="423"/>
      <c r="C432" s="460"/>
      <c r="D432" s="460"/>
      <c r="E432" s="47"/>
      <c r="G432" s="423"/>
    </row>
    <row r="433" spans="1:256" customHeight="1" ht="8.25">
      <c r="A433" s="423"/>
      <c r="B433" s="461"/>
      <c r="C433" s="424"/>
      <c r="D433" s="423"/>
      <c r="E433" s="462"/>
    </row>
    <row r="434" spans="1:256" customHeight="1" ht="12">
      <c r="A434" s="421" t="s">
        <v>414</v>
      </c>
      <c r="B434" s="421"/>
      <c r="C434" s="421"/>
      <c r="D434" s="421"/>
      <c r="E434" s="421"/>
      <c r="G434" s="421"/>
      <c r="H434" s="421"/>
      <c r="I434" s="421"/>
    </row>
    <row r="435" spans="1:256" customHeight="1" ht="12">
      <c r="A435" s="422" t="s">
        <v>415</v>
      </c>
      <c r="B435" s="422"/>
      <c r="C435" s="422"/>
      <c r="D435" s="422"/>
      <c r="E435" s="422"/>
      <c r="G435" s="422"/>
      <c r="H435" s="422"/>
      <c r="I435" s="422"/>
    </row>
    <row r="436" spans="1:256" customHeight="1" ht="4.5">
      <c r="A436" s="423"/>
      <c r="B436" s="423"/>
      <c r="C436" s="423"/>
      <c r="D436" s="423"/>
      <c r="E436" s="424"/>
      <c r="G436" s="423"/>
      <c r="H436" s="423"/>
      <c r="I436" s="423"/>
    </row>
    <row r="437" spans="1:256" customHeight="1" ht="12">
      <c r="A437" s="423"/>
      <c r="B437" s="423" t="s">
        <v>416</v>
      </c>
      <c r="C437" s="476" t="s">
        <v>456</v>
      </c>
      <c r="D437" s="423" t="s">
        <v>418</v>
      </c>
      <c r="E437" s="420" t="str">
        <f>NA()</f>
        <v>0</v>
      </c>
      <c r="G437" s="423"/>
      <c r="H437" s="423"/>
      <c r="I437" s="425"/>
    </row>
    <row r="438" spans="1:256" customHeight="1" ht="12">
      <c r="A438" s="423"/>
      <c r="B438" s="423" t="s">
        <v>419</v>
      </c>
      <c r="C438" s="426" t="str">
        <f>NA()</f>
        <v>0</v>
      </c>
      <c r="D438" s="423" t="s">
        <v>420</v>
      </c>
      <c r="E438" s="427" t="s">
        <v>421</v>
      </c>
      <c r="G438" s="423"/>
      <c r="H438" s="423"/>
      <c r="I438" s="426"/>
    </row>
    <row r="439" spans="1:256" customHeight="1" ht="12">
      <c r="A439" s="423"/>
      <c r="B439" s="428" t="s">
        <v>422</v>
      </c>
      <c r="C439" s="428"/>
      <c r="D439" s="429" t="s">
        <v>423</v>
      </c>
      <c r="E439" s="429"/>
      <c r="G439" s="423"/>
      <c r="H439" s="430"/>
      <c r="I439" s="430"/>
    </row>
    <row r="440" spans="1:256" customHeight="1" ht="12">
      <c r="A440" s="423"/>
      <c r="B440" s="431" t="s">
        <v>424</v>
      </c>
      <c r="C440" s="432" t="s">
        <v>8</v>
      </c>
      <c r="D440" s="431" t="s">
        <v>424</v>
      </c>
      <c r="E440" s="433" t="s">
        <v>8</v>
      </c>
      <c r="G440" s="423"/>
      <c r="H440" s="434"/>
      <c r="I440" s="435"/>
    </row>
    <row r="441" spans="1:256" customHeight="1" ht="12">
      <c r="A441" s="423"/>
      <c r="B441" s="436" t="s">
        <v>425</v>
      </c>
      <c r="C441" s="447" t="str">
        <f>NA()</f>
        <v>0</v>
      </c>
      <c r="D441" s="438" t="s">
        <v>426</v>
      </c>
      <c r="E441" s="439"/>
      <c r="G441" s="423"/>
      <c r="H441" s="423"/>
      <c r="I441" s="440"/>
    </row>
    <row r="442" spans="1:256" customHeight="1" ht="12">
      <c r="A442" s="423"/>
      <c r="B442" s="441" t="s">
        <v>427</v>
      </c>
      <c r="C442" s="441"/>
      <c r="D442" s="442" t="s">
        <v>428</v>
      </c>
      <c r="E442" s="439"/>
      <c r="G442" s="423"/>
      <c r="H442" s="423"/>
      <c r="I442" s="424"/>
    </row>
    <row r="443" spans="1:256" customHeight="1" ht="12">
      <c r="A443" s="423"/>
      <c r="B443" s="443" t="s">
        <v>429</v>
      </c>
      <c r="C443" s="444" t="str">
        <f>NA()</f>
        <v>0</v>
      </c>
      <c r="D443" s="442" t="s">
        <v>430</v>
      </c>
      <c r="E443" s="439"/>
      <c r="G443" s="423"/>
      <c r="H443" s="423"/>
      <c r="I443" s="424"/>
    </row>
    <row r="444" spans="1:256" customHeight="1" ht="12">
      <c r="A444" s="423"/>
      <c r="B444" s="443" t="s">
        <v>431</v>
      </c>
      <c r="C444" s="444" t="str">
        <f>NA()</f>
        <v>0</v>
      </c>
      <c r="D444" s="442"/>
      <c r="E444" s="439"/>
      <c r="G444" s="423"/>
      <c r="H444" s="423"/>
      <c r="I444" s="424"/>
    </row>
    <row r="445" spans="1:256" customHeight="1" ht="12">
      <c r="A445" s="423"/>
      <c r="B445" s="443" t="s">
        <v>78</v>
      </c>
      <c r="C445" s="444" t="str">
        <f>NA()</f>
        <v>0</v>
      </c>
      <c r="D445" s="442"/>
      <c r="E445" s="439"/>
      <c r="G445" s="423"/>
      <c r="H445" s="423"/>
      <c r="I445" s="424"/>
    </row>
    <row r="446" spans="1:256" customHeight="1" ht="12" s="423" customFormat="1">
      <c r="B446" s="445" t="s">
        <v>432</v>
      </c>
      <c r="C446" s="445"/>
      <c r="D446" s="442"/>
      <c r="E446" s="439"/>
      <c r="IO446" s="47"/>
      <c r="IP446" s="47"/>
      <c r="IQ446" s="47"/>
      <c r="IR446" s="47"/>
      <c r="IS446" s="47"/>
      <c r="IT446" s="47"/>
      <c r="IU446" s="47"/>
      <c r="IV446" s="47"/>
    </row>
    <row r="447" spans="1:256" customHeight="1" ht="15">
      <c r="A447" s="423"/>
      <c r="B447" s="446" t="s">
        <v>433</v>
      </c>
      <c r="C447" s="121"/>
      <c r="D447" s="442"/>
      <c r="E447" s="439"/>
      <c r="G447" s="423"/>
      <c r="H447" s="423"/>
      <c r="I447" s="424"/>
    </row>
    <row r="448" spans="1:256" customHeight="1" ht="15">
      <c r="A448" s="423"/>
      <c r="B448" s="443" t="s">
        <v>434</v>
      </c>
      <c r="C448" s="121"/>
      <c r="D448" s="442"/>
      <c r="E448" s="439"/>
      <c r="G448" s="423"/>
      <c r="H448" s="449"/>
      <c r="I448" s="440"/>
    </row>
    <row r="449" spans="1:256" customHeight="1" ht="18">
      <c r="A449" s="423"/>
      <c r="B449" s="428" t="s">
        <v>435</v>
      </c>
      <c r="C449" s="447" t="str">
        <f>C441-C443-C444-C445-C448</f>
        <v>0</v>
      </c>
      <c r="D449" s="442"/>
      <c r="E449" s="448"/>
      <c r="G449" s="423"/>
    </row>
    <row r="450" spans="1:256" customHeight="1" ht="12">
      <c r="A450" s="423"/>
      <c r="B450" s="450" t="s">
        <v>436</v>
      </c>
      <c r="C450" s="451"/>
      <c r="D450" s="442"/>
      <c r="E450" s="448"/>
      <c r="G450" s="423"/>
    </row>
    <row r="451" spans="1:256" customHeight="1" ht="15">
      <c r="A451" s="423"/>
      <c r="B451" s="452" t="s">
        <v>25</v>
      </c>
      <c r="C451" s="452" t="str">
        <f>C449+C450</f>
        <v>0</v>
      </c>
      <c r="D451" s="453"/>
      <c r="E451" s="454"/>
      <c r="G451" s="423"/>
      <c r="H451" s="421"/>
      <c r="I451" s="421"/>
    </row>
    <row r="452" spans="1:256" customHeight="1" ht="12">
      <c r="A452" s="423"/>
      <c r="B452" s="42" t="s">
        <v>26</v>
      </c>
      <c r="C452" s="43"/>
      <c r="D452" s="456"/>
      <c r="E452" s="457"/>
      <c r="G452" s="423"/>
      <c r="H452" s="434"/>
      <c r="I452" s="435"/>
    </row>
    <row r="453" spans="1:256" customHeight="1" ht="12">
      <c r="A453" s="423"/>
      <c r="D453" s="459"/>
      <c r="E453" s="459" t="s">
        <v>27</v>
      </c>
      <c r="G453" s="423"/>
      <c r="H453" s="423"/>
      <c r="I453" s="424"/>
    </row>
    <row r="454" spans="1:256" customHeight="1" ht="12">
      <c r="A454" s="423"/>
      <c r="B454" s="469"/>
      <c r="C454" s="460"/>
      <c r="D454" s="460"/>
      <c r="E454" s="478"/>
      <c r="G454" s="423"/>
    </row>
    <row r="455" spans="1:256" customHeight="1" ht="12">
      <c r="A455" s="423"/>
      <c r="B455" s="423"/>
      <c r="C455" s="424"/>
      <c r="D455" s="423"/>
      <c r="E455" s="424"/>
    </row>
    <row r="456" spans="1:256" customHeight="1" ht="12">
      <c r="A456" s="421" t="s">
        <v>414</v>
      </c>
      <c r="B456" s="421"/>
      <c r="C456" s="421"/>
      <c r="D456" s="421"/>
      <c r="E456" s="421"/>
      <c r="G456" s="421"/>
      <c r="H456" s="421"/>
      <c r="I456" s="421"/>
    </row>
    <row r="457" spans="1:256" customHeight="1" ht="12">
      <c r="A457" s="422" t="s">
        <v>415</v>
      </c>
      <c r="B457" s="422"/>
      <c r="C457" s="422"/>
      <c r="D457" s="422"/>
      <c r="E457" s="422"/>
      <c r="G457" s="422"/>
      <c r="H457" s="422"/>
      <c r="I457" s="422"/>
    </row>
    <row r="458" spans="1:256" customHeight="1" ht="12">
      <c r="A458" s="423"/>
      <c r="B458" s="423"/>
      <c r="C458" s="423"/>
      <c r="D458" s="423"/>
      <c r="E458" s="424"/>
      <c r="G458" s="423"/>
      <c r="H458" s="423"/>
      <c r="I458" s="423"/>
    </row>
    <row r="459" spans="1:256" customHeight="1" ht="12">
      <c r="A459" s="423"/>
      <c r="B459" s="423" t="s">
        <v>416</v>
      </c>
      <c r="C459" s="476" t="s">
        <v>457</v>
      </c>
      <c r="D459" s="423" t="s">
        <v>418</v>
      </c>
      <c r="G459" s="423"/>
      <c r="H459" s="423"/>
      <c r="I459" s="425"/>
    </row>
    <row r="460" spans="1:256" customHeight="1" ht="12">
      <c r="A460" s="423"/>
      <c r="B460" s="423" t="s">
        <v>419</v>
      </c>
      <c r="C460" s="426" t="str">
        <f>NA()</f>
        <v>0</v>
      </c>
      <c r="D460" s="423" t="s">
        <v>420</v>
      </c>
      <c r="E460" s="427"/>
      <c r="G460" s="423"/>
      <c r="H460" s="423"/>
      <c r="I460" s="426"/>
    </row>
    <row r="461" spans="1:256" customHeight="1" ht="12">
      <c r="A461" s="423"/>
      <c r="B461" s="428" t="s">
        <v>422</v>
      </c>
      <c r="C461" s="428"/>
      <c r="D461" s="429" t="s">
        <v>423</v>
      </c>
      <c r="E461" s="429"/>
      <c r="G461" s="423"/>
      <c r="H461" s="430"/>
      <c r="I461" s="430"/>
    </row>
    <row r="462" spans="1:256" customHeight="1" ht="12">
      <c r="A462" s="423"/>
      <c r="B462" s="431" t="s">
        <v>424</v>
      </c>
      <c r="C462" s="432" t="s">
        <v>8</v>
      </c>
      <c r="D462" s="431" t="s">
        <v>424</v>
      </c>
      <c r="E462" s="433" t="s">
        <v>8</v>
      </c>
      <c r="G462" s="423"/>
      <c r="H462" s="434"/>
      <c r="I462" s="435"/>
    </row>
    <row r="463" spans="1:256" customHeight="1" ht="12">
      <c r="A463" s="423"/>
      <c r="B463" s="436" t="s">
        <v>425</v>
      </c>
      <c r="C463" s="447" t="str">
        <f>NA()</f>
        <v>0</v>
      </c>
      <c r="D463" s="438" t="s">
        <v>426</v>
      </c>
      <c r="E463" s="439"/>
      <c r="G463" s="423"/>
      <c r="H463" s="423"/>
      <c r="I463" s="440"/>
    </row>
    <row r="464" spans="1:256" customHeight="1" ht="12">
      <c r="A464" s="423"/>
      <c r="B464" s="441" t="s">
        <v>427</v>
      </c>
      <c r="C464" s="441"/>
      <c r="D464" s="442" t="s">
        <v>428</v>
      </c>
      <c r="E464" s="439"/>
      <c r="G464" s="423"/>
      <c r="H464" s="423"/>
      <c r="I464" s="424"/>
    </row>
    <row r="465" spans="1:256" customHeight="1" ht="12">
      <c r="A465" s="423"/>
      <c r="B465" s="443" t="s">
        <v>429</v>
      </c>
      <c r="C465" s="444" t="str">
        <f>NA()</f>
        <v>0</v>
      </c>
      <c r="D465" s="442" t="s">
        <v>430</v>
      </c>
      <c r="E465" s="439"/>
      <c r="G465" s="423"/>
      <c r="H465" s="423"/>
      <c r="I465" s="424"/>
    </row>
    <row r="466" spans="1:256" customHeight="1" ht="12">
      <c r="A466" s="423"/>
      <c r="B466" s="443" t="s">
        <v>431</v>
      </c>
      <c r="C466" s="444" t="str">
        <f>NA()</f>
        <v>0</v>
      </c>
      <c r="D466" s="442"/>
      <c r="E466" s="439"/>
      <c r="G466" s="423"/>
      <c r="H466" s="423"/>
      <c r="I466" s="424"/>
    </row>
    <row r="467" spans="1:256" customHeight="1" ht="12">
      <c r="A467" s="423"/>
      <c r="B467" s="443" t="s">
        <v>78</v>
      </c>
      <c r="C467" s="444" t="str">
        <f>NA()</f>
        <v>0</v>
      </c>
      <c r="D467" s="442"/>
      <c r="E467" s="439"/>
      <c r="G467" s="423"/>
      <c r="H467" s="423"/>
      <c r="I467" s="424"/>
    </row>
    <row r="468" spans="1:256" customHeight="1" ht="12" s="423" customFormat="1">
      <c r="B468" s="445" t="s">
        <v>432</v>
      </c>
      <c r="C468" s="473" t="str">
        <f>NA()</f>
        <v>0</v>
      </c>
      <c r="D468" s="442"/>
      <c r="E468" s="439"/>
      <c r="IO468" s="47"/>
      <c r="IP468" s="47"/>
      <c r="IQ468" s="47"/>
      <c r="IR468" s="47"/>
      <c r="IS468" s="47"/>
      <c r="IT468" s="47"/>
      <c r="IU468" s="47"/>
      <c r="IV468" s="47"/>
    </row>
    <row r="469" spans="1:256" customHeight="1" ht="15">
      <c r="A469" s="423"/>
      <c r="B469" s="446" t="s">
        <v>433</v>
      </c>
      <c r="C469" s="121"/>
      <c r="D469" s="442"/>
      <c r="E469" s="439"/>
      <c r="G469" s="423"/>
      <c r="H469" s="423"/>
      <c r="I469" s="424"/>
    </row>
    <row r="470" spans="1:256" customHeight="1" ht="15">
      <c r="A470" s="423"/>
      <c r="B470" s="443" t="s">
        <v>434</v>
      </c>
      <c r="C470" s="121"/>
      <c r="D470" s="442"/>
      <c r="E470" s="439"/>
      <c r="G470" s="423"/>
      <c r="H470" s="449"/>
      <c r="I470" s="440"/>
    </row>
    <row r="471" spans="1:256" customHeight="1" ht="18">
      <c r="A471" s="423"/>
      <c r="B471" s="428" t="s">
        <v>435</v>
      </c>
      <c r="C471" s="447" t="str">
        <f>C463-C465-C466-C467-C470-C468</f>
        <v>0</v>
      </c>
      <c r="D471" s="442"/>
      <c r="E471" s="448"/>
      <c r="G471" s="423"/>
    </row>
    <row r="472" spans="1:256" customHeight="1" ht="14.25">
      <c r="A472" s="423"/>
      <c r="B472" s="450" t="s">
        <v>436</v>
      </c>
      <c r="C472" s="451"/>
      <c r="D472" s="442"/>
      <c r="E472" s="448"/>
      <c r="G472" s="423"/>
    </row>
    <row r="473" spans="1:256" customHeight="1" ht="15">
      <c r="A473" s="423"/>
      <c r="B473" s="452" t="s">
        <v>25</v>
      </c>
      <c r="C473" s="452" t="str">
        <f>C471+C472</f>
        <v>0</v>
      </c>
      <c r="D473" s="453"/>
      <c r="E473" s="454"/>
      <c r="G473" s="423"/>
      <c r="H473" s="421"/>
      <c r="I473" s="421"/>
    </row>
    <row r="474" spans="1:256" customHeight="1" ht="12">
      <c r="A474" s="423"/>
      <c r="B474" s="42" t="s">
        <v>26</v>
      </c>
      <c r="C474" s="43"/>
      <c r="D474" s="456"/>
      <c r="E474" s="457"/>
      <c r="G474" s="423"/>
      <c r="H474" s="434"/>
      <c r="I474" s="435"/>
    </row>
    <row r="475" spans="1:256" customHeight="1" ht="12">
      <c r="A475" s="423"/>
      <c r="D475" s="459"/>
      <c r="E475" s="459" t="s">
        <v>27</v>
      </c>
      <c r="G475" s="423"/>
      <c r="H475" s="423"/>
      <c r="I475" s="424"/>
    </row>
    <row r="476" spans="1:256" customHeight="1" ht="12">
      <c r="A476" s="423"/>
      <c r="C476" s="460"/>
      <c r="D476" s="460"/>
      <c r="E476" s="47"/>
      <c r="G476" s="423"/>
    </row>
    <row r="477" spans="1:256" customHeight="1" ht="12">
      <c r="A477" s="423"/>
      <c r="B477" s="461"/>
      <c r="C477" s="424"/>
      <c r="D477" s="423"/>
      <c r="E477" s="462"/>
    </row>
    <row r="478" spans="1:256" customHeight="1" ht="12">
      <c r="A478" s="421" t="s">
        <v>414</v>
      </c>
      <c r="B478" s="421"/>
      <c r="C478" s="421"/>
      <c r="D478" s="421"/>
      <c r="E478" s="421"/>
      <c r="G478" s="421"/>
      <c r="H478" s="421"/>
      <c r="I478" s="421"/>
    </row>
    <row r="479" spans="1:256" customHeight="1" ht="12">
      <c r="A479" s="422" t="s">
        <v>415</v>
      </c>
      <c r="B479" s="422"/>
      <c r="C479" s="422"/>
      <c r="D479" s="422"/>
      <c r="E479" s="422"/>
      <c r="G479" s="422"/>
      <c r="H479" s="422"/>
      <c r="I479" s="422"/>
    </row>
    <row r="480" spans="1:256" customHeight="1" ht="12">
      <c r="A480" s="423"/>
      <c r="B480" s="423"/>
      <c r="C480" s="423"/>
      <c r="D480" s="423"/>
      <c r="E480" s="424"/>
      <c r="G480" s="423"/>
      <c r="H480" s="423"/>
      <c r="I480" s="423"/>
    </row>
    <row r="481" spans="1:256" customHeight="1" ht="12">
      <c r="A481" s="423"/>
      <c r="B481" s="423" t="s">
        <v>416</v>
      </c>
      <c r="C481" s="476" t="s">
        <v>458</v>
      </c>
      <c r="D481" s="423" t="s">
        <v>418</v>
      </c>
      <c r="E481" s="420" t="str">
        <f>NA()</f>
        <v>0</v>
      </c>
      <c r="G481" s="423"/>
      <c r="H481" s="423"/>
      <c r="I481" s="425"/>
    </row>
    <row r="482" spans="1:256" customHeight="1" ht="12">
      <c r="A482" s="423"/>
      <c r="B482" s="423" t="s">
        <v>419</v>
      </c>
      <c r="C482" s="426" t="str">
        <f>NA()</f>
        <v>0</v>
      </c>
      <c r="D482" s="423" t="s">
        <v>420</v>
      </c>
      <c r="E482" s="427" t="s">
        <v>421</v>
      </c>
      <c r="G482" s="423"/>
      <c r="H482" s="423"/>
      <c r="I482" s="426"/>
    </row>
    <row r="483" spans="1:256" customHeight="1" ht="12">
      <c r="A483" s="423"/>
      <c r="B483" s="428" t="s">
        <v>422</v>
      </c>
      <c r="C483" s="428"/>
      <c r="D483" s="429" t="s">
        <v>423</v>
      </c>
      <c r="E483" s="429"/>
      <c r="G483" s="423"/>
      <c r="H483" s="430"/>
      <c r="I483" s="430"/>
    </row>
    <row r="484" spans="1:256" customHeight="1" ht="12">
      <c r="A484" s="423"/>
      <c r="B484" s="431" t="s">
        <v>424</v>
      </c>
      <c r="C484" s="432" t="s">
        <v>8</v>
      </c>
      <c r="D484" s="431" t="s">
        <v>424</v>
      </c>
      <c r="E484" s="433" t="s">
        <v>8</v>
      </c>
      <c r="G484" s="423"/>
      <c r="H484" s="434"/>
      <c r="I484" s="435"/>
    </row>
    <row r="485" spans="1:256" customHeight="1" ht="12">
      <c r="A485" s="423"/>
      <c r="B485" s="436" t="s">
        <v>425</v>
      </c>
      <c r="C485" s="447" t="str">
        <f>NA()</f>
        <v>0</v>
      </c>
      <c r="D485" s="438" t="s">
        <v>426</v>
      </c>
      <c r="E485" s="439"/>
      <c r="G485" s="423"/>
      <c r="H485" s="423"/>
      <c r="I485" s="440"/>
    </row>
    <row r="486" spans="1:256" customHeight="1" ht="12">
      <c r="A486" s="423"/>
      <c r="B486" s="441" t="s">
        <v>427</v>
      </c>
      <c r="C486" s="441"/>
      <c r="D486" s="442" t="s">
        <v>428</v>
      </c>
      <c r="E486" s="439"/>
      <c r="G486" s="423"/>
      <c r="H486" s="423"/>
      <c r="I486" s="424"/>
    </row>
    <row r="487" spans="1:256" customHeight="1" ht="12">
      <c r="A487" s="423"/>
      <c r="B487" s="443" t="s">
        <v>429</v>
      </c>
      <c r="C487" s="444" t="str">
        <f>NA()</f>
        <v>0</v>
      </c>
      <c r="D487" s="442" t="s">
        <v>430</v>
      </c>
      <c r="E487" s="439"/>
      <c r="G487" s="423"/>
      <c r="H487" s="423"/>
      <c r="I487" s="424"/>
    </row>
    <row r="488" spans="1:256" customHeight="1" ht="12">
      <c r="A488" s="423"/>
      <c r="B488" s="443" t="s">
        <v>431</v>
      </c>
      <c r="C488" s="444" t="str">
        <f>NA()</f>
        <v>0</v>
      </c>
      <c r="D488" s="442"/>
      <c r="E488" s="439"/>
      <c r="G488" s="423"/>
      <c r="H488" s="423"/>
      <c r="I488" s="424"/>
    </row>
    <row r="489" spans="1:256" customHeight="1" ht="12">
      <c r="A489" s="423"/>
      <c r="B489" s="443" t="s">
        <v>78</v>
      </c>
      <c r="C489" s="444" t="str">
        <f>NA()</f>
        <v>0</v>
      </c>
      <c r="D489" s="442"/>
      <c r="E489" s="439"/>
      <c r="G489" s="423"/>
      <c r="H489" s="423"/>
      <c r="I489" s="424"/>
    </row>
    <row r="490" spans="1:256" customHeight="1" ht="12" s="423" customFormat="1">
      <c r="B490" s="445" t="s">
        <v>432</v>
      </c>
      <c r="C490" s="445"/>
      <c r="D490" s="442"/>
      <c r="E490" s="439"/>
      <c r="IO490" s="47"/>
      <c r="IP490" s="47"/>
      <c r="IQ490" s="47"/>
      <c r="IR490" s="47"/>
      <c r="IS490" s="47"/>
      <c r="IT490" s="47"/>
      <c r="IU490" s="47"/>
      <c r="IV490" s="47"/>
    </row>
    <row r="491" spans="1:256" customHeight="1" ht="15">
      <c r="A491" s="423"/>
      <c r="B491" s="446" t="s">
        <v>433</v>
      </c>
      <c r="C491" s="121"/>
      <c r="D491" s="442"/>
      <c r="E491" s="439"/>
      <c r="G491" s="423"/>
      <c r="H491" s="423"/>
      <c r="I491" s="424"/>
    </row>
    <row r="492" spans="1:256" customHeight="1" ht="15">
      <c r="A492" s="423"/>
      <c r="B492" s="443" t="s">
        <v>434</v>
      </c>
      <c r="C492" s="121"/>
      <c r="D492" s="442"/>
      <c r="E492" s="439"/>
      <c r="G492" s="423"/>
      <c r="H492" s="449"/>
      <c r="I492" s="440"/>
    </row>
    <row r="493" spans="1:256" customHeight="1" ht="18">
      <c r="A493" s="423"/>
      <c r="B493" s="428" t="s">
        <v>435</v>
      </c>
      <c r="C493" s="447" t="str">
        <f>C485-C487-C488-C489-C492</f>
        <v>0</v>
      </c>
      <c r="D493" s="442"/>
      <c r="E493" s="448"/>
      <c r="G493" s="423"/>
    </row>
    <row r="494" spans="1:256" customHeight="1" ht="13.5">
      <c r="A494" s="423"/>
      <c r="B494" s="450" t="s">
        <v>436</v>
      </c>
      <c r="C494" s="451"/>
      <c r="D494" s="442"/>
      <c r="E494" s="448"/>
      <c r="G494" s="423"/>
    </row>
    <row r="495" spans="1:256" customHeight="1" ht="15">
      <c r="A495" s="423"/>
      <c r="B495" s="452" t="s">
        <v>25</v>
      </c>
      <c r="C495" s="452" t="str">
        <f>C493+C494</f>
        <v>0</v>
      </c>
      <c r="D495" s="453"/>
      <c r="E495" s="454"/>
      <c r="G495" s="423"/>
      <c r="H495" s="421"/>
      <c r="I495" s="421"/>
    </row>
    <row r="496" spans="1:256" customHeight="1" ht="12">
      <c r="A496" s="423"/>
      <c r="B496" s="42" t="s">
        <v>26</v>
      </c>
      <c r="C496" s="43"/>
      <c r="D496" s="456"/>
      <c r="E496" s="457"/>
      <c r="G496" s="423"/>
      <c r="H496" s="434"/>
      <c r="I496" s="435"/>
    </row>
    <row r="497" spans="1:256" customHeight="1" ht="12">
      <c r="A497" s="423"/>
      <c r="D497" s="459"/>
      <c r="E497" s="459" t="s">
        <v>27</v>
      </c>
      <c r="G497" s="423"/>
      <c r="H497" s="423"/>
      <c r="I497" s="424"/>
    </row>
    <row r="498" spans="1:256" customHeight="1" ht="12">
      <c r="A498" s="423"/>
      <c r="C498" s="460"/>
      <c r="D498" s="460"/>
      <c r="E498" s="47"/>
      <c r="G498" s="423"/>
    </row>
    <row r="499" spans="1:256" customHeight="1" ht="12">
      <c r="A499" s="423"/>
      <c r="B499" s="461"/>
      <c r="C499" s="424"/>
      <c r="D499" s="423"/>
      <c r="E499" s="462"/>
    </row>
    <row r="500" spans="1:256" customHeight="1" ht="12">
      <c r="A500" s="421" t="s">
        <v>414</v>
      </c>
      <c r="B500" s="421"/>
      <c r="C500" s="421"/>
      <c r="D500" s="421"/>
      <c r="E500" s="421"/>
      <c r="G500" s="421"/>
      <c r="H500" s="421"/>
      <c r="I500" s="421"/>
    </row>
    <row r="501" spans="1:256" customHeight="1" ht="12">
      <c r="A501" s="422" t="s">
        <v>415</v>
      </c>
      <c r="B501" s="422"/>
      <c r="C501" s="422"/>
      <c r="D501" s="422"/>
      <c r="E501" s="422"/>
      <c r="G501" s="422"/>
      <c r="H501" s="422"/>
      <c r="I501" s="422"/>
    </row>
    <row r="502" spans="1:256" customHeight="1" ht="12">
      <c r="A502" s="423" t="s">
        <v>459</v>
      </c>
      <c r="B502" s="423"/>
      <c r="C502" s="423"/>
      <c r="D502" s="423"/>
      <c r="E502" s="424"/>
      <c r="G502" s="423"/>
      <c r="H502" s="423"/>
      <c r="I502" s="423"/>
    </row>
    <row r="503" spans="1:256" customHeight="1" ht="12">
      <c r="A503" s="423"/>
      <c r="B503" s="423" t="s">
        <v>416</v>
      </c>
      <c r="C503" s="477" t="s">
        <v>460</v>
      </c>
      <c r="D503" s="423" t="s">
        <v>418</v>
      </c>
      <c r="E503" s="420" t="str">
        <f>NA()</f>
        <v>0</v>
      </c>
      <c r="G503" s="423"/>
      <c r="H503" s="423"/>
      <c r="I503" s="425"/>
    </row>
    <row r="504" spans="1:256" customHeight="1" ht="12">
      <c r="A504" s="423"/>
      <c r="B504" s="423" t="s">
        <v>419</v>
      </c>
      <c r="C504" s="426" t="str">
        <f>NA()</f>
        <v>0</v>
      </c>
      <c r="D504" s="423" t="s">
        <v>420</v>
      </c>
      <c r="E504" s="427" t="s">
        <v>421</v>
      </c>
      <c r="G504" s="423"/>
      <c r="H504" s="423"/>
      <c r="I504" s="426"/>
    </row>
    <row r="505" spans="1:256" customHeight="1" ht="12">
      <c r="A505" s="423"/>
      <c r="B505" s="428" t="s">
        <v>422</v>
      </c>
      <c r="C505" s="428"/>
      <c r="D505" s="429" t="s">
        <v>423</v>
      </c>
      <c r="E505" s="429"/>
      <c r="G505" s="423"/>
      <c r="H505" s="430"/>
      <c r="I505" s="430"/>
    </row>
    <row r="506" spans="1:256" customHeight="1" ht="12">
      <c r="A506" s="423"/>
      <c r="B506" s="431" t="s">
        <v>424</v>
      </c>
      <c r="C506" s="432" t="s">
        <v>8</v>
      </c>
      <c r="D506" s="431" t="s">
        <v>424</v>
      </c>
      <c r="E506" s="433" t="s">
        <v>8</v>
      </c>
      <c r="G506" s="423"/>
      <c r="H506" s="434"/>
      <c r="I506" s="435"/>
    </row>
    <row r="507" spans="1:256" customHeight="1" ht="12">
      <c r="A507" s="423"/>
      <c r="B507" s="436" t="s">
        <v>425</v>
      </c>
      <c r="C507" s="447" t="str">
        <f>NA()</f>
        <v>0</v>
      </c>
      <c r="D507" s="438" t="s">
        <v>426</v>
      </c>
      <c r="E507" s="439"/>
      <c r="G507" s="423"/>
      <c r="H507" s="423"/>
      <c r="I507" s="440"/>
    </row>
    <row r="508" spans="1:256" customHeight="1" ht="12">
      <c r="A508" s="423"/>
      <c r="B508" s="441" t="s">
        <v>427</v>
      </c>
      <c r="C508" s="441"/>
      <c r="D508" s="442" t="s">
        <v>428</v>
      </c>
      <c r="E508" s="439"/>
      <c r="G508" s="423"/>
      <c r="H508" s="423"/>
      <c r="I508" s="424"/>
    </row>
    <row r="509" spans="1:256" customHeight="1" ht="12">
      <c r="A509" s="423"/>
      <c r="B509" s="443" t="s">
        <v>429</v>
      </c>
      <c r="C509" s="444" t="str">
        <f>NA()</f>
        <v>0</v>
      </c>
      <c r="D509" s="442" t="s">
        <v>430</v>
      </c>
      <c r="E509" s="439"/>
      <c r="G509" s="423"/>
      <c r="H509" s="423"/>
      <c r="I509" s="424"/>
    </row>
    <row r="510" spans="1:256" customHeight="1" ht="12">
      <c r="A510" s="423"/>
      <c r="B510" s="443" t="s">
        <v>431</v>
      </c>
      <c r="C510" s="444" t="str">
        <f>NA()</f>
        <v>0</v>
      </c>
      <c r="D510" s="442"/>
      <c r="E510" s="439"/>
      <c r="G510" s="423"/>
      <c r="H510" s="423"/>
      <c r="I510" s="424"/>
    </row>
    <row r="511" spans="1:256" customHeight="1" ht="12">
      <c r="A511" s="423"/>
      <c r="B511" s="443" t="s">
        <v>78</v>
      </c>
      <c r="C511" s="444" t="str">
        <f>NA()</f>
        <v>0</v>
      </c>
      <c r="D511" s="442"/>
      <c r="E511" s="439"/>
      <c r="G511" s="423"/>
      <c r="H511" s="423"/>
      <c r="I511" s="424"/>
    </row>
    <row r="512" spans="1:256" customHeight="1" ht="12" s="423" customFormat="1">
      <c r="B512" s="445" t="s">
        <v>432</v>
      </c>
      <c r="C512" s="445"/>
      <c r="D512" s="442"/>
      <c r="E512" s="439"/>
      <c r="IO512" s="47"/>
      <c r="IP512" s="47"/>
      <c r="IQ512" s="47"/>
      <c r="IR512" s="47"/>
      <c r="IS512" s="47"/>
      <c r="IT512" s="47"/>
      <c r="IU512" s="47"/>
      <c r="IV512" s="47"/>
    </row>
    <row r="513" spans="1:256" customHeight="1" ht="15">
      <c r="A513" s="423"/>
      <c r="B513" s="446" t="s">
        <v>433</v>
      </c>
      <c r="C513" s="121"/>
      <c r="D513" s="442"/>
      <c r="E513" s="439"/>
      <c r="G513" s="423"/>
      <c r="H513" s="423"/>
      <c r="I513" s="424"/>
    </row>
    <row r="514" spans="1:256" customHeight="1" ht="15">
      <c r="A514" s="423"/>
      <c r="B514" s="443" t="s">
        <v>434</v>
      </c>
      <c r="C514" s="121"/>
      <c r="D514" s="442"/>
      <c r="E514" s="439"/>
      <c r="G514" s="423"/>
      <c r="H514" s="449"/>
      <c r="I514" s="440"/>
    </row>
    <row r="515" spans="1:256" customHeight="1" ht="18">
      <c r="A515" s="423"/>
      <c r="B515" s="428" t="s">
        <v>435</v>
      </c>
      <c r="C515" s="447" t="str">
        <f>C507-C509-C510-C511-C514</f>
        <v>0</v>
      </c>
      <c r="D515" s="442"/>
      <c r="E515" s="448"/>
      <c r="G515" s="423"/>
    </row>
    <row r="516" spans="1:256" customHeight="1" ht="12.75">
      <c r="A516" s="423"/>
      <c r="B516" s="450" t="s">
        <v>436</v>
      </c>
      <c r="C516" s="451"/>
      <c r="D516" s="442"/>
      <c r="E516" s="448"/>
      <c r="G516" s="423"/>
    </row>
    <row r="517" spans="1:256" customHeight="1" ht="15">
      <c r="A517" s="423"/>
      <c r="B517" s="452" t="s">
        <v>25</v>
      </c>
      <c r="C517" s="452" t="str">
        <f>C515+C516</f>
        <v>0</v>
      </c>
      <c r="D517" s="453"/>
      <c r="E517" s="454"/>
      <c r="G517" s="423"/>
      <c r="H517" s="421"/>
      <c r="I517" s="421"/>
    </row>
    <row r="518" spans="1:256" customHeight="1" ht="12">
      <c r="A518" s="423"/>
      <c r="B518" s="42" t="s">
        <v>26</v>
      </c>
      <c r="C518" s="43"/>
      <c r="D518" s="456"/>
      <c r="E518" s="457"/>
      <c r="G518" s="423"/>
      <c r="H518" s="434"/>
      <c r="I518" s="435"/>
    </row>
    <row r="519" spans="1:256" customHeight="1" ht="12">
      <c r="A519" s="423"/>
      <c r="D519" s="459"/>
      <c r="E519" s="459" t="s">
        <v>27</v>
      </c>
      <c r="G519" s="423"/>
      <c r="H519" s="423"/>
      <c r="I519" s="424"/>
    </row>
    <row r="520" spans="1:256" customHeight="1" ht="12">
      <c r="A520" s="423"/>
      <c r="C520" s="460"/>
      <c r="D520" s="460"/>
      <c r="E520" s="47"/>
      <c r="G520" s="423"/>
    </row>
    <row r="521" spans="1:256" customHeight="1" ht="12">
      <c r="A521" s="423"/>
      <c r="B521" s="461"/>
      <c r="C521" s="424"/>
      <c r="D521" s="423"/>
      <c r="E521" s="462"/>
    </row>
    <row r="522" spans="1:256" customHeight="1" ht="12">
      <c r="A522" s="421" t="s">
        <v>414</v>
      </c>
      <c r="B522" s="421"/>
      <c r="C522" s="421"/>
      <c r="D522" s="421"/>
      <c r="E522" s="421"/>
      <c r="G522" s="421"/>
      <c r="H522" s="421"/>
      <c r="I522" s="421"/>
    </row>
    <row r="523" spans="1:256" customHeight="1" ht="12">
      <c r="A523" s="422" t="s">
        <v>415</v>
      </c>
      <c r="B523" s="422"/>
      <c r="C523" s="422"/>
      <c r="D523" s="422"/>
      <c r="E523" s="422"/>
      <c r="G523" s="422"/>
      <c r="H523" s="422"/>
      <c r="I523" s="422"/>
    </row>
    <row r="524" spans="1:256" customHeight="1" ht="12">
      <c r="A524" s="423"/>
      <c r="B524" s="423"/>
      <c r="C524" s="423"/>
      <c r="D524" s="423"/>
      <c r="E524" s="424"/>
      <c r="G524" s="423"/>
      <c r="H524" s="423"/>
      <c r="I524" s="423"/>
    </row>
    <row r="525" spans="1:256" customHeight="1" ht="12">
      <c r="A525" s="423"/>
      <c r="B525" s="423" t="s">
        <v>416</v>
      </c>
      <c r="C525" s="474" t="s">
        <v>5</v>
      </c>
      <c r="D525" s="423" t="s">
        <v>418</v>
      </c>
      <c r="E525" s="420" t="str">
        <f>NA()</f>
        <v>0</v>
      </c>
      <c r="G525" s="423"/>
      <c r="H525" s="423"/>
      <c r="I525" s="425"/>
    </row>
    <row r="526" spans="1:256" customHeight="1" ht="12">
      <c r="A526" s="423"/>
      <c r="B526" s="423" t="s">
        <v>419</v>
      </c>
      <c r="C526" s="426" t="str">
        <f>NA()</f>
        <v>0</v>
      </c>
      <c r="D526" s="423" t="s">
        <v>420</v>
      </c>
      <c r="E526" s="427" t="s">
        <v>421</v>
      </c>
      <c r="G526" s="423"/>
      <c r="H526" s="423"/>
      <c r="I526" s="426"/>
    </row>
    <row r="527" spans="1:256" customHeight="1" ht="12">
      <c r="A527" s="423"/>
      <c r="B527" s="428" t="s">
        <v>422</v>
      </c>
      <c r="C527" s="428"/>
      <c r="D527" s="429" t="s">
        <v>423</v>
      </c>
      <c r="E527" s="429"/>
      <c r="G527" s="423"/>
      <c r="H527" s="430"/>
      <c r="I527" s="430"/>
    </row>
    <row r="528" spans="1:256" customHeight="1" ht="12">
      <c r="A528" s="423"/>
      <c r="B528" s="431" t="s">
        <v>424</v>
      </c>
      <c r="C528" s="432" t="s">
        <v>8</v>
      </c>
      <c r="D528" s="431" t="s">
        <v>424</v>
      </c>
      <c r="E528" s="433" t="s">
        <v>8</v>
      </c>
      <c r="G528" s="423"/>
      <c r="H528" s="434"/>
      <c r="I528" s="435"/>
    </row>
    <row r="529" spans="1:256" customHeight="1" ht="12">
      <c r="A529" s="423"/>
      <c r="B529" s="436" t="s">
        <v>425</v>
      </c>
      <c r="C529" s="447" t="str">
        <f>NA()</f>
        <v>0</v>
      </c>
      <c r="D529" s="438" t="s">
        <v>426</v>
      </c>
      <c r="E529" s="439"/>
      <c r="G529" s="423"/>
      <c r="H529" s="423"/>
      <c r="I529" s="440"/>
    </row>
    <row r="530" spans="1:256" customHeight="1" ht="12">
      <c r="A530" s="423"/>
      <c r="B530" s="441" t="s">
        <v>427</v>
      </c>
      <c r="C530" s="441"/>
      <c r="D530" s="442" t="s">
        <v>428</v>
      </c>
      <c r="E530" s="439"/>
      <c r="G530" s="423"/>
      <c r="H530" s="423"/>
      <c r="I530" s="424"/>
    </row>
    <row r="531" spans="1:256" customHeight="1" ht="12">
      <c r="A531" s="423"/>
      <c r="B531" s="443" t="s">
        <v>429</v>
      </c>
      <c r="C531" s="444" t="str">
        <f>NA()</f>
        <v>0</v>
      </c>
      <c r="D531" s="442" t="s">
        <v>430</v>
      </c>
      <c r="E531" s="439"/>
      <c r="G531" s="423"/>
      <c r="H531" s="423"/>
      <c r="I531" s="424"/>
    </row>
    <row r="532" spans="1:256" customHeight="1" ht="12">
      <c r="A532" s="423"/>
      <c r="B532" s="443" t="s">
        <v>431</v>
      </c>
      <c r="C532" s="444" t="str">
        <f>NA()</f>
        <v>0</v>
      </c>
      <c r="D532" s="442"/>
      <c r="E532" s="439"/>
      <c r="G532" s="423"/>
      <c r="H532" s="423"/>
      <c r="I532" s="424"/>
    </row>
    <row r="533" spans="1:256" customHeight="1" ht="12">
      <c r="A533" s="423"/>
      <c r="B533" s="443" t="s">
        <v>78</v>
      </c>
      <c r="C533" s="444" t="str">
        <f>NA()</f>
        <v>0</v>
      </c>
      <c r="D533" s="442"/>
      <c r="E533" s="439"/>
      <c r="G533" s="423"/>
      <c r="H533" s="423"/>
      <c r="I533" s="424"/>
    </row>
    <row r="534" spans="1:256" customHeight="1" ht="12" s="423" customFormat="1">
      <c r="B534" s="445" t="s">
        <v>432</v>
      </c>
      <c r="C534" s="445"/>
      <c r="D534" s="442"/>
      <c r="E534" s="439"/>
      <c r="IO534" s="47"/>
      <c r="IP534" s="47"/>
      <c r="IQ534" s="47"/>
      <c r="IR534" s="47"/>
      <c r="IS534" s="47"/>
      <c r="IT534" s="47"/>
      <c r="IU534" s="47"/>
      <c r="IV534" s="47"/>
    </row>
    <row r="535" spans="1:256" customHeight="1" ht="15">
      <c r="A535" s="423"/>
      <c r="B535" s="446" t="s">
        <v>433</v>
      </c>
      <c r="C535" s="121"/>
      <c r="D535" s="442"/>
      <c r="E535" s="439"/>
      <c r="G535" s="423"/>
      <c r="H535" s="423"/>
      <c r="I535" s="424"/>
    </row>
    <row r="536" spans="1:256" customHeight="1" ht="15">
      <c r="A536" s="423"/>
      <c r="B536" s="443" t="s">
        <v>434</v>
      </c>
      <c r="C536" s="121"/>
      <c r="D536" s="442"/>
      <c r="E536" s="439"/>
      <c r="G536" s="423"/>
      <c r="H536" s="449"/>
      <c r="I536" s="440"/>
    </row>
    <row r="537" spans="1:256" customHeight="1" ht="18">
      <c r="A537" s="423"/>
      <c r="B537" s="428" t="s">
        <v>435</v>
      </c>
      <c r="C537" s="447" t="str">
        <f>C529-C531-C532-C533-C536</f>
        <v>0</v>
      </c>
      <c r="D537" s="442"/>
      <c r="E537" s="448"/>
      <c r="G537" s="423"/>
    </row>
    <row r="538" spans="1:256" customHeight="1" ht="13.5">
      <c r="A538" s="423"/>
      <c r="B538" s="450" t="s">
        <v>436</v>
      </c>
      <c r="C538" s="451">
        <v>1500</v>
      </c>
      <c r="D538" s="442"/>
      <c r="E538" s="448"/>
      <c r="G538" s="423"/>
    </row>
    <row r="539" spans="1:256" customHeight="1" ht="15">
      <c r="A539" s="423"/>
      <c r="B539" s="452" t="s">
        <v>25</v>
      </c>
      <c r="C539" s="452" t="str">
        <f>C537+C538</f>
        <v>0</v>
      </c>
      <c r="D539" s="453"/>
      <c r="E539" s="454"/>
      <c r="G539" s="423"/>
      <c r="H539" s="421"/>
      <c r="I539" s="421"/>
    </row>
    <row r="540" spans="1:256" customHeight="1" ht="12">
      <c r="A540" s="423"/>
      <c r="B540" s="42" t="s">
        <v>26</v>
      </c>
      <c r="C540" s="43"/>
      <c r="D540" s="456"/>
      <c r="E540" s="457"/>
      <c r="G540" s="423"/>
      <c r="H540" s="434"/>
      <c r="I540" s="435"/>
    </row>
    <row r="541" spans="1:256" customHeight="1" ht="12">
      <c r="A541" s="423"/>
      <c r="D541" s="459"/>
      <c r="E541" s="459" t="s">
        <v>27</v>
      </c>
      <c r="G541" s="423"/>
      <c r="H541" s="423"/>
      <c r="I541" s="424"/>
    </row>
    <row r="542" spans="1:256" customHeight="1" ht="12">
      <c r="A542" s="423"/>
      <c r="C542" s="460"/>
      <c r="D542" s="460"/>
      <c r="E542" s="47"/>
      <c r="G542" s="423"/>
    </row>
    <row r="543" spans="1:256" customHeight="1" ht="12">
      <c r="A543" s="423"/>
      <c r="B543" s="461"/>
      <c r="C543" s="424"/>
      <c r="D543" s="423"/>
      <c r="E543" s="462"/>
    </row>
    <row r="544" spans="1:256" customHeight="1" ht="12">
      <c r="A544" s="421" t="s">
        <v>414</v>
      </c>
      <c r="B544" s="421"/>
      <c r="C544" s="421"/>
      <c r="D544" s="421"/>
      <c r="E544" s="421"/>
      <c r="G544" s="421"/>
      <c r="H544" s="421"/>
      <c r="I544" s="421"/>
    </row>
    <row r="545" spans="1:256" customHeight="1" ht="12">
      <c r="A545" s="422" t="s">
        <v>415</v>
      </c>
      <c r="B545" s="422"/>
      <c r="C545" s="422"/>
      <c r="D545" s="422"/>
      <c r="E545" s="422"/>
      <c r="G545" s="422"/>
      <c r="H545" s="422"/>
      <c r="I545" s="422"/>
    </row>
    <row r="546" spans="1:256" customHeight="1" ht="12">
      <c r="A546" s="423"/>
      <c r="B546" s="423"/>
      <c r="C546" s="423"/>
      <c r="D546" s="423"/>
      <c r="E546" s="424"/>
      <c r="G546" s="423"/>
      <c r="H546" s="423"/>
      <c r="I546" s="423"/>
    </row>
    <row r="547" spans="1:256" customHeight="1" ht="12">
      <c r="A547" s="423"/>
      <c r="B547" s="423" t="s">
        <v>416</v>
      </c>
      <c r="C547" s="479" t="s">
        <v>461</v>
      </c>
      <c r="D547" s="423" t="s">
        <v>418</v>
      </c>
      <c r="E547" s="420" t="str">
        <f>NA()</f>
        <v>0</v>
      </c>
      <c r="G547" s="423"/>
      <c r="H547" s="423"/>
      <c r="I547" s="425"/>
    </row>
    <row r="548" spans="1:256" customHeight="1" ht="12">
      <c r="A548" s="423"/>
      <c r="B548" s="423" t="s">
        <v>419</v>
      </c>
      <c r="C548" s="426" t="str">
        <f>NA()</f>
        <v>0</v>
      </c>
      <c r="D548" s="423" t="s">
        <v>420</v>
      </c>
      <c r="E548" s="427" t="s">
        <v>421</v>
      </c>
      <c r="G548" s="423"/>
      <c r="H548" s="423"/>
      <c r="I548" s="426"/>
    </row>
    <row r="549" spans="1:256" customHeight="1" ht="12">
      <c r="A549" s="423"/>
      <c r="B549" s="428" t="s">
        <v>422</v>
      </c>
      <c r="C549" s="428"/>
      <c r="D549" s="429" t="s">
        <v>423</v>
      </c>
      <c r="E549" s="429"/>
      <c r="G549" s="423"/>
      <c r="H549" s="430"/>
      <c r="I549" s="430"/>
    </row>
    <row r="550" spans="1:256" customHeight="1" ht="12">
      <c r="A550" s="423"/>
      <c r="B550" s="431" t="s">
        <v>424</v>
      </c>
      <c r="C550" s="432" t="s">
        <v>8</v>
      </c>
      <c r="D550" s="431" t="s">
        <v>424</v>
      </c>
      <c r="E550" s="433" t="s">
        <v>8</v>
      </c>
      <c r="G550" s="423"/>
      <c r="H550" s="434"/>
      <c r="I550" s="435"/>
    </row>
    <row r="551" spans="1:256" customHeight="1" ht="12">
      <c r="A551" s="423"/>
      <c r="B551" s="436" t="s">
        <v>425</v>
      </c>
      <c r="C551" s="447" t="str">
        <f>NA()</f>
        <v>0</v>
      </c>
      <c r="D551" s="438" t="s">
        <v>426</v>
      </c>
      <c r="E551" s="439"/>
      <c r="G551" s="423"/>
      <c r="H551" s="423"/>
      <c r="I551" s="440"/>
    </row>
    <row r="552" spans="1:256" customHeight="1" ht="12">
      <c r="A552" s="423"/>
      <c r="B552" s="441" t="s">
        <v>427</v>
      </c>
      <c r="C552" s="441"/>
      <c r="D552" s="442" t="s">
        <v>428</v>
      </c>
      <c r="E552" s="439"/>
      <c r="G552" s="423"/>
      <c r="H552" s="423"/>
      <c r="I552" s="424"/>
    </row>
    <row r="553" spans="1:256" customHeight="1" ht="12">
      <c r="A553" s="423"/>
      <c r="B553" s="443" t="s">
        <v>429</v>
      </c>
      <c r="C553" s="444" t="str">
        <f>NA()</f>
        <v>0</v>
      </c>
      <c r="D553" s="442" t="s">
        <v>430</v>
      </c>
      <c r="E553" s="439"/>
      <c r="G553" s="423"/>
      <c r="H553" s="423"/>
      <c r="I553" s="424"/>
    </row>
    <row r="554" spans="1:256" customHeight="1" ht="12">
      <c r="A554" s="423"/>
      <c r="B554" s="443" t="s">
        <v>431</v>
      </c>
      <c r="C554" s="444" t="str">
        <f>NA()</f>
        <v>0</v>
      </c>
      <c r="D554" s="442"/>
      <c r="E554" s="439"/>
      <c r="G554" s="423"/>
      <c r="H554" s="423"/>
      <c r="I554" s="424"/>
    </row>
    <row r="555" spans="1:256" customHeight="1" ht="12">
      <c r="A555" s="423"/>
      <c r="B555" s="443" t="s">
        <v>78</v>
      </c>
      <c r="C555" s="444" t="str">
        <f>NA()</f>
        <v>0</v>
      </c>
      <c r="D555" s="442"/>
      <c r="E555" s="439"/>
      <c r="G555" s="423"/>
      <c r="H555" s="423"/>
      <c r="I555" s="424"/>
    </row>
    <row r="556" spans="1:256" customHeight="1" ht="12" s="423" customFormat="1">
      <c r="B556" s="445" t="s">
        <v>432</v>
      </c>
      <c r="C556" s="445"/>
      <c r="D556" s="442"/>
      <c r="E556" s="439"/>
      <c r="IO556" s="47"/>
      <c r="IP556" s="47"/>
      <c r="IQ556" s="47"/>
      <c r="IR556" s="47"/>
      <c r="IS556" s="47"/>
      <c r="IT556" s="47"/>
      <c r="IU556" s="47"/>
      <c r="IV556" s="47"/>
    </row>
    <row r="557" spans="1:256" customHeight="1" ht="15">
      <c r="A557" s="423"/>
      <c r="B557" s="446" t="s">
        <v>433</v>
      </c>
      <c r="C557" s="121"/>
      <c r="D557" s="442"/>
      <c r="E557" s="439"/>
      <c r="G557" s="423"/>
      <c r="H557" s="423"/>
      <c r="I557" s="424"/>
    </row>
    <row r="558" spans="1:256" customHeight="1" ht="15">
      <c r="A558" s="423"/>
      <c r="B558" s="443" t="s">
        <v>434</v>
      </c>
      <c r="C558" s="121"/>
      <c r="D558" s="442"/>
      <c r="E558" s="439"/>
      <c r="G558" s="423"/>
      <c r="H558" s="449"/>
      <c r="I558" s="440"/>
    </row>
    <row r="559" spans="1:256" customHeight="1" ht="18">
      <c r="A559" s="423"/>
      <c r="B559" s="428" t="s">
        <v>435</v>
      </c>
      <c r="C559" s="447" t="str">
        <f>C551-C553-C554-C555-C558</f>
        <v>0</v>
      </c>
      <c r="D559" s="442"/>
      <c r="E559" s="448"/>
      <c r="G559" s="423"/>
    </row>
    <row r="560" spans="1:256" customHeight="1" ht="12.75">
      <c r="A560" s="423"/>
      <c r="B560" s="450" t="s">
        <v>436</v>
      </c>
      <c r="C560" s="451">
        <v>1500</v>
      </c>
      <c r="D560" s="442"/>
      <c r="E560" s="448"/>
      <c r="G560" s="423"/>
    </row>
    <row r="561" spans="1:256" customHeight="1" ht="15">
      <c r="A561" s="423"/>
      <c r="B561" s="452" t="s">
        <v>25</v>
      </c>
      <c r="C561" s="452" t="str">
        <f>C559+C560</f>
        <v>0</v>
      </c>
      <c r="D561" s="453"/>
      <c r="E561" s="454"/>
      <c r="G561" s="423"/>
      <c r="H561" s="421"/>
      <c r="I561" s="421"/>
    </row>
    <row r="562" spans="1:256" customHeight="1" ht="12">
      <c r="A562" s="423"/>
      <c r="B562" s="42" t="s">
        <v>26</v>
      </c>
      <c r="C562" s="43"/>
      <c r="D562" s="456"/>
      <c r="E562" s="457"/>
      <c r="G562" s="423"/>
      <c r="H562" s="434"/>
      <c r="I562" s="435"/>
    </row>
    <row r="563" spans="1:256" customHeight="1" ht="12">
      <c r="A563" s="423"/>
      <c r="D563" s="459"/>
      <c r="E563" s="459" t="s">
        <v>27</v>
      </c>
      <c r="G563" s="423"/>
      <c r="H563" s="423"/>
      <c r="I563" s="424"/>
    </row>
    <row r="564" spans="1:256" customHeight="1" ht="12">
      <c r="A564" s="423"/>
      <c r="C564" s="460"/>
      <c r="D564" s="460"/>
      <c r="E564" s="47"/>
      <c r="G564" s="423"/>
    </row>
    <row r="565" spans="1:256" customHeight="1" ht="12">
      <c r="A565" s="423"/>
      <c r="B565" s="461"/>
      <c r="C565" s="424"/>
      <c r="D565" s="423"/>
      <c r="E565" s="462"/>
    </row>
    <row r="566" spans="1:256" customHeight="1" ht="12">
      <c r="A566" s="421" t="s">
        <v>414</v>
      </c>
      <c r="B566" s="421"/>
      <c r="C566" s="421"/>
      <c r="D566" s="421"/>
      <c r="E566" s="421"/>
      <c r="G566" s="421"/>
      <c r="H566" s="421"/>
      <c r="I566" s="421"/>
    </row>
    <row r="567" spans="1:256" customHeight="1" ht="12">
      <c r="A567" s="422" t="s">
        <v>415</v>
      </c>
      <c r="B567" s="422"/>
      <c r="C567" s="422"/>
      <c r="D567" s="422"/>
      <c r="E567" s="422"/>
      <c r="G567" s="422"/>
      <c r="H567" s="422"/>
      <c r="I567" s="422"/>
    </row>
    <row r="568" spans="1:256" customHeight="1" ht="12">
      <c r="A568" s="423"/>
      <c r="B568" s="423"/>
      <c r="C568" s="423"/>
      <c r="D568" s="423"/>
      <c r="E568" s="424"/>
      <c r="G568" s="423"/>
      <c r="H568" s="423"/>
      <c r="I568" s="423"/>
    </row>
    <row r="569" spans="1:256" customHeight="1" ht="12">
      <c r="A569" s="423"/>
      <c r="B569" s="423" t="s">
        <v>416</v>
      </c>
      <c r="C569" s="475" t="s">
        <v>462</v>
      </c>
      <c r="D569" s="423" t="s">
        <v>418</v>
      </c>
      <c r="E569" s="420" t="str">
        <f>NA()</f>
        <v>0</v>
      </c>
      <c r="G569" s="423"/>
      <c r="H569" s="423"/>
      <c r="I569" s="425"/>
    </row>
    <row r="570" spans="1:256" customHeight="1" ht="12">
      <c r="A570" s="423"/>
      <c r="B570" s="423" t="s">
        <v>419</v>
      </c>
      <c r="C570" s="426" t="str">
        <f>NA()</f>
        <v>0</v>
      </c>
      <c r="D570" s="423" t="s">
        <v>420</v>
      </c>
      <c r="E570" s="427" t="s">
        <v>421</v>
      </c>
      <c r="G570" s="423"/>
      <c r="H570" s="423"/>
      <c r="I570" s="426"/>
    </row>
    <row r="571" spans="1:256" customHeight="1" ht="12">
      <c r="A571" s="423"/>
      <c r="B571" s="428" t="s">
        <v>422</v>
      </c>
      <c r="C571" s="428"/>
      <c r="D571" s="429" t="s">
        <v>423</v>
      </c>
      <c r="E571" s="429"/>
      <c r="G571" s="423"/>
      <c r="H571" s="430"/>
      <c r="I571" s="430"/>
    </row>
    <row r="572" spans="1:256" customHeight="1" ht="12">
      <c r="A572" s="423"/>
      <c r="B572" s="431" t="s">
        <v>424</v>
      </c>
      <c r="C572" s="432" t="s">
        <v>8</v>
      </c>
      <c r="D572" s="431" t="s">
        <v>424</v>
      </c>
      <c r="E572" s="433" t="s">
        <v>8</v>
      </c>
      <c r="G572" s="423"/>
      <c r="H572" s="434"/>
      <c r="I572" s="435"/>
    </row>
    <row r="573" spans="1:256" customHeight="1" ht="12">
      <c r="A573" s="423"/>
      <c r="B573" s="436" t="s">
        <v>425</v>
      </c>
      <c r="C573" s="447" t="str">
        <f>NA()</f>
        <v>0</v>
      </c>
      <c r="D573" s="438" t="s">
        <v>426</v>
      </c>
      <c r="E573" s="439"/>
      <c r="G573" s="423"/>
      <c r="H573" s="423"/>
      <c r="I573" s="440"/>
    </row>
    <row r="574" spans="1:256" customHeight="1" ht="12">
      <c r="A574" s="423"/>
      <c r="B574" s="441" t="s">
        <v>427</v>
      </c>
      <c r="C574" s="441"/>
      <c r="D574" s="442" t="s">
        <v>428</v>
      </c>
      <c r="E574" s="439"/>
      <c r="G574" s="423"/>
      <c r="H574" s="423"/>
      <c r="I574" s="424"/>
    </row>
    <row r="575" spans="1:256" customHeight="1" ht="12">
      <c r="A575" s="423"/>
      <c r="B575" s="443" t="s">
        <v>429</v>
      </c>
      <c r="C575" s="444" t="str">
        <f>NA()</f>
        <v>0</v>
      </c>
      <c r="D575" s="442" t="s">
        <v>430</v>
      </c>
      <c r="E575" s="439"/>
      <c r="G575" s="423"/>
      <c r="H575" s="423"/>
      <c r="I575" s="424"/>
    </row>
    <row r="576" spans="1:256" customHeight="1" ht="12">
      <c r="A576" s="423"/>
      <c r="B576" s="443" t="s">
        <v>431</v>
      </c>
      <c r="C576" s="444" t="str">
        <f>NA()</f>
        <v>0</v>
      </c>
      <c r="D576" s="442"/>
      <c r="E576" s="439"/>
      <c r="G576" s="423"/>
      <c r="H576" s="423"/>
      <c r="I576" s="424"/>
    </row>
    <row r="577" spans="1:256" customHeight="1" ht="12">
      <c r="A577" s="423"/>
      <c r="B577" s="443" t="s">
        <v>78</v>
      </c>
      <c r="C577" s="444" t="str">
        <f>NA()</f>
        <v>0</v>
      </c>
      <c r="D577" s="442"/>
      <c r="E577" s="439"/>
      <c r="G577" s="423"/>
      <c r="H577" s="423"/>
      <c r="I577" s="424"/>
    </row>
    <row r="578" spans="1:256" customHeight="1" ht="12" s="423" customFormat="1">
      <c r="B578" s="445" t="s">
        <v>432</v>
      </c>
      <c r="C578" s="445"/>
      <c r="D578" s="442"/>
      <c r="E578" s="439"/>
      <c r="IO578" s="47"/>
      <c r="IP578" s="47"/>
      <c r="IQ578" s="47"/>
      <c r="IR578" s="47"/>
      <c r="IS578" s="47"/>
      <c r="IT578" s="47"/>
      <c r="IU578" s="47"/>
      <c r="IV578" s="47"/>
    </row>
    <row r="579" spans="1:256" customHeight="1" ht="15">
      <c r="A579" s="423"/>
      <c r="B579" s="446" t="s">
        <v>433</v>
      </c>
      <c r="C579" s="121"/>
      <c r="D579" s="442"/>
      <c r="E579" s="439"/>
      <c r="G579" s="423"/>
      <c r="H579" s="423"/>
      <c r="I579" s="424"/>
    </row>
    <row r="580" spans="1:256" customHeight="1" ht="15">
      <c r="A580" s="423"/>
      <c r="B580" s="443" t="s">
        <v>434</v>
      </c>
      <c r="C580" s="121"/>
      <c r="D580" s="442"/>
      <c r="E580" s="439"/>
      <c r="G580" s="423"/>
      <c r="H580" s="449"/>
      <c r="I580" s="440"/>
    </row>
    <row r="581" spans="1:256" customHeight="1" ht="18">
      <c r="A581" s="423"/>
      <c r="B581" s="428" t="s">
        <v>435</v>
      </c>
      <c r="C581" s="447" t="str">
        <f>C573-C575-C576-C577-C580</f>
        <v>0</v>
      </c>
      <c r="D581" s="442"/>
      <c r="E581" s="448"/>
      <c r="G581" s="423"/>
    </row>
    <row r="582" spans="1:256" customHeight="1" ht="15">
      <c r="A582" s="423"/>
      <c r="B582" s="450" t="s">
        <v>436</v>
      </c>
      <c r="C582" s="451">
        <v>1500</v>
      </c>
      <c r="D582" s="442"/>
      <c r="E582" s="448"/>
      <c r="G582" s="423"/>
    </row>
    <row r="583" spans="1:256" customHeight="1" ht="15">
      <c r="A583" s="423"/>
      <c r="B583" s="452" t="s">
        <v>25</v>
      </c>
      <c r="C583" s="452" t="str">
        <f>C581+C582</f>
        <v>0</v>
      </c>
      <c r="D583" s="453"/>
      <c r="E583" s="454"/>
      <c r="G583" s="423"/>
      <c r="H583" s="421"/>
      <c r="I583" s="421"/>
    </row>
    <row r="584" spans="1:256" customHeight="1" ht="12">
      <c r="A584" s="423"/>
      <c r="B584" s="42" t="s">
        <v>26</v>
      </c>
      <c r="C584" s="43"/>
      <c r="D584" s="456"/>
      <c r="E584" s="457"/>
      <c r="G584" s="423"/>
      <c r="H584" s="434"/>
      <c r="I584" s="435"/>
    </row>
    <row r="585" spans="1:256" customHeight="1" ht="12">
      <c r="A585" s="423"/>
      <c r="D585" s="459"/>
      <c r="E585" s="459" t="s">
        <v>27</v>
      </c>
      <c r="G585" s="423"/>
      <c r="H585" s="423"/>
      <c r="I585" s="424"/>
    </row>
    <row r="586" spans="1:256" customHeight="1" ht="12">
      <c r="A586" s="423"/>
      <c r="C586" s="460"/>
      <c r="D586" s="460"/>
      <c r="E586" s="47"/>
      <c r="G586" s="423"/>
    </row>
    <row r="587" spans="1:256" customHeight="1" ht="12">
      <c r="A587" s="423"/>
      <c r="B587" s="461"/>
      <c r="C587" s="424"/>
      <c r="D587" s="423"/>
      <c r="E587" s="462"/>
    </row>
    <row r="588" spans="1:256" customHeight="1" ht="12">
      <c r="A588" s="421" t="s">
        <v>414</v>
      </c>
      <c r="B588" s="421"/>
      <c r="C588" s="421"/>
      <c r="D588" s="421"/>
      <c r="E588" s="421"/>
      <c r="G588" s="421"/>
      <c r="H588" s="421"/>
      <c r="I588" s="421"/>
    </row>
    <row r="589" spans="1:256" customHeight="1" ht="12">
      <c r="A589" s="422" t="s">
        <v>415</v>
      </c>
      <c r="B589" s="422"/>
      <c r="C589" s="422"/>
      <c r="D589" s="422"/>
      <c r="E589" s="422"/>
      <c r="G589" s="422"/>
      <c r="H589" s="422"/>
      <c r="I589" s="422"/>
    </row>
    <row r="590" spans="1:256" customHeight="1" ht="12">
      <c r="A590" s="423"/>
      <c r="B590" s="423"/>
      <c r="C590" s="423"/>
      <c r="D590" s="423"/>
      <c r="E590" s="424"/>
      <c r="G590" s="423"/>
      <c r="H590" s="423"/>
      <c r="I590" s="423"/>
    </row>
    <row r="591" spans="1:256" customHeight="1" ht="12">
      <c r="A591" s="423"/>
      <c r="B591" s="423" t="s">
        <v>416</v>
      </c>
      <c r="C591" s="474" t="s">
        <v>463</v>
      </c>
      <c r="D591" s="423" t="s">
        <v>418</v>
      </c>
      <c r="E591" s="420" t="str">
        <f>NA()</f>
        <v>0</v>
      </c>
      <c r="G591" s="423"/>
      <c r="H591" s="423"/>
      <c r="I591" s="425"/>
    </row>
    <row r="592" spans="1:256" customHeight="1" ht="12">
      <c r="A592" s="423"/>
      <c r="B592" s="423" t="s">
        <v>419</v>
      </c>
      <c r="C592" s="426" t="str">
        <f>NA()</f>
        <v>0</v>
      </c>
      <c r="D592" s="423" t="s">
        <v>420</v>
      </c>
      <c r="E592" s="427" t="s">
        <v>421</v>
      </c>
      <c r="G592" s="423"/>
      <c r="H592" s="423"/>
      <c r="I592" s="426"/>
    </row>
    <row r="593" spans="1:256" customHeight="1" ht="12">
      <c r="A593" s="423"/>
      <c r="B593" s="428" t="s">
        <v>422</v>
      </c>
      <c r="C593" s="428"/>
      <c r="D593" s="429" t="s">
        <v>423</v>
      </c>
      <c r="E593" s="429"/>
      <c r="G593" s="423"/>
      <c r="H593" s="430"/>
      <c r="I593" s="430"/>
    </row>
    <row r="594" spans="1:256" customHeight="1" ht="12">
      <c r="A594" s="423"/>
      <c r="B594" s="431" t="s">
        <v>424</v>
      </c>
      <c r="C594" s="432" t="s">
        <v>8</v>
      </c>
      <c r="D594" s="431" t="s">
        <v>424</v>
      </c>
      <c r="E594" s="433" t="s">
        <v>8</v>
      </c>
      <c r="G594" s="423"/>
      <c r="H594" s="434"/>
      <c r="I594" s="435"/>
    </row>
    <row r="595" spans="1:256" customHeight="1" ht="12">
      <c r="A595" s="423"/>
      <c r="B595" s="436" t="s">
        <v>425</v>
      </c>
      <c r="C595" s="447" t="str">
        <f>NA()</f>
        <v>0</v>
      </c>
      <c r="D595" s="438" t="s">
        <v>426</v>
      </c>
      <c r="E595" s="439"/>
      <c r="G595" s="423"/>
      <c r="H595" s="423"/>
      <c r="I595" s="440"/>
    </row>
    <row r="596" spans="1:256" customHeight="1" ht="12">
      <c r="A596" s="423"/>
      <c r="B596" s="441" t="s">
        <v>427</v>
      </c>
      <c r="C596" s="441"/>
      <c r="D596" s="442" t="s">
        <v>428</v>
      </c>
      <c r="E596" s="439"/>
      <c r="G596" s="423"/>
      <c r="H596" s="423"/>
      <c r="I596" s="424"/>
    </row>
    <row r="597" spans="1:256" customHeight="1" ht="12">
      <c r="A597" s="423"/>
      <c r="B597" s="443" t="s">
        <v>429</v>
      </c>
      <c r="C597" s="444" t="str">
        <f>NA()</f>
        <v>0</v>
      </c>
      <c r="D597" s="442" t="s">
        <v>430</v>
      </c>
      <c r="E597" s="439"/>
      <c r="G597" s="423"/>
      <c r="H597" s="423"/>
      <c r="I597" s="424"/>
    </row>
    <row r="598" spans="1:256" customHeight="1" ht="12">
      <c r="A598" s="423"/>
      <c r="B598" s="443" t="s">
        <v>431</v>
      </c>
      <c r="C598" s="444" t="str">
        <f>NA()</f>
        <v>0</v>
      </c>
      <c r="D598" s="442"/>
      <c r="E598" s="439"/>
      <c r="G598" s="423"/>
      <c r="H598" s="423"/>
      <c r="I598" s="424"/>
    </row>
    <row r="599" spans="1:256" customHeight="1" ht="12">
      <c r="A599" s="423"/>
      <c r="B599" s="443" t="s">
        <v>78</v>
      </c>
      <c r="C599" s="444" t="str">
        <f>NA()</f>
        <v>0</v>
      </c>
      <c r="D599" s="442"/>
      <c r="E599" s="439"/>
      <c r="G599" s="423"/>
      <c r="H599" s="423"/>
      <c r="I599" s="424"/>
    </row>
    <row r="600" spans="1:256" customHeight="1" ht="12" s="423" customFormat="1">
      <c r="B600" s="445" t="s">
        <v>432</v>
      </c>
      <c r="C600" s="473" t="str">
        <f>NA()</f>
        <v>0</v>
      </c>
      <c r="D600" s="442"/>
      <c r="E600" s="439"/>
      <c r="IO600" s="47"/>
      <c r="IP600" s="47"/>
      <c r="IQ600" s="47"/>
      <c r="IR600" s="47"/>
      <c r="IS600" s="47"/>
      <c r="IT600" s="47"/>
      <c r="IU600" s="47"/>
      <c r="IV600" s="47"/>
    </row>
    <row r="601" spans="1:256" customHeight="1" ht="15">
      <c r="A601" s="423"/>
      <c r="B601" s="446" t="s">
        <v>433</v>
      </c>
      <c r="C601" s="121"/>
      <c r="D601" s="442"/>
      <c r="E601" s="439"/>
      <c r="G601" s="423"/>
      <c r="H601" s="423"/>
      <c r="I601" s="424"/>
    </row>
    <row r="602" spans="1:256" customHeight="1" ht="15">
      <c r="A602" s="423"/>
      <c r="B602" s="443" t="s">
        <v>434</v>
      </c>
      <c r="C602" s="121"/>
      <c r="D602" s="442"/>
      <c r="E602" s="439"/>
      <c r="G602" s="423"/>
      <c r="H602" s="449"/>
      <c r="I602" s="440"/>
    </row>
    <row r="603" spans="1:256" customHeight="1" ht="18">
      <c r="A603" s="423"/>
      <c r="B603" s="428" t="s">
        <v>435</v>
      </c>
      <c r="C603" s="447" t="str">
        <f>C595-C597-C598-C599-C602-C600</f>
        <v>0</v>
      </c>
      <c r="D603" s="442"/>
      <c r="E603" s="448"/>
      <c r="G603" s="423"/>
    </row>
    <row r="604" spans="1:256" customHeight="1" ht="15">
      <c r="A604" s="423"/>
      <c r="B604" s="450" t="s">
        <v>436</v>
      </c>
      <c r="C604" s="451">
        <v>1500</v>
      </c>
      <c r="D604" s="442"/>
      <c r="E604" s="448"/>
      <c r="G604" s="423"/>
    </row>
    <row r="605" spans="1:256" customHeight="1" ht="15">
      <c r="A605" s="423"/>
      <c r="B605" s="452" t="s">
        <v>25</v>
      </c>
      <c r="C605" s="452" t="str">
        <f>C603+C604</f>
        <v>0</v>
      </c>
      <c r="D605" s="453"/>
      <c r="E605" s="454"/>
      <c r="G605" s="423"/>
      <c r="H605" s="421"/>
      <c r="I605" s="421"/>
    </row>
    <row r="606" spans="1:256" customHeight="1" ht="12">
      <c r="A606" s="423"/>
      <c r="B606" s="42" t="s">
        <v>26</v>
      </c>
      <c r="C606" s="43"/>
      <c r="D606" s="456"/>
      <c r="E606" s="457"/>
      <c r="G606" s="423"/>
      <c r="H606" s="434"/>
      <c r="I606" s="435"/>
    </row>
    <row r="607" spans="1:256" customHeight="1" ht="12">
      <c r="A607" s="423"/>
      <c r="D607" s="459"/>
      <c r="E607" s="459" t="s">
        <v>27</v>
      </c>
      <c r="G607" s="423"/>
      <c r="H607" s="423"/>
      <c r="I607" s="424"/>
    </row>
    <row r="608" spans="1:256" customHeight="1" ht="12">
      <c r="A608" s="423"/>
      <c r="C608" s="460"/>
      <c r="D608" s="460"/>
      <c r="E608" s="47"/>
      <c r="G608" s="423"/>
    </row>
    <row r="609" spans="1:256" customHeight="1" ht="12">
      <c r="A609" s="423"/>
      <c r="B609" s="461"/>
      <c r="C609" s="424"/>
      <c r="D609" s="423"/>
      <c r="E609" s="462"/>
    </row>
    <row r="610" spans="1:256" customHeight="1" ht="12">
      <c r="A610" s="421" t="s">
        <v>414</v>
      </c>
      <c r="B610" s="421"/>
      <c r="C610" s="421"/>
      <c r="D610" s="421"/>
      <c r="E610" s="421"/>
      <c r="G610" s="421"/>
      <c r="H610" s="421"/>
      <c r="I610" s="421"/>
    </row>
    <row r="611" spans="1:256" customHeight="1" ht="12">
      <c r="A611" s="422" t="s">
        <v>415</v>
      </c>
      <c r="B611" s="422"/>
      <c r="C611" s="422"/>
      <c r="D611" s="422"/>
      <c r="E611" s="422"/>
      <c r="G611" s="422"/>
      <c r="H611" s="422"/>
      <c r="I611" s="422"/>
    </row>
    <row r="612" spans="1:256" customHeight="1" ht="12">
      <c r="A612" s="423"/>
      <c r="B612" s="423"/>
      <c r="C612" s="423"/>
      <c r="D612" s="423"/>
      <c r="E612" s="424"/>
      <c r="G612" s="423"/>
      <c r="H612" s="423"/>
      <c r="I612" s="423"/>
    </row>
    <row r="613" spans="1:256" customHeight="1" ht="12">
      <c r="A613" s="423"/>
      <c r="B613" s="423" t="s">
        <v>416</v>
      </c>
      <c r="C613" s="474" t="s">
        <v>464</v>
      </c>
      <c r="D613" s="423" t="s">
        <v>418</v>
      </c>
      <c r="E613" s="420" t="str">
        <f>NA()</f>
        <v>0</v>
      </c>
      <c r="G613" s="423"/>
      <c r="H613" s="423"/>
      <c r="I613" s="423"/>
    </row>
    <row r="614" spans="1:256" customHeight="1" ht="12">
      <c r="A614" s="423"/>
      <c r="B614" s="423" t="s">
        <v>419</v>
      </c>
      <c r="C614" s="426" t="str">
        <f>NA()</f>
        <v>0</v>
      </c>
      <c r="D614" s="423" t="s">
        <v>420</v>
      </c>
      <c r="E614" s="427" t="s">
        <v>421</v>
      </c>
      <c r="G614" s="423"/>
      <c r="H614" s="423"/>
      <c r="I614" s="423"/>
    </row>
    <row r="615" spans="1:256" customHeight="1" ht="12">
      <c r="A615" s="423"/>
      <c r="B615" s="423"/>
      <c r="C615" s="423"/>
      <c r="D615" s="423"/>
      <c r="E615" s="424"/>
      <c r="G615" s="423"/>
      <c r="H615" s="423"/>
      <c r="I615" s="423"/>
    </row>
    <row r="616" spans="1:256" customHeight="1" ht="12">
      <c r="A616" s="423"/>
      <c r="B616" s="428" t="s">
        <v>422</v>
      </c>
      <c r="C616" s="428"/>
      <c r="D616" s="429" t="s">
        <v>423</v>
      </c>
      <c r="E616" s="429"/>
      <c r="G616" s="423"/>
      <c r="H616" s="423"/>
      <c r="I616" s="425"/>
    </row>
    <row r="617" spans="1:256" customHeight="1" ht="12">
      <c r="A617" s="423"/>
      <c r="B617" s="431" t="s">
        <v>424</v>
      </c>
      <c r="C617" s="432" t="s">
        <v>8</v>
      </c>
      <c r="D617" s="431" t="s">
        <v>424</v>
      </c>
      <c r="E617" s="433" t="s">
        <v>8</v>
      </c>
      <c r="G617" s="423"/>
      <c r="H617" s="423"/>
      <c r="I617" s="426"/>
    </row>
    <row r="618" spans="1:256" customHeight="1" ht="12">
      <c r="A618" s="423"/>
      <c r="B618" s="436" t="s">
        <v>425</v>
      </c>
      <c r="C618" s="447" t="str">
        <f>NA()</f>
        <v>0</v>
      </c>
      <c r="D618" s="438" t="s">
        <v>426</v>
      </c>
      <c r="E618" s="439"/>
      <c r="G618" s="423"/>
      <c r="H618" s="430"/>
      <c r="I618" s="430"/>
    </row>
    <row r="619" spans="1:256" customHeight="1" ht="12">
      <c r="A619" s="423"/>
      <c r="B619" s="441" t="s">
        <v>427</v>
      </c>
      <c r="C619" s="441"/>
      <c r="D619" s="442" t="s">
        <v>428</v>
      </c>
      <c r="E619" s="439"/>
      <c r="G619" s="423"/>
      <c r="H619" s="434"/>
      <c r="I619" s="435"/>
    </row>
    <row r="620" spans="1:256" customHeight="1" ht="12">
      <c r="A620" s="423"/>
      <c r="B620" s="443" t="s">
        <v>429</v>
      </c>
      <c r="C620" s="444" t="str">
        <f>NA()</f>
        <v>0</v>
      </c>
      <c r="D620" s="442" t="s">
        <v>430</v>
      </c>
      <c r="E620" s="439"/>
      <c r="G620" s="423"/>
      <c r="H620" s="423"/>
      <c r="I620" s="440"/>
    </row>
    <row r="621" spans="1:256" customHeight="1" ht="12">
      <c r="A621" s="423"/>
      <c r="B621" s="443" t="s">
        <v>431</v>
      </c>
      <c r="C621" s="444" t="str">
        <f>NA()</f>
        <v>0</v>
      </c>
      <c r="D621" s="442"/>
      <c r="E621" s="439"/>
      <c r="G621" s="423"/>
      <c r="H621" s="423"/>
      <c r="I621" s="424"/>
    </row>
    <row r="622" spans="1:256" customHeight="1" ht="12">
      <c r="A622" s="423"/>
      <c r="B622" s="443" t="s">
        <v>78</v>
      </c>
      <c r="C622" s="444" t="str">
        <f>NA()</f>
        <v>0</v>
      </c>
      <c r="D622" s="442"/>
      <c r="E622" s="439"/>
      <c r="G622" s="423"/>
      <c r="H622" s="423"/>
      <c r="I622" s="424"/>
    </row>
    <row r="623" spans="1:256" customHeight="1" ht="12">
      <c r="A623" s="423"/>
      <c r="B623" s="445" t="s">
        <v>432</v>
      </c>
      <c r="C623" s="473" t="str">
        <f>NA()</f>
        <v>0</v>
      </c>
      <c r="D623" s="442"/>
      <c r="E623" s="439"/>
      <c r="G623" s="423"/>
      <c r="H623" s="423"/>
      <c r="I623" s="424"/>
    </row>
    <row r="624" spans="1:256" customHeight="1" ht="15">
      <c r="A624" s="423"/>
      <c r="B624" s="446" t="s">
        <v>433</v>
      </c>
      <c r="C624" s="121"/>
      <c r="D624" s="442"/>
      <c r="E624" s="439"/>
      <c r="G624" s="423"/>
      <c r="H624" s="423"/>
      <c r="I624" s="424"/>
    </row>
    <row r="625" spans="1:256" customHeight="1" ht="15" s="423" customFormat="1">
      <c r="B625" s="443" t="s">
        <v>434</v>
      </c>
      <c r="C625" s="121"/>
      <c r="D625" s="442"/>
      <c r="E625" s="439"/>
      <c r="IO625" s="47"/>
      <c r="IP625" s="47"/>
      <c r="IQ625" s="47"/>
      <c r="IR625" s="47"/>
      <c r="IS625" s="47"/>
      <c r="IT625" s="47"/>
      <c r="IU625" s="47"/>
      <c r="IV625" s="47"/>
    </row>
    <row r="626" spans="1:256" customHeight="1" ht="12">
      <c r="A626" s="423"/>
      <c r="B626" s="428" t="s">
        <v>435</v>
      </c>
      <c r="C626" s="447" t="str">
        <f>C618-C620-C621-C622-C625-C623</f>
        <v>0</v>
      </c>
      <c r="D626" s="442"/>
      <c r="E626" s="448"/>
      <c r="G626" s="423"/>
      <c r="H626" s="423"/>
      <c r="I626" s="424"/>
    </row>
    <row r="627" spans="1:256" customHeight="1" ht="12">
      <c r="A627" s="423"/>
      <c r="B627" s="450" t="s">
        <v>436</v>
      </c>
      <c r="C627" s="451">
        <v>1500</v>
      </c>
      <c r="D627" s="442"/>
      <c r="E627" s="448"/>
      <c r="G627" s="423"/>
      <c r="H627" s="449"/>
      <c r="I627" s="440"/>
    </row>
    <row r="628" spans="1:256" customHeight="1" ht="18">
      <c r="A628" s="423"/>
      <c r="B628" s="452" t="s">
        <v>25</v>
      </c>
      <c r="C628" s="452" t="str">
        <f>C626+C627</f>
        <v>0</v>
      </c>
      <c r="D628" s="453"/>
      <c r="E628" s="454"/>
      <c r="G628" s="423"/>
    </row>
    <row r="629" spans="1:256" customHeight="1" ht="13.5">
      <c r="A629" s="423"/>
      <c r="B629" s="42" t="s">
        <v>26</v>
      </c>
      <c r="C629" s="43"/>
      <c r="D629" s="456"/>
      <c r="E629" s="457"/>
      <c r="G629" s="423"/>
    </row>
    <row r="630" spans="1:256" customHeight="1" ht="15">
      <c r="A630" s="423"/>
      <c r="D630" s="459"/>
      <c r="E630" s="459" t="s">
        <v>27</v>
      </c>
      <c r="G630" s="423"/>
      <c r="H630" s="421"/>
      <c r="I630" s="421"/>
    </row>
    <row r="631" spans="1:256" customHeight="1" ht="12">
      <c r="A631" s="423"/>
      <c r="C631" s="460"/>
      <c r="D631" s="460"/>
      <c r="E631" s="47"/>
      <c r="G631" s="423"/>
    </row>
    <row r="632" spans="1:256" customHeight="1" ht="12">
      <c r="A632" s="423"/>
      <c r="B632" s="461"/>
      <c r="C632" s="424"/>
      <c r="D632" s="423"/>
      <c r="E632" s="462"/>
    </row>
    <row r="633" spans="1:256" customHeight="1" ht="12">
      <c r="A633" s="421" t="s">
        <v>414</v>
      </c>
      <c r="B633" s="421"/>
      <c r="C633" s="421"/>
      <c r="D633" s="421"/>
      <c r="E633" s="421"/>
      <c r="G633" s="421"/>
      <c r="H633" s="421"/>
      <c r="I633" s="421"/>
    </row>
    <row r="634" spans="1:256" customHeight="1" ht="12">
      <c r="A634" s="422" t="s">
        <v>415</v>
      </c>
      <c r="B634" s="422"/>
      <c r="C634" s="422"/>
      <c r="D634" s="422"/>
      <c r="E634" s="422"/>
      <c r="G634" s="422"/>
      <c r="H634" s="422"/>
      <c r="I634" s="422"/>
    </row>
    <row r="635" spans="1:256" customHeight="1" ht="12">
      <c r="A635" s="435"/>
      <c r="B635" s="435"/>
      <c r="C635" s="435"/>
      <c r="D635" s="435"/>
      <c r="E635" s="435"/>
      <c r="G635" s="435"/>
      <c r="H635" s="435"/>
      <c r="I635" s="435"/>
    </row>
    <row r="636" spans="1:256" customHeight="1" ht="12">
      <c r="A636" s="435"/>
      <c r="B636" s="423" t="s">
        <v>416</v>
      </c>
      <c r="C636" s="474" t="s">
        <v>465</v>
      </c>
      <c r="D636" s="423" t="s">
        <v>418</v>
      </c>
      <c r="E636" s="420" t="str">
        <f>NA()</f>
        <v>0</v>
      </c>
      <c r="G636" s="435"/>
      <c r="H636" s="435"/>
      <c r="I636" s="435"/>
    </row>
    <row r="637" spans="1:256" customHeight="1" ht="12">
      <c r="A637" s="435"/>
      <c r="B637" s="423" t="s">
        <v>419</v>
      </c>
      <c r="C637" s="426" t="str">
        <f>NA()</f>
        <v>0</v>
      </c>
      <c r="D637" s="423" t="s">
        <v>420</v>
      </c>
      <c r="E637" s="427" t="s">
        <v>421</v>
      </c>
      <c r="G637" s="435"/>
      <c r="H637" s="435"/>
      <c r="I637" s="435"/>
    </row>
    <row r="638" spans="1:256" customHeight="1" ht="12">
      <c r="A638" s="423"/>
      <c r="B638" s="423"/>
      <c r="C638" s="423"/>
      <c r="D638" s="423"/>
      <c r="E638" s="424"/>
      <c r="G638" s="423"/>
      <c r="H638" s="423"/>
      <c r="I638" s="423"/>
    </row>
    <row r="639" spans="1:256" customHeight="1" ht="12">
      <c r="A639" s="423"/>
      <c r="B639" s="428" t="s">
        <v>422</v>
      </c>
      <c r="C639" s="428"/>
      <c r="D639" s="429" t="s">
        <v>423</v>
      </c>
      <c r="E639" s="429"/>
      <c r="G639" s="423"/>
      <c r="H639" s="423"/>
      <c r="I639" s="425"/>
    </row>
    <row r="640" spans="1:256" customHeight="1" ht="12">
      <c r="A640" s="423"/>
      <c r="B640" s="431" t="s">
        <v>424</v>
      </c>
      <c r="C640" s="432" t="s">
        <v>8</v>
      </c>
      <c r="D640" s="431" t="s">
        <v>424</v>
      </c>
      <c r="E640" s="433" t="s">
        <v>8</v>
      </c>
      <c r="G640" s="423"/>
      <c r="H640" s="423"/>
      <c r="I640" s="426"/>
    </row>
    <row r="641" spans="1:256" customHeight="1" ht="12">
      <c r="A641" s="423"/>
      <c r="B641" s="436" t="s">
        <v>425</v>
      </c>
      <c r="C641" s="447" t="str">
        <f>NA()</f>
        <v>0</v>
      </c>
      <c r="D641" s="438" t="s">
        <v>426</v>
      </c>
      <c r="E641" s="439"/>
      <c r="G641" s="423"/>
      <c r="H641" s="430"/>
      <c r="I641" s="430"/>
    </row>
    <row r="642" spans="1:256" customHeight="1" ht="12">
      <c r="A642" s="423"/>
      <c r="B642" s="441" t="s">
        <v>427</v>
      </c>
      <c r="C642" s="441"/>
      <c r="D642" s="442" t="s">
        <v>428</v>
      </c>
      <c r="E642" s="439"/>
      <c r="G642" s="423"/>
      <c r="H642" s="434"/>
      <c r="I642" s="435"/>
    </row>
    <row r="643" spans="1:256" customHeight="1" ht="12">
      <c r="A643" s="423"/>
      <c r="B643" s="443" t="s">
        <v>429</v>
      </c>
      <c r="C643" s="444" t="str">
        <f>NA()</f>
        <v>0</v>
      </c>
      <c r="D643" s="442" t="s">
        <v>430</v>
      </c>
      <c r="E643" s="439"/>
      <c r="G643" s="423"/>
      <c r="H643" s="423"/>
      <c r="I643" s="440"/>
    </row>
    <row r="644" spans="1:256" customHeight="1" ht="12">
      <c r="A644" s="423"/>
      <c r="B644" s="443" t="s">
        <v>431</v>
      </c>
      <c r="C644" s="444" t="str">
        <f>NA()</f>
        <v>0</v>
      </c>
      <c r="D644" s="442"/>
      <c r="E644" s="439"/>
      <c r="G644" s="423"/>
      <c r="H644" s="423"/>
      <c r="I644" s="424"/>
    </row>
    <row r="645" spans="1:256" customHeight="1" ht="12">
      <c r="A645" s="423"/>
      <c r="B645" s="443" t="s">
        <v>78</v>
      </c>
      <c r="C645" s="444" t="str">
        <f>NA()</f>
        <v>0</v>
      </c>
      <c r="D645" s="442"/>
      <c r="E645" s="439"/>
      <c r="G645" s="423"/>
      <c r="H645" s="423"/>
      <c r="I645" s="424"/>
    </row>
    <row r="646" spans="1:256" customHeight="1" ht="12">
      <c r="A646" s="423"/>
      <c r="B646" s="445" t="s">
        <v>432</v>
      </c>
      <c r="C646" s="473" t="str">
        <f>NA()</f>
        <v>0</v>
      </c>
      <c r="D646" s="442"/>
      <c r="E646" s="439"/>
      <c r="G646" s="423"/>
      <c r="H646" s="423"/>
      <c r="I646" s="424"/>
    </row>
    <row r="647" spans="1:256" customHeight="1" ht="15">
      <c r="A647" s="423"/>
      <c r="B647" s="446" t="s">
        <v>433</v>
      </c>
      <c r="C647" s="121"/>
      <c r="D647" s="442"/>
      <c r="E647" s="439"/>
      <c r="G647" s="423"/>
      <c r="H647" s="423"/>
      <c r="I647" s="424"/>
    </row>
    <row r="648" spans="1:256" customHeight="1" ht="15" s="423" customFormat="1">
      <c r="B648" s="443" t="s">
        <v>434</v>
      </c>
      <c r="C648" s="121"/>
      <c r="D648" s="442"/>
      <c r="E648" s="439"/>
      <c r="IO648" s="47"/>
      <c r="IP648" s="47"/>
      <c r="IQ648" s="47"/>
      <c r="IR648" s="47"/>
      <c r="IS648" s="47"/>
      <c r="IT648" s="47"/>
      <c r="IU648" s="47"/>
      <c r="IV648" s="47"/>
    </row>
    <row r="649" spans="1:256" customHeight="1" ht="12">
      <c r="A649" s="423"/>
      <c r="B649" s="428" t="s">
        <v>435</v>
      </c>
      <c r="C649" s="447" t="str">
        <f>C641-C643-C644-C645-C648-C646</f>
        <v>0</v>
      </c>
      <c r="D649" s="442"/>
      <c r="E649" s="448"/>
      <c r="G649" s="423"/>
      <c r="H649" s="423"/>
      <c r="I649" s="424"/>
    </row>
    <row r="650" spans="1:256" customHeight="1" ht="12">
      <c r="A650" s="423"/>
      <c r="B650" s="450" t="s">
        <v>436</v>
      </c>
      <c r="C650" s="451">
        <v>1500</v>
      </c>
      <c r="D650" s="442"/>
      <c r="E650" s="448"/>
      <c r="G650" s="423"/>
      <c r="H650" s="449"/>
      <c r="I650" s="440"/>
    </row>
    <row r="651" spans="1:256" customHeight="1" ht="18">
      <c r="A651" s="423"/>
      <c r="B651" s="452" t="s">
        <v>25</v>
      </c>
      <c r="C651" s="452" t="str">
        <f>C649+C650</f>
        <v>0</v>
      </c>
      <c r="D651" s="453"/>
      <c r="E651" s="454"/>
      <c r="G651" s="423"/>
    </row>
    <row r="652" spans="1:256" customHeight="1" ht="10.5">
      <c r="A652" s="423"/>
      <c r="B652" s="42" t="s">
        <v>26</v>
      </c>
      <c r="C652" s="43"/>
      <c r="D652" s="456"/>
      <c r="E652" s="457"/>
      <c r="G652" s="423"/>
    </row>
    <row r="653" spans="1:256" customHeight="1" ht="15">
      <c r="A653" s="423"/>
      <c r="D653" s="459"/>
      <c r="E653" s="459" t="s">
        <v>27</v>
      </c>
      <c r="G653" s="423"/>
      <c r="H653" s="421"/>
      <c r="I653" s="421"/>
    </row>
    <row r="654" spans="1:256" customHeight="1" ht="12">
      <c r="A654" s="423"/>
      <c r="C654" s="460"/>
      <c r="D654" s="460"/>
      <c r="E654" s="47"/>
      <c r="G654" s="423"/>
    </row>
    <row r="655" spans="1:256" customHeight="1" ht="12">
      <c r="A655" s="423"/>
      <c r="B655" s="461"/>
      <c r="C655" s="424"/>
      <c r="D655" s="423"/>
      <c r="E655" s="462"/>
    </row>
    <row r="656" spans="1:256" customHeight="1" ht="12">
      <c r="A656" s="421" t="s">
        <v>414</v>
      </c>
      <c r="B656" s="421"/>
      <c r="C656" s="421"/>
      <c r="D656" s="421"/>
      <c r="E656" s="421"/>
      <c r="G656" s="421"/>
      <c r="H656" s="421"/>
      <c r="I656" s="421"/>
    </row>
    <row r="657" spans="1:256" customHeight="1" ht="12">
      <c r="A657" s="422" t="s">
        <v>415</v>
      </c>
      <c r="B657" s="422"/>
      <c r="C657" s="422"/>
      <c r="D657" s="422"/>
      <c r="E657" s="422"/>
      <c r="G657" s="422"/>
      <c r="H657" s="422"/>
      <c r="I657" s="422"/>
    </row>
    <row r="658" spans="1:256" customHeight="1" ht="12">
      <c r="A658" s="423"/>
      <c r="B658" s="423"/>
      <c r="C658" s="423"/>
      <c r="D658" s="423"/>
      <c r="E658" s="424"/>
      <c r="G658" s="423"/>
      <c r="H658" s="423"/>
      <c r="I658" s="423"/>
    </row>
    <row r="659" spans="1:256" customHeight="1" ht="12">
      <c r="A659" s="423"/>
      <c r="B659" s="423" t="s">
        <v>416</v>
      </c>
      <c r="C659" s="475" t="s">
        <v>466</v>
      </c>
      <c r="D659" s="423" t="s">
        <v>418</v>
      </c>
      <c r="E659" s="420" t="str">
        <f>NA()</f>
        <v>0</v>
      </c>
      <c r="G659" s="423"/>
      <c r="H659" s="423"/>
      <c r="I659" s="425"/>
    </row>
    <row r="660" spans="1:256" customHeight="1" ht="12">
      <c r="A660" s="423"/>
      <c r="B660" s="423" t="s">
        <v>419</v>
      </c>
      <c r="C660" s="426" t="str">
        <f>NA()</f>
        <v>0</v>
      </c>
      <c r="D660" s="423" t="s">
        <v>420</v>
      </c>
      <c r="E660" s="427" t="s">
        <v>421</v>
      </c>
      <c r="G660" s="423"/>
      <c r="H660" s="423"/>
      <c r="I660" s="426"/>
    </row>
    <row r="661" spans="1:256" customHeight="1" ht="12">
      <c r="A661" s="423"/>
      <c r="B661" s="428" t="s">
        <v>422</v>
      </c>
      <c r="C661" s="428"/>
      <c r="D661" s="429" t="s">
        <v>423</v>
      </c>
      <c r="E661" s="429"/>
      <c r="G661" s="423"/>
      <c r="H661" s="430"/>
      <c r="I661" s="430"/>
    </row>
    <row r="662" spans="1:256" customHeight="1" ht="12">
      <c r="A662" s="423"/>
      <c r="B662" s="431" t="s">
        <v>424</v>
      </c>
      <c r="C662" s="432" t="s">
        <v>8</v>
      </c>
      <c r="D662" s="431" t="s">
        <v>424</v>
      </c>
      <c r="E662" s="433" t="s">
        <v>8</v>
      </c>
      <c r="G662" s="423"/>
      <c r="H662" s="434"/>
      <c r="I662" s="435"/>
    </row>
    <row r="663" spans="1:256" customHeight="1" ht="12">
      <c r="A663" s="423"/>
      <c r="B663" s="436" t="s">
        <v>425</v>
      </c>
      <c r="C663" s="447" t="str">
        <f>NA()</f>
        <v>0</v>
      </c>
      <c r="D663" s="438" t="s">
        <v>426</v>
      </c>
      <c r="E663" s="439"/>
      <c r="G663" s="423"/>
      <c r="H663" s="423"/>
      <c r="I663" s="440"/>
    </row>
    <row r="664" spans="1:256" customHeight="1" ht="12">
      <c r="A664" s="423"/>
      <c r="B664" s="441" t="s">
        <v>427</v>
      </c>
      <c r="C664" s="441"/>
      <c r="D664" s="442" t="s">
        <v>428</v>
      </c>
      <c r="E664" s="439"/>
      <c r="G664" s="423"/>
      <c r="H664" s="423"/>
      <c r="I664" s="424"/>
    </row>
    <row r="665" spans="1:256" customHeight="1" ht="12">
      <c r="A665" s="423"/>
      <c r="B665" s="443" t="s">
        <v>429</v>
      </c>
      <c r="C665" s="444" t="str">
        <f>NA()</f>
        <v>0</v>
      </c>
      <c r="D665" s="442" t="s">
        <v>430</v>
      </c>
      <c r="E665" s="439"/>
      <c r="G665" s="423"/>
      <c r="H665" s="423"/>
      <c r="I665" s="424"/>
    </row>
    <row r="666" spans="1:256" customHeight="1" ht="12">
      <c r="A666" s="423"/>
      <c r="B666" s="443" t="s">
        <v>431</v>
      </c>
      <c r="C666" s="444" t="str">
        <f>NA()</f>
        <v>0</v>
      </c>
      <c r="D666" s="442"/>
      <c r="E666" s="439"/>
      <c r="G666" s="423"/>
      <c r="H666" s="423"/>
      <c r="I666" s="424"/>
    </row>
    <row r="667" spans="1:256" customHeight="1" ht="12">
      <c r="A667" s="423"/>
      <c r="B667" s="443" t="s">
        <v>78</v>
      </c>
      <c r="C667" s="444" t="str">
        <f>NA()</f>
        <v>0</v>
      </c>
      <c r="D667" s="442"/>
      <c r="E667" s="439"/>
      <c r="G667" s="423"/>
      <c r="H667" s="423"/>
      <c r="I667" s="424"/>
    </row>
    <row r="668" spans="1:256" customHeight="1" ht="12" s="423" customFormat="1">
      <c r="B668" s="445" t="s">
        <v>432</v>
      </c>
      <c r="C668" s="445"/>
      <c r="D668" s="442"/>
      <c r="E668" s="439"/>
      <c r="IO668" s="47"/>
      <c r="IP668" s="47"/>
      <c r="IQ668" s="47"/>
      <c r="IR668" s="47"/>
      <c r="IS668" s="47"/>
      <c r="IT668" s="47"/>
      <c r="IU668" s="47"/>
      <c r="IV668" s="47"/>
    </row>
    <row r="669" spans="1:256" customHeight="1" ht="15">
      <c r="A669" s="423"/>
      <c r="B669" s="446" t="s">
        <v>433</v>
      </c>
      <c r="C669" s="121"/>
      <c r="D669" s="442"/>
      <c r="E669" s="439"/>
      <c r="G669" s="423"/>
      <c r="H669" s="423"/>
      <c r="I669" s="424"/>
    </row>
    <row r="670" spans="1:256" customHeight="1" ht="15">
      <c r="A670" s="423"/>
      <c r="B670" s="443" t="s">
        <v>434</v>
      </c>
      <c r="C670" s="121"/>
      <c r="D670" s="442"/>
      <c r="E670" s="439"/>
      <c r="G670" s="423"/>
      <c r="H670" s="449"/>
      <c r="I670" s="440"/>
    </row>
    <row r="671" spans="1:256" customHeight="1" ht="18">
      <c r="A671" s="423"/>
      <c r="B671" s="428" t="s">
        <v>435</v>
      </c>
      <c r="C671" s="447" t="str">
        <f>C663-C665-C666-C667-C670</f>
        <v>0</v>
      </c>
      <c r="D671" s="442"/>
      <c r="E671" s="448"/>
      <c r="G671" s="423"/>
    </row>
    <row r="672" spans="1:256" customHeight="1" ht="14.25">
      <c r="A672" s="423"/>
      <c r="B672" s="450" t="s">
        <v>436</v>
      </c>
      <c r="C672" s="451">
        <v>1500</v>
      </c>
      <c r="D672" s="442"/>
      <c r="E672" s="448"/>
      <c r="G672" s="423"/>
    </row>
    <row r="673" spans="1:256" customHeight="1" ht="15">
      <c r="A673" s="423"/>
      <c r="B673" s="452" t="s">
        <v>25</v>
      </c>
      <c r="C673" s="452" t="str">
        <f>C671+C672</f>
        <v>0</v>
      </c>
      <c r="D673" s="453"/>
      <c r="E673" s="454"/>
      <c r="G673" s="423"/>
      <c r="H673" s="421"/>
      <c r="I673" s="421"/>
    </row>
    <row r="674" spans="1:256" customHeight="1" ht="12">
      <c r="A674" s="423"/>
      <c r="B674" s="42" t="s">
        <v>26</v>
      </c>
      <c r="C674" s="43"/>
      <c r="D674" s="456"/>
      <c r="E674" s="457"/>
      <c r="G674" s="423"/>
      <c r="H674" s="434"/>
      <c r="I674" s="435"/>
    </row>
    <row r="675" spans="1:256" customHeight="1" ht="12">
      <c r="A675" s="423"/>
      <c r="D675" s="459"/>
      <c r="E675" s="459" t="s">
        <v>27</v>
      </c>
      <c r="G675" s="423"/>
      <c r="H675" s="423"/>
      <c r="I675" s="424"/>
    </row>
    <row r="676" spans="1:256" customHeight="1" ht="12">
      <c r="A676" s="423"/>
      <c r="C676" s="460"/>
      <c r="D676" s="460"/>
      <c r="E676" s="47"/>
      <c r="G676" s="423"/>
    </row>
    <row r="677" spans="1:256" customHeight="1" ht="12">
      <c r="A677" s="423"/>
      <c r="B677" s="461"/>
      <c r="C677" s="424"/>
      <c r="D677" s="423"/>
      <c r="E677" s="462"/>
    </row>
    <row r="678" spans="1:256" customHeight="1" ht="12">
      <c r="A678" s="421" t="s">
        <v>414</v>
      </c>
      <c r="B678" s="421"/>
      <c r="C678" s="421"/>
      <c r="D678" s="421"/>
      <c r="E678" s="421"/>
      <c r="G678" s="421"/>
      <c r="H678" s="421"/>
      <c r="I678" s="421"/>
    </row>
    <row r="679" spans="1:256" customHeight="1" ht="12">
      <c r="A679" s="422" t="s">
        <v>415</v>
      </c>
      <c r="B679" s="422"/>
      <c r="C679" s="422"/>
      <c r="D679" s="422"/>
      <c r="E679" s="422"/>
      <c r="G679" s="422"/>
      <c r="H679" s="422"/>
      <c r="I679" s="422"/>
    </row>
    <row r="680" spans="1:256" customHeight="1" ht="12">
      <c r="A680" s="435"/>
      <c r="B680" s="423" t="s">
        <v>416</v>
      </c>
      <c r="C680" s="474" t="s">
        <v>467</v>
      </c>
      <c r="D680" s="423" t="s">
        <v>418</v>
      </c>
      <c r="E680" s="420" t="str">
        <f>NA()</f>
        <v>0</v>
      </c>
      <c r="G680" s="435"/>
      <c r="H680" s="435"/>
      <c r="I680" s="435"/>
    </row>
    <row r="681" spans="1:256" customHeight="1" ht="12">
      <c r="A681" s="435"/>
      <c r="B681" s="423" t="s">
        <v>419</v>
      </c>
      <c r="C681" s="426" t="str">
        <f>NA()</f>
        <v>0</v>
      </c>
      <c r="D681" s="423" t="s">
        <v>420</v>
      </c>
      <c r="E681" s="427" t="s">
        <v>421</v>
      </c>
      <c r="G681" s="435"/>
      <c r="H681" s="435"/>
      <c r="I681" s="435"/>
    </row>
    <row r="682" spans="1:256" customHeight="1" ht="12">
      <c r="A682" s="423"/>
      <c r="B682" s="423"/>
      <c r="C682" s="423"/>
      <c r="D682" s="423"/>
      <c r="E682" s="424"/>
      <c r="G682" s="423"/>
      <c r="H682" s="423"/>
      <c r="I682" s="423"/>
    </row>
    <row r="683" spans="1:256" customHeight="1" ht="12">
      <c r="A683" s="423"/>
      <c r="B683" s="428" t="s">
        <v>422</v>
      </c>
      <c r="C683" s="428"/>
      <c r="D683" s="429" t="s">
        <v>423</v>
      </c>
      <c r="E683" s="429"/>
      <c r="G683" s="423"/>
      <c r="H683" s="423"/>
      <c r="I683" s="425"/>
    </row>
    <row r="684" spans="1:256" customHeight="1" ht="12">
      <c r="A684" s="423"/>
      <c r="B684" s="431" t="s">
        <v>424</v>
      </c>
      <c r="C684" s="432" t="s">
        <v>8</v>
      </c>
      <c r="D684" s="431" t="s">
        <v>424</v>
      </c>
      <c r="E684" s="433" t="s">
        <v>8</v>
      </c>
      <c r="G684" s="423"/>
      <c r="H684" s="423"/>
      <c r="I684" s="426"/>
    </row>
    <row r="685" spans="1:256" customHeight="1" ht="12">
      <c r="A685" s="423"/>
      <c r="B685" s="436" t="s">
        <v>425</v>
      </c>
      <c r="C685" s="447" t="str">
        <f>NA()</f>
        <v>0</v>
      </c>
      <c r="D685" s="438" t="s">
        <v>426</v>
      </c>
      <c r="E685" s="439"/>
      <c r="G685" s="423"/>
      <c r="H685" s="430"/>
      <c r="I685" s="430"/>
    </row>
    <row r="686" spans="1:256" customHeight="1" ht="12">
      <c r="A686" s="423"/>
      <c r="B686" s="441" t="s">
        <v>427</v>
      </c>
      <c r="C686" s="441"/>
      <c r="D686" s="442" t="s">
        <v>428</v>
      </c>
      <c r="E686" s="439"/>
      <c r="G686" s="423"/>
      <c r="H686" s="434"/>
      <c r="I686" s="435"/>
    </row>
    <row r="687" spans="1:256" customHeight="1" ht="12">
      <c r="A687" s="423"/>
      <c r="B687" s="443" t="s">
        <v>429</v>
      </c>
      <c r="C687" s="444" t="str">
        <f>NA()</f>
        <v>0</v>
      </c>
      <c r="D687" s="442" t="s">
        <v>430</v>
      </c>
      <c r="E687" s="439"/>
      <c r="G687" s="423"/>
      <c r="H687" s="423"/>
      <c r="I687" s="440"/>
    </row>
    <row r="688" spans="1:256" customHeight="1" ht="12">
      <c r="A688" s="423"/>
      <c r="B688" s="443" t="s">
        <v>431</v>
      </c>
      <c r="C688" s="444" t="str">
        <f>NA()</f>
        <v>0</v>
      </c>
      <c r="D688" s="442"/>
      <c r="E688" s="439"/>
      <c r="G688" s="423"/>
      <c r="H688" s="423"/>
      <c r="I688" s="424"/>
    </row>
    <row r="689" spans="1:256" customHeight="1" ht="12">
      <c r="A689" s="423"/>
      <c r="B689" s="443" t="s">
        <v>78</v>
      </c>
      <c r="C689" s="444" t="str">
        <f>NA()</f>
        <v>0</v>
      </c>
      <c r="D689" s="442"/>
      <c r="E689" s="439"/>
      <c r="G689" s="423"/>
      <c r="H689" s="423"/>
      <c r="I689" s="424"/>
    </row>
    <row r="690" spans="1:256" customHeight="1" ht="12">
      <c r="A690" s="423"/>
      <c r="B690" s="445" t="s">
        <v>432</v>
      </c>
      <c r="C690" s="445"/>
      <c r="D690" s="442"/>
      <c r="E690" s="439"/>
      <c r="G690" s="423"/>
      <c r="H690" s="423"/>
      <c r="I690" s="424"/>
    </row>
    <row r="691" spans="1:256" customHeight="1" ht="15">
      <c r="A691" s="423"/>
      <c r="B691" s="446" t="s">
        <v>433</v>
      </c>
      <c r="C691" s="121"/>
      <c r="D691" s="442"/>
      <c r="E691" s="439"/>
      <c r="G691" s="423"/>
      <c r="H691" s="423"/>
      <c r="I691" s="424"/>
    </row>
    <row r="692" spans="1:256" customHeight="1" ht="15" s="423" customFormat="1">
      <c r="B692" s="443" t="s">
        <v>434</v>
      </c>
      <c r="C692" s="121"/>
      <c r="D692" s="442"/>
      <c r="E692" s="439"/>
      <c r="IO692" s="47"/>
      <c r="IP692" s="47"/>
      <c r="IQ692" s="47"/>
      <c r="IR692" s="47"/>
      <c r="IS692" s="47"/>
      <c r="IT692" s="47"/>
      <c r="IU692" s="47"/>
      <c r="IV692" s="47"/>
    </row>
    <row r="693" spans="1:256" customHeight="1" ht="12">
      <c r="A693" s="423"/>
      <c r="B693" s="428" t="s">
        <v>435</v>
      </c>
      <c r="C693" s="447" t="str">
        <f>C685-C687-C688-C689-C692</f>
        <v>0</v>
      </c>
      <c r="D693" s="442"/>
      <c r="E693" s="448"/>
      <c r="G693" s="423"/>
      <c r="H693" s="423"/>
      <c r="I693" s="424"/>
    </row>
    <row r="694" spans="1:256" customHeight="1" ht="12">
      <c r="A694" s="423"/>
      <c r="B694" s="450" t="s">
        <v>436</v>
      </c>
      <c r="C694" s="451">
        <v>1500</v>
      </c>
      <c r="D694" s="442"/>
      <c r="E694" s="448"/>
      <c r="G694" s="423"/>
      <c r="H694" s="449"/>
      <c r="I694" s="440"/>
    </row>
    <row r="695" spans="1:256" customHeight="1" ht="18">
      <c r="A695" s="423"/>
      <c r="B695" s="452" t="s">
        <v>25</v>
      </c>
      <c r="C695" s="452" t="str">
        <f>C693+C694</f>
        <v>0</v>
      </c>
      <c r="D695" s="453"/>
      <c r="E695" s="454"/>
      <c r="G695" s="423"/>
    </row>
    <row r="696" spans="1:256" customHeight="1" ht="10.5">
      <c r="A696" s="423"/>
      <c r="B696" s="42" t="s">
        <v>26</v>
      </c>
      <c r="C696" s="43"/>
      <c r="D696" s="456"/>
      <c r="E696" s="457"/>
      <c r="G696" s="423"/>
    </row>
    <row r="697" spans="1:256" customHeight="1" ht="15">
      <c r="A697" s="423"/>
      <c r="D697" s="459"/>
      <c r="E697" s="459" t="s">
        <v>27</v>
      </c>
      <c r="G697" s="423"/>
      <c r="H697" s="421"/>
      <c r="I697" s="421"/>
    </row>
    <row r="698" spans="1:256" customHeight="1" ht="12">
      <c r="A698" s="423"/>
      <c r="C698" s="460"/>
      <c r="D698" s="460"/>
      <c r="E698" s="47"/>
      <c r="G698" s="423"/>
    </row>
    <row r="699" spans="1:256" customHeight="1" ht="12">
      <c r="A699" s="423"/>
      <c r="B699" s="461"/>
      <c r="C699" s="424"/>
      <c r="D699" s="423"/>
      <c r="E699" s="462"/>
    </row>
    <row r="700" spans="1:256" customHeight="1" ht="12">
      <c r="A700" s="421" t="s">
        <v>414</v>
      </c>
      <c r="B700" s="421"/>
      <c r="C700" s="421"/>
      <c r="D700" s="421"/>
      <c r="E700" s="421"/>
      <c r="G700" s="421"/>
      <c r="H700" s="421"/>
      <c r="I700" s="421"/>
    </row>
    <row r="701" spans="1:256" customHeight="1" ht="12">
      <c r="A701" s="422" t="s">
        <v>415</v>
      </c>
      <c r="B701" s="422"/>
      <c r="C701" s="422"/>
      <c r="D701" s="422"/>
      <c r="E701" s="422"/>
      <c r="G701" s="422"/>
      <c r="H701" s="422"/>
      <c r="I701" s="422"/>
    </row>
    <row r="702" spans="1:256" customHeight="1" ht="12">
      <c r="A702" s="423"/>
      <c r="B702" s="423"/>
      <c r="C702" s="423"/>
      <c r="D702" s="423"/>
      <c r="E702" s="424"/>
      <c r="G702" s="423"/>
      <c r="H702" s="423"/>
      <c r="I702" s="423"/>
    </row>
    <row r="703" spans="1:256" customHeight="1" ht="12">
      <c r="A703" s="423"/>
      <c r="B703" s="423" t="s">
        <v>416</v>
      </c>
      <c r="C703" s="474" t="s">
        <v>468</v>
      </c>
      <c r="D703" s="423" t="s">
        <v>418</v>
      </c>
      <c r="E703" s="420" t="str">
        <f>NA()</f>
        <v>0</v>
      </c>
      <c r="G703" s="423"/>
      <c r="H703" s="423"/>
      <c r="I703" s="425"/>
    </row>
    <row r="704" spans="1:256" customHeight="1" ht="12">
      <c r="A704" s="423"/>
      <c r="B704" s="423" t="s">
        <v>419</v>
      </c>
      <c r="C704" s="426" t="str">
        <f>NA()</f>
        <v>0</v>
      </c>
      <c r="D704" s="423" t="s">
        <v>420</v>
      </c>
      <c r="E704" s="427" t="s">
        <v>421</v>
      </c>
      <c r="G704" s="423"/>
      <c r="H704" s="423"/>
      <c r="I704" s="426"/>
    </row>
    <row r="705" spans="1:256" customHeight="1" ht="12">
      <c r="A705" s="423"/>
      <c r="B705" s="428" t="s">
        <v>422</v>
      </c>
      <c r="C705" s="428"/>
      <c r="D705" s="429" t="s">
        <v>423</v>
      </c>
      <c r="E705" s="429"/>
      <c r="G705" s="423"/>
      <c r="H705" s="430"/>
      <c r="I705" s="430"/>
    </row>
    <row r="706" spans="1:256" customHeight="1" ht="12">
      <c r="A706" s="423"/>
      <c r="B706" s="431" t="s">
        <v>424</v>
      </c>
      <c r="C706" s="432" t="s">
        <v>8</v>
      </c>
      <c r="D706" s="431" t="s">
        <v>424</v>
      </c>
      <c r="E706" s="433" t="s">
        <v>8</v>
      </c>
      <c r="G706" s="423"/>
      <c r="H706" s="434"/>
      <c r="I706" s="435"/>
    </row>
    <row r="707" spans="1:256" customHeight="1" ht="12">
      <c r="A707" s="423"/>
      <c r="B707" s="436" t="s">
        <v>425</v>
      </c>
      <c r="C707" s="447" t="str">
        <f>NA()</f>
        <v>0</v>
      </c>
      <c r="D707" s="438" t="s">
        <v>426</v>
      </c>
      <c r="E707" s="439"/>
      <c r="G707" s="423"/>
      <c r="H707" s="423"/>
      <c r="I707" s="440"/>
    </row>
    <row r="708" spans="1:256" customHeight="1" ht="12">
      <c r="A708" s="423"/>
      <c r="B708" s="441" t="s">
        <v>427</v>
      </c>
      <c r="C708" s="441"/>
      <c r="D708" s="442" t="s">
        <v>428</v>
      </c>
      <c r="E708" s="439"/>
      <c r="G708" s="423"/>
      <c r="H708" s="423"/>
      <c r="I708" s="424"/>
    </row>
    <row r="709" spans="1:256" customHeight="1" ht="12">
      <c r="A709" s="423"/>
      <c r="B709" s="443" t="s">
        <v>429</v>
      </c>
      <c r="C709" s="444" t="str">
        <f>NA()</f>
        <v>0</v>
      </c>
      <c r="D709" s="442" t="s">
        <v>430</v>
      </c>
      <c r="E709" s="439"/>
      <c r="G709" s="423"/>
      <c r="H709" s="423"/>
      <c r="I709" s="424"/>
    </row>
    <row r="710" spans="1:256" customHeight="1" ht="12">
      <c r="A710" s="423"/>
      <c r="B710" s="443" t="s">
        <v>431</v>
      </c>
      <c r="C710" s="444" t="str">
        <f>NA()</f>
        <v>0</v>
      </c>
      <c r="D710" s="442"/>
      <c r="E710" s="439"/>
      <c r="G710" s="423"/>
      <c r="H710" s="423"/>
      <c r="I710" s="424"/>
    </row>
    <row r="711" spans="1:256" customHeight="1" ht="12">
      <c r="A711" s="423"/>
      <c r="B711" s="443" t="s">
        <v>78</v>
      </c>
      <c r="C711" s="444" t="str">
        <f>NA()</f>
        <v>0</v>
      </c>
      <c r="D711" s="442"/>
      <c r="E711" s="439"/>
      <c r="G711" s="423"/>
      <c r="H711" s="423"/>
      <c r="I711" s="424"/>
    </row>
    <row r="712" spans="1:256" customHeight="1" ht="12" s="423" customFormat="1">
      <c r="B712" s="445" t="s">
        <v>432</v>
      </c>
      <c r="C712" s="445"/>
      <c r="D712" s="442"/>
      <c r="E712" s="439"/>
      <c r="IO712" s="47"/>
      <c r="IP712" s="47"/>
      <c r="IQ712" s="47"/>
      <c r="IR712" s="47"/>
      <c r="IS712" s="47"/>
      <c r="IT712" s="47"/>
      <c r="IU712" s="47"/>
      <c r="IV712" s="47"/>
    </row>
    <row r="713" spans="1:256" customHeight="1" ht="15">
      <c r="A713" s="423"/>
      <c r="B713" s="446" t="s">
        <v>433</v>
      </c>
      <c r="C713" s="121"/>
      <c r="D713" s="442"/>
      <c r="E713" s="439"/>
      <c r="G713" s="423"/>
      <c r="H713" s="423"/>
      <c r="I713" s="424"/>
    </row>
    <row r="714" spans="1:256" customHeight="1" ht="15">
      <c r="A714" s="423"/>
      <c r="B714" s="443" t="s">
        <v>434</v>
      </c>
      <c r="C714" s="121"/>
      <c r="D714" s="442"/>
      <c r="E714" s="439"/>
      <c r="G714" s="423"/>
      <c r="H714" s="449"/>
      <c r="I714" s="440"/>
    </row>
    <row r="715" spans="1:256" customHeight="1" ht="18">
      <c r="A715" s="423"/>
      <c r="B715" s="428" t="s">
        <v>435</v>
      </c>
      <c r="C715" s="447" t="str">
        <f>C707-C709-C710-C711-C714</f>
        <v>0</v>
      </c>
      <c r="D715" s="442"/>
      <c r="E715" s="448"/>
      <c r="G715" s="423"/>
    </row>
    <row r="716" spans="1:256" customHeight="1" ht="12.75">
      <c r="A716" s="423"/>
      <c r="B716" s="450" t="s">
        <v>436</v>
      </c>
      <c r="C716" s="451">
        <v>1500</v>
      </c>
      <c r="D716" s="442"/>
      <c r="E716" s="448"/>
      <c r="G716" s="423"/>
    </row>
    <row r="717" spans="1:256" customHeight="1" ht="15">
      <c r="A717" s="423"/>
      <c r="B717" s="452" t="s">
        <v>25</v>
      </c>
      <c r="C717" s="452" t="str">
        <f>C715+C716</f>
        <v>0</v>
      </c>
      <c r="D717" s="453"/>
      <c r="E717" s="454"/>
      <c r="G717" s="423"/>
      <c r="H717" s="421"/>
      <c r="I717" s="421"/>
    </row>
    <row r="718" spans="1:256" customHeight="1" ht="12">
      <c r="A718" s="423"/>
      <c r="B718" s="42" t="s">
        <v>26</v>
      </c>
      <c r="C718" s="43"/>
      <c r="D718" s="456"/>
      <c r="E718" s="457"/>
      <c r="G718" s="423"/>
      <c r="H718" s="434"/>
      <c r="I718" s="435"/>
    </row>
    <row r="719" spans="1:256" customHeight="1" ht="12">
      <c r="A719" s="423"/>
      <c r="D719" s="459"/>
      <c r="E719" s="459" t="s">
        <v>27</v>
      </c>
      <c r="G719" s="423"/>
      <c r="H719" s="423"/>
      <c r="I719" s="424"/>
    </row>
    <row r="720" spans="1:256" customHeight="1" ht="12">
      <c r="A720" s="423"/>
      <c r="C720" s="460"/>
      <c r="D720" s="460"/>
      <c r="E720" s="47"/>
      <c r="G720" s="423"/>
    </row>
    <row r="721" spans="1:256" customHeight="1" ht="12">
      <c r="A721" s="423"/>
      <c r="B721" s="461"/>
      <c r="C721" s="424"/>
      <c r="D721" s="423"/>
      <c r="E721" s="462"/>
    </row>
    <row r="722" spans="1:256" customHeight="1" ht="12">
      <c r="A722" s="421" t="s">
        <v>414</v>
      </c>
      <c r="B722" s="421"/>
      <c r="C722" s="421"/>
      <c r="D722" s="421"/>
      <c r="E722" s="421"/>
      <c r="G722" s="421"/>
      <c r="H722" s="421"/>
      <c r="I722" s="421"/>
    </row>
    <row r="723" spans="1:256" customHeight="1" ht="12">
      <c r="A723" s="422" t="s">
        <v>415</v>
      </c>
      <c r="B723" s="422"/>
      <c r="C723" s="422"/>
      <c r="D723" s="422"/>
      <c r="E723" s="422"/>
      <c r="G723" s="422"/>
      <c r="H723" s="422"/>
      <c r="I723" s="422"/>
    </row>
    <row r="724" spans="1:256" customHeight="1" ht="12">
      <c r="A724" s="423"/>
      <c r="B724" s="423"/>
      <c r="C724" s="423"/>
      <c r="D724" s="423"/>
      <c r="E724" s="424"/>
      <c r="G724" s="423"/>
      <c r="H724" s="423"/>
      <c r="I724" s="423"/>
    </row>
    <row r="725" spans="1:256" customHeight="1" ht="12">
      <c r="A725" s="423"/>
      <c r="B725" s="423" t="s">
        <v>416</v>
      </c>
      <c r="C725" s="475" t="s">
        <v>469</v>
      </c>
      <c r="D725" s="423" t="s">
        <v>418</v>
      </c>
      <c r="E725" s="420">
        <v>16000</v>
      </c>
      <c r="G725" s="423"/>
      <c r="H725" s="423"/>
      <c r="I725" s="425"/>
    </row>
    <row r="726" spans="1:256" customHeight="1" ht="12">
      <c r="A726" s="423"/>
      <c r="B726" s="423" t="s">
        <v>419</v>
      </c>
      <c r="C726" s="426" t="str">
        <f>NA()</f>
        <v>0</v>
      </c>
      <c r="D726" s="423" t="s">
        <v>420</v>
      </c>
      <c r="E726" s="427" t="s">
        <v>421</v>
      </c>
      <c r="G726" s="423"/>
      <c r="H726" s="423"/>
      <c r="I726" s="426"/>
    </row>
    <row r="727" spans="1:256" customHeight="1" ht="12">
      <c r="A727" s="423"/>
      <c r="B727" s="428" t="s">
        <v>422</v>
      </c>
      <c r="C727" s="428"/>
      <c r="D727" s="429" t="s">
        <v>423</v>
      </c>
      <c r="E727" s="429"/>
      <c r="G727" s="423"/>
      <c r="H727" s="430"/>
      <c r="I727" s="430"/>
    </row>
    <row r="728" spans="1:256" customHeight="1" ht="12">
      <c r="A728" s="423"/>
      <c r="B728" s="431" t="s">
        <v>424</v>
      </c>
      <c r="C728" s="432" t="s">
        <v>8</v>
      </c>
      <c r="D728" s="431" t="s">
        <v>424</v>
      </c>
      <c r="E728" s="433" t="s">
        <v>8</v>
      </c>
      <c r="G728" s="423"/>
      <c r="H728" s="434"/>
      <c r="I728" s="435"/>
    </row>
    <row r="729" spans="1:256" customHeight="1" ht="12">
      <c r="A729" s="423"/>
      <c r="B729" s="436" t="s">
        <v>425</v>
      </c>
      <c r="C729" s="447" t="str">
        <f>NA()</f>
        <v>0</v>
      </c>
      <c r="D729" s="438" t="s">
        <v>426</v>
      </c>
      <c r="E729" s="439"/>
      <c r="G729" s="423"/>
      <c r="H729" s="423"/>
      <c r="I729" s="440"/>
    </row>
    <row r="730" spans="1:256" customHeight="1" ht="12">
      <c r="A730" s="423"/>
      <c r="B730" s="441" t="s">
        <v>427</v>
      </c>
      <c r="C730" s="441"/>
      <c r="D730" s="442" t="s">
        <v>428</v>
      </c>
      <c r="E730" s="439"/>
      <c r="G730" s="423"/>
      <c r="H730" s="423"/>
      <c r="I730" s="424"/>
    </row>
    <row r="731" spans="1:256" customHeight="1" ht="12">
      <c r="A731" s="423"/>
      <c r="B731" s="443" t="s">
        <v>429</v>
      </c>
      <c r="C731" s="444" t="str">
        <f>NA()</f>
        <v>0</v>
      </c>
      <c r="D731" s="442" t="s">
        <v>430</v>
      </c>
      <c r="E731" s="439"/>
      <c r="G731" s="423"/>
      <c r="H731" s="423"/>
      <c r="I731" s="424"/>
    </row>
    <row r="732" spans="1:256" customHeight="1" ht="12">
      <c r="A732" s="423"/>
      <c r="B732" s="443" t="s">
        <v>431</v>
      </c>
      <c r="C732" s="444" t="str">
        <f>NA()</f>
        <v>0</v>
      </c>
      <c r="D732" s="442"/>
      <c r="E732" s="439"/>
      <c r="G732" s="423"/>
      <c r="H732" s="423"/>
      <c r="I732" s="424"/>
    </row>
    <row r="733" spans="1:256" customHeight="1" ht="12">
      <c r="A733" s="423"/>
      <c r="B733" s="443" t="s">
        <v>78</v>
      </c>
      <c r="C733" s="444" t="str">
        <f>NA()</f>
        <v>0</v>
      </c>
      <c r="D733" s="442"/>
      <c r="E733" s="439"/>
      <c r="G733" s="423"/>
      <c r="H733" s="423"/>
      <c r="I733" s="424"/>
    </row>
    <row r="734" spans="1:256" customHeight="1" ht="12" s="423" customFormat="1">
      <c r="B734" s="445" t="s">
        <v>432</v>
      </c>
      <c r="C734" s="473" t="str">
        <f>NA()</f>
        <v>0</v>
      </c>
      <c r="D734" s="442"/>
      <c r="E734" s="439"/>
      <c r="IO734" s="47"/>
      <c r="IP734" s="47"/>
      <c r="IQ734" s="47"/>
      <c r="IR734" s="47"/>
      <c r="IS734" s="47"/>
      <c r="IT734" s="47"/>
      <c r="IU734" s="47"/>
      <c r="IV734" s="47"/>
    </row>
    <row r="735" spans="1:256" customHeight="1" ht="15">
      <c r="A735" s="423"/>
      <c r="B735" s="446" t="s">
        <v>433</v>
      </c>
      <c r="C735" s="121"/>
      <c r="D735" s="442"/>
      <c r="E735" s="439"/>
      <c r="G735" s="423"/>
      <c r="H735" s="423"/>
      <c r="I735" s="424"/>
    </row>
    <row r="736" spans="1:256" customHeight="1" ht="15">
      <c r="A736" s="423"/>
      <c r="B736" s="443" t="s">
        <v>434</v>
      </c>
      <c r="C736" s="121"/>
      <c r="D736" s="442"/>
      <c r="E736" s="439"/>
      <c r="G736" s="423"/>
      <c r="H736" s="449"/>
      <c r="I736" s="440"/>
    </row>
    <row r="737" spans="1:256" customHeight="1" ht="18">
      <c r="A737" s="423"/>
      <c r="B737" s="428" t="s">
        <v>435</v>
      </c>
      <c r="C737" s="447" t="str">
        <f>C729-C731-C732-C733-C736-C734</f>
        <v>0</v>
      </c>
      <c r="D737" s="442"/>
      <c r="E737" s="448"/>
      <c r="G737" s="423"/>
    </row>
    <row r="738" spans="1:256" customHeight="1" ht="15.75">
      <c r="A738" s="423"/>
      <c r="B738" s="450" t="s">
        <v>436</v>
      </c>
      <c r="C738" s="451">
        <v>1500</v>
      </c>
      <c r="D738" s="442"/>
      <c r="E738" s="448"/>
      <c r="G738" s="423"/>
    </row>
    <row r="739" spans="1:256" customHeight="1" ht="15">
      <c r="A739" s="423"/>
      <c r="B739" s="452" t="s">
        <v>25</v>
      </c>
      <c r="C739" s="452" t="str">
        <f>C737+C738</f>
        <v>0</v>
      </c>
      <c r="D739" s="453"/>
      <c r="E739" s="454"/>
      <c r="G739" s="423"/>
      <c r="H739" s="421"/>
      <c r="I739" s="421"/>
    </row>
    <row r="740" spans="1:256" customHeight="1" ht="12">
      <c r="A740" s="423"/>
      <c r="B740" s="42" t="s">
        <v>26</v>
      </c>
      <c r="C740" s="43"/>
      <c r="D740" s="456"/>
      <c r="E740" s="457"/>
      <c r="G740" s="423"/>
      <c r="H740" s="434"/>
      <c r="I740" s="435"/>
    </row>
    <row r="741" spans="1:256" customHeight="1" ht="12">
      <c r="A741" s="423"/>
      <c r="D741" s="459"/>
      <c r="E741" s="459" t="s">
        <v>27</v>
      </c>
      <c r="G741" s="423"/>
      <c r="H741" s="423"/>
      <c r="I741" s="424"/>
    </row>
    <row r="742" spans="1:256" customHeight="1" ht="12">
      <c r="A742" s="423"/>
      <c r="C742" s="460"/>
      <c r="D742" s="460"/>
      <c r="E742" s="47"/>
      <c r="G742" s="423"/>
    </row>
    <row r="743" spans="1:256" customHeight="1" ht="12">
      <c r="A743" s="423"/>
      <c r="B743" s="461"/>
      <c r="C743" s="424"/>
      <c r="D743" s="423"/>
      <c r="E743" s="462"/>
    </row>
    <row r="744" spans="1:256" customHeight="1" ht="12">
      <c r="A744" s="421" t="s">
        <v>414</v>
      </c>
      <c r="B744" s="421"/>
      <c r="C744" s="421"/>
      <c r="D744" s="421"/>
      <c r="E744" s="421"/>
      <c r="G744" s="421"/>
      <c r="H744" s="421"/>
      <c r="I744" s="421"/>
    </row>
    <row r="745" spans="1:256" customHeight="1" ht="12">
      <c r="A745" s="422" t="s">
        <v>415</v>
      </c>
      <c r="B745" s="422"/>
      <c r="C745" s="422"/>
      <c r="D745" s="422"/>
      <c r="E745" s="422"/>
      <c r="G745" s="422"/>
      <c r="H745" s="422"/>
      <c r="I745" s="422"/>
    </row>
    <row r="746" spans="1:256" customHeight="1" ht="12">
      <c r="A746" s="423"/>
      <c r="B746" s="423"/>
      <c r="C746" s="423"/>
      <c r="D746" s="423"/>
      <c r="E746" s="424"/>
      <c r="G746" s="423"/>
      <c r="H746" s="423"/>
      <c r="I746" s="423"/>
    </row>
    <row r="747" spans="1:256" customHeight="1" ht="12">
      <c r="A747" s="423"/>
      <c r="B747" s="423" t="s">
        <v>416</v>
      </c>
      <c r="C747" s="475" t="s">
        <v>470</v>
      </c>
      <c r="D747" s="423" t="s">
        <v>418</v>
      </c>
      <c r="E747" s="420" t="str">
        <f>NA()</f>
        <v>0</v>
      </c>
      <c r="G747" s="423"/>
      <c r="H747" s="423"/>
      <c r="I747" s="425"/>
    </row>
    <row r="748" spans="1:256" customHeight="1" ht="12">
      <c r="A748" s="423"/>
      <c r="B748" s="423" t="s">
        <v>419</v>
      </c>
      <c r="C748" s="426" t="str">
        <f>NA()</f>
        <v>0</v>
      </c>
      <c r="D748" s="423" t="s">
        <v>420</v>
      </c>
      <c r="E748" s="427" t="s">
        <v>421</v>
      </c>
      <c r="G748" s="423"/>
      <c r="H748" s="423"/>
      <c r="I748" s="426"/>
    </row>
    <row r="749" spans="1:256" customHeight="1" ht="12">
      <c r="A749" s="423"/>
      <c r="B749" s="428" t="s">
        <v>422</v>
      </c>
      <c r="C749" s="428"/>
      <c r="D749" s="429" t="s">
        <v>423</v>
      </c>
      <c r="E749" s="429"/>
      <c r="G749" s="423"/>
      <c r="H749" s="430"/>
      <c r="I749" s="430"/>
    </row>
    <row r="750" spans="1:256" customHeight="1" ht="12">
      <c r="A750" s="423"/>
      <c r="B750" s="431" t="s">
        <v>424</v>
      </c>
      <c r="C750" s="432" t="s">
        <v>8</v>
      </c>
      <c r="D750" s="431" t="s">
        <v>424</v>
      </c>
      <c r="E750" s="433" t="s">
        <v>8</v>
      </c>
      <c r="G750" s="423"/>
      <c r="H750" s="434"/>
      <c r="I750" s="435"/>
    </row>
    <row r="751" spans="1:256" customHeight="1" ht="12">
      <c r="A751" s="423"/>
      <c r="B751" s="436" t="s">
        <v>425</v>
      </c>
      <c r="C751" s="447" t="str">
        <f>NA()</f>
        <v>0</v>
      </c>
      <c r="D751" s="438" t="s">
        <v>426</v>
      </c>
      <c r="E751" s="439"/>
      <c r="G751" s="423"/>
      <c r="H751" s="423"/>
      <c r="I751" s="440"/>
    </row>
    <row r="752" spans="1:256" customHeight="1" ht="12">
      <c r="A752" s="423"/>
      <c r="B752" s="441" t="s">
        <v>427</v>
      </c>
      <c r="C752" s="441"/>
      <c r="D752" s="442" t="s">
        <v>428</v>
      </c>
      <c r="E752" s="439"/>
      <c r="G752" s="423"/>
      <c r="H752" s="423"/>
      <c r="I752" s="424"/>
    </row>
    <row r="753" spans="1:256" customHeight="1" ht="12">
      <c r="A753" s="423"/>
      <c r="B753" s="443" t="s">
        <v>429</v>
      </c>
      <c r="C753" s="444" t="str">
        <f>NA()</f>
        <v>0</v>
      </c>
      <c r="D753" s="442" t="s">
        <v>430</v>
      </c>
      <c r="E753" s="439"/>
      <c r="G753" s="423"/>
      <c r="H753" s="423"/>
      <c r="I753" s="424"/>
    </row>
    <row r="754" spans="1:256" customHeight="1" ht="12">
      <c r="A754" s="423"/>
      <c r="B754" s="443" t="s">
        <v>431</v>
      </c>
      <c r="C754" s="444" t="str">
        <f>NA()</f>
        <v>0</v>
      </c>
      <c r="D754" s="442"/>
      <c r="E754" s="439"/>
      <c r="G754" s="423"/>
      <c r="H754" s="423"/>
      <c r="I754" s="424"/>
    </row>
    <row r="755" spans="1:256" customHeight="1" ht="12">
      <c r="A755" s="423"/>
      <c r="B755" s="443" t="s">
        <v>78</v>
      </c>
      <c r="C755" s="444" t="str">
        <f>NA()</f>
        <v>0</v>
      </c>
      <c r="D755" s="442"/>
      <c r="E755" s="439"/>
      <c r="G755" s="423"/>
      <c r="H755" s="423"/>
      <c r="I755" s="424"/>
    </row>
    <row r="756" spans="1:256" customHeight="1" ht="12" s="423" customFormat="1">
      <c r="B756" s="445" t="s">
        <v>432</v>
      </c>
      <c r="C756" s="473" t="str">
        <f>NA()</f>
        <v>0</v>
      </c>
      <c r="D756" s="442"/>
      <c r="E756" s="439"/>
      <c r="IO756" s="47"/>
      <c r="IP756" s="47"/>
      <c r="IQ756" s="47"/>
      <c r="IR756" s="47"/>
      <c r="IS756" s="47"/>
      <c r="IT756" s="47"/>
      <c r="IU756" s="47"/>
      <c r="IV756" s="47"/>
    </row>
    <row r="757" spans="1:256" customHeight="1" ht="15">
      <c r="A757" s="423"/>
      <c r="B757" s="446" t="s">
        <v>433</v>
      </c>
      <c r="C757" s="121"/>
      <c r="D757" s="442"/>
      <c r="E757" s="439"/>
      <c r="G757" s="423"/>
      <c r="H757" s="423"/>
      <c r="I757" s="424"/>
    </row>
    <row r="758" spans="1:256" customHeight="1" ht="15">
      <c r="A758" s="423"/>
      <c r="B758" s="443" t="s">
        <v>434</v>
      </c>
      <c r="C758" s="121"/>
      <c r="D758" s="442"/>
      <c r="E758" s="439"/>
      <c r="G758" s="423"/>
      <c r="H758" s="449"/>
      <c r="I758" s="440"/>
    </row>
    <row r="759" spans="1:256" customHeight="1" ht="18">
      <c r="A759" s="423"/>
      <c r="B759" s="428" t="s">
        <v>435</v>
      </c>
      <c r="C759" s="447" t="str">
        <f>C751-C753-C754-C755-C758-C756</f>
        <v>0</v>
      </c>
      <c r="D759" s="442"/>
      <c r="E759" s="448"/>
      <c r="G759" s="423"/>
    </row>
    <row r="760" spans="1:256" customHeight="1" ht="13.5">
      <c r="A760" s="423"/>
      <c r="B760" s="450" t="s">
        <v>436</v>
      </c>
      <c r="C760" s="451">
        <v>1500</v>
      </c>
      <c r="D760" s="442"/>
      <c r="E760" s="448"/>
      <c r="G760" s="423"/>
    </row>
    <row r="761" spans="1:256" customHeight="1" ht="15">
      <c r="A761" s="423"/>
      <c r="B761" s="452" t="s">
        <v>25</v>
      </c>
      <c r="C761" s="452" t="str">
        <f>C759+C760</f>
        <v>0</v>
      </c>
      <c r="D761" s="453"/>
      <c r="E761" s="454"/>
      <c r="G761" s="423"/>
      <c r="H761" s="421"/>
      <c r="I761" s="421"/>
    </row>
    <row r="762" spans="1:256" customHeight="1" ht="12">
      <c r="A762" s="423"/>
      <c r="B762" s="42" t="s">
        <v>26</v>
      </c>
      <c r="C762" s="43"/>
      <c r="D762" s="456"/>
      <c r="E762" s="457"/>
      <c r="G762" s="423"/>
      <c r="H762" s="434"/>
      <c r="I762" s="435"/>
    </row>
    <row r="763" spans="1:256" customHeight="1" ht="12">
      <c r="A763" s="423"/>
      <c r="D763" s="459"/>
      <c r="E763" s="459" t="s">
        <v>27</v>
      </c>
      <c r="G763" s="423"/>
      <c r="H763" s="423"/>
      <c r="I763" s="424"/>
    </row>
    <row r="764" spans="1:256" customHeight="1" ht="12">
      <c r="A764" s="423"/>
      <c r="C764" s="460"/>
      <c r="D764" s="460"/>
      <c r="E764" s="47"/>
      <c r="G764" s="423"/>
    </row>
    <row r="765" spans="1:256" customHeight="1" ht="12">
      <c r="A765" s="423"/>
      <c r="B765" s="461"/>
      <c r="C765" s="424"/>
      <c r="D765" s="423"/>
      <c r="E765" s="462"/>
    </row>
    <row r="766" spans="1:256" customHeight="1" ht="12">
      <c r="A766" s="421" t="s">
        <v>414</v>
      </c>
      <c r="B766" s="421"/>
      <c r="C766" s="421"/>
      <c r="D766" s="421"/>
      <c r="E766" s="421"/>
      <c r="G766" s="421"/>
      <c r="H766" s="421"/>
      <c r="I766" s="421"/>
    </row>
    <row r="767" spans="1:256" customHeight="1" ht="12">
      <c r="A767" s="422" t="s">
        <v>415</v>
      </c>
      <c r="B767" s="422"/>
      <c r="C767" s="422"/>
      <c r="D767" s="422"/>
      <c r="E767" s="422"/>
      <c r="G767" s="422"/>
      <c r="H767" s="422"/>
      <c r="I767" s="422"/>
    </row>
    <row r="768" spans="1:256" customHeight="1" ht="12">
      <c r="A768" s="423"/>
      <c r="B768" s="423"/>
      <c r="C768" s="423"/>
      <c r="D768" s="423"/>
      <c r="E768" s="424"/>
      <c r="G768" s="423"/>
      <c r="H768" s="423"/>
      <c r="I768" s="423"/>
    </row>
    <row r="769" spans="1:256" customHeight="1" ht="12">
      <c r="A769" s="423"/>
      <c r="B769" s="423" t="s">
        <v>416</v>
      </c>
      <c r="C769" s="474" t="s">
        <v>471</v>
      </c>
      <c r="D769" s="423" t="s">
        <v>418</v>
      </c>
      <c r="E769" s="420" t="str">
        <f>NA()</f>
        <v>0</v>
      </c>
      <c r="G769" s="423"/>
      <c r="H769" s="423"/>
      <c r="I769" s="425"/>
    </row>
    <row r="770" spans="1:256" customHeight="1" ht="12">
      <c r="A770" s="423"/>
      <c r="B770" s="423" t="s">
        <v>419</v>
      </c>
      <c r="C770" s="426" t="str">
        <f>NA()</f>
        <v>0</v>
      </c>
      <c r="D770" s="423" t="s">
        <v>420</v>
      </c>
      <c r="E770" s="427" t="s">
        <v>421</v>
      </c>
      <c r="G770" s="423"/>
      <c r="H770" s="423"/>
      <c r="I770" s="426"/>
    </row>
    <row r="771" spans="1:256" customHeight="1" ht="12">
      <c r="A771" s="423"/>
      <c r="B771" s="428" t="s">
        <v>422</v>
      </c>
      <c r="C771" s="428"/>
      <c r="D771" s="429" t="s">
        <v>423</v>
      </c>
      <c r="E771" s="429"/>
      <c r="G771" s="423"/>
      <c r="H771" s="430"/>
      <c r="I771" s="430"/>
    </row>
    <row r="772" spans="1:256" customHeight="1" ht="12">
      <c r="A772" s="423"/>
      <c r="B772" s="431" t="s">
        <v>424</v>
      </c>
      <c r="C772" s="432" t="s">
        <v>8</v>
      </c>
      <c r="D772" s="431" t="s">
        <v>424</v>
      </c>
      <c r="E772" s="433" t="s">
        <v>8</v>
      </c>
      <c r="G772" s="423"/>
      <c r="H772" s="434"/>
      <c r="I772" s="435"/>
    </row>
    <row r="773" spans="1:256" customHeight="1" ht="12">
      <c r="A773" s="423"/>
      <c r="B773" s="436" t="s">
        <v>425</v>
      </c>
      <c r="C773" s="447" t="str">
        <f>NA()</f>
        <v>0</v>
      </c>
      <c r="D773" s="438" t="s">
        <v>426</v>
      </c>
      <c r="E773" s="439"/>
      <c r="G773" s="423"/>
      <c r="H773" s="423"/>
      <c r="I773" s="440"/>
    </row>
    <row r="774" spans="1:256" customHeight="1" ht="12">
      <c r="A774" s="423"/>
      <c r="B774" s="441" t="s">
        <v>427</v>
      </c>
      <c r="C774" s="441"/>
      <c r="D774" s="442" t="s">
        <v>428</v>
      </c>
      <c r="E774" s="439"/>
      <c r="G774" s="423"/>
      <c r="H774" s="423"/>
      <c r="I774" s="424"/>
    </row>
    <row r="775" spans="1:256" customHeight="1" ht="12">
      <c r="A775" s="423"/>
      <c r="B775" s="443" t="s">
        <v>429</v>
      </c>
      <c r="C775" s="444" t="str">
        <f>NA()</f>
        <v>0</v>
      </c>
      <c r="D775" s="442" t="s">
        <v>430</v>
      </c>
      <c r="E775" s="439"/>
      <c r="G775" s="423"/>
      <c r="H775" s="423"/>
      <c r="I775" s="424"/>
    </row>
    <row r="776" spans="1:256" customHeight="1" ht="12">
      <c r="A776" s="423"/>
      <c r="B776" s="443" t="s">
        <v>431</v>
      </c>
      <c r="C776" s="444" t="str">
        <f>NA()</f>
        <v>0</v>
      </c>
      <c r="D776" s="442"/>
      <c r="E776" s="439"/>
      <c r="G776" s="423"/>
      <c r="H776" s="423"/>
      <c r="I776" s="424"/>
    </row>
    <row r="777" spans="1:256" customHeight="1" ht="12">
      <c r="A777" s="423"/>
      <c r="B777" s="443" t="s">
        <v>78</v>
      </c>
      <c r="C777" s="444" t="str">
        <f>NA()</f>
        <v>0</v>
      </c>
      <c r="D777" s="442"/>
      <c r="E777" s="439"/>
      <c r="G777" s="423"/>
      <c r="H777" s="423"/>
      <c r="I777" s="424"/>
    </row>
    <row r="778" spans="1:256" customHeight="1" ht="12" s="423" customFormat="1">
      <c r="B778" s="445" t="s">
        <v>432</v>
      </c>
      <c r="C778" s="445"/>
      <c r="D778" s="442"/>
      <c r="E778" s="439"/>
      <c r="IO778" s="47"/>
      <c r="IP778" s="47"/>
      <c r="IQ778" s="47"/>
      <c r="IR778" s="47"/>
      <c r="IS778" s="47"/>
      <c r="IT778" s="47"/>
      <c r="IU778" s="47"/>
      <c r="IV778" s="47"/>
    </row>
    <row r="779" spans="1:256" customHeight="1" ht="15">
      <c r="A779" s="423"/>
      <c r="B779" s="446" t="s">
        <v>433</v>
      </c>
      <c r="C779" s="121"/>
      <c r="D779" s="442"/>
      <c r="E779" s="439"/>
      <c r="G779" s="423"/>
      <c r="H779" s="423"/>
      <c r="I779" s="424"/>
    </row>
    <row r="780" spans="1:256" customHeight="1" ht="15">
      <c r="A780" s="423"/>
      <c r="B780" s="443" t="s">
        <v>434</v>
      </c>
      <c r="C780" s="121"/>
      <c r="D780" s="442"/>
      <c r="E780" s="439"/>
      <c r="G780" s="423"/>
      <c r="H780" s="449"/>
      <c r="I780" s="440"/>
    </row>
    <row r="781" spans="1:256" customHeight="1" ht="18">
      <c r="A781" s="423"/>
      <c r="B781" s="428" t="s">
        <v>435</v>
      </c>
      <c r="C781" s="447" t="str">
        <f>C773-C775-C776-C777-C780</f>
        <v>0</v>
      </c>
      <c r="D781" s="442"/>
      <c r="E781" s="448"/>
      <c r="G781" s="423"/>
    </row>
    <row r="782" spans="1:256" customHeight="1" ht="15">
      <c r="A782" s="423"/>
      <c r="B782" s="450" t="s">
        <v>436</v>
      </c>
      <c r="C782" s="451">
        <v>1500</v>
      </c>
      <c r="D782" s="442"/>
      <c r="E782" s="448"/>
      <c r="G782" s="423"/>
    </row>
    <row r="783" spans="1:256" customHeight="1" ht="15">
      <c r="A783" s="423"/>
      <c r="B783" s="452" t="s">
        <v>25</v>
      </c>
      <c r="C783" s="452" t="str">
        <f>C781+C782</f>
        <v>0</v>
      </c>
      <c r="D783" s="453"/>
      <c r="E783" s="454"/>
      <c r="G783" s="423"/>
      <c r="H783" s="421"/>
      <c r="I783" s="421"/>
    </row>
    <row r="784" spans="1:256" customHeight="1" ht="12">
      <c r="A784" s="423"/>
      <c r="B784" s="42" t="s">
        <v>26</v>
      </c>
      <c r="C784" s="43"/>
      <c r="D784" s="456"/>
      <c r="E784" s="457"/>
      <c r="G784" s="423"/>
      <c r="H784" s="434"/>
      <c r="I784" s="435"/>
    </row>
    <row r="785" spans="1:256" customHeight="1" ht="12">
      <c r="A785" s="423"/>
      <c r="D785" s="459"/>
      <c r="E785" s="459" t="s">
        <v>27</v>
      </c>
      <c r="G785" s="423"/>
      <c r="H785" s="423"/>
      <c r="I785" s="424"/>
    </row>
    <row r="786" spans="1:256" customHeight="1" ht="12">
      <c r="A786" s="423"/>
      <c r="C786" s="460"/>
      <c r="D786" s="460"/>
      <c r="E786" s="47"/>
      <c r="G786" s="423"/>
    </row>
    <row r="787" spans="1:256" customHeight="1" ht="12">
      <c r="A787" s="423"/>
      <c r="B787" s="461"/>
      <c r="C787" s="424"/>
      <c r="D787" s="423"/>
      <c r="E787" s="462"/>
    </row>
    <row r="788" spans="1:256" customHeight="1" ht="12">
      <c r="A788" s="421" t="s">
        <v>414</v>
      </c>
      <c r="B788" s="421"/>
      <c r="C788" s="421"/>
      <c r="D788" s="421"/>
      <c r="E788" s="421"/>
      <c r="G788" s="421"/>
      <c r="H788" s="421"/>
      <c r="I788" s="421"/>
    </row>
    <row r="789" spans="1:256" customHeight="1" ht="12">
      <c r="A789" s="422" t="s">
        <v>415</v>
      </c>
      <c r="B789" s="422"/>
      <c r="C789" s="422"/>
      <c r="D789" s="422"/>
      <c r="E789" s="422"/>
      <c r="G789" s="422"/>
      <c r="H789" s="422"/>
      <c r="I789" s="422"/>
    </row>
    <row r="790" spans="1:256" customHeight="1" ht="12">
      <c r="A790" s="435"/>
      <c r="B790" s="423" t="s">
        <v>416</v>
      </c>
      <c r="C790" s="474" t="s">
        <v>472</v>
      </c>
      <c r="D790" s="423" t="s">
        <v>418</v>
      </c>
      <c r="E790" s="420" t="str">
        <f>NA()</f>
        <v>0</v>
      </c>
      <c r="G790" s="435"/>
      <c r="H790" s="435"/>
      <c r="I790" s="435"/>
    </row>
    <row r="791" spans="1:256" customHeight="1" ht="12">
      <c r="A791" s="435"/>
      <c r="B791" s="423" t="s">
        <v>419</v>
      </c>
      <c r="C791" s="426" t="str">
        <f>NA()</f>
        <v>0</v>
      </c>
      <c r="D791" s="423" t="s">
        <v>420</v>
      </c>
      <c r="E791" s="427" t="s">
        <v>421</v>
      </c>
      <c r="G791" s="435"/>
      <c r="H791" s="435"/>
      <c r="I791" s="435"/>
    </row>
    <row r="792" spans="1:256" customHeight="1" ht="12">
      <c r="A792" s="423"/>
      <c r="B792" s="423"/>
      <c r="C792" s="423"/>
      <c r="D792" s="423"/>
      <c r="E792" s="424"/>
      <c r="G792" s="423"/>
      <c r="H792" s="423"/>
      <c r="I792" s="423"/>
    </row>
    <row r="793" spans="1:256" customHeight="1" ht="12">
      <c r="A793" s="423"/>
      <c r="B793" s="428" t="s">
        <v>422</v>
      </c>
      <c r="C793" s="428"/>
      <c r="D793" s="429" t="s">
        <v>423</v>
      </c>
      <c r="E793" s="429"/>
      <c r="G793" s="423"/>
      <c r="H793" s="423"/>
      <c r="I793" s="425"/>
    </row>
    <row r="794" spans="1:256" customHeight="1" ht="12">
      <c r="A794" s="423"/>
      <c r="B794" s="431" t="s">
        <v>424</v>
      </c>
      <c r="C794" s="432" t="s">
        <v>8</v>
      </c>
      <c r="D794" s="431" t="s">
        <v>424</v>
      </c>
      <c r="E794" s="433" t="s">
        <v>8</v>
      </c>
      <c r="G794" s="423"/>
      <c r="H794" s="423"/>
      <c r="I794" s="426"/>
    </row>
    <row r="795" spans="1:256" customHeight="1" ht="12">
      <c r="A795" s="423"/>
      <c r="B795" s="436" t="s">
        <v>425</v>
      </c>
      <c r="C795" s="447" t="str">
        <f>NA()</f>
        <v>0</v>
      </c>
      <c r="D795" s="438" t="s">
        <v>426</v>
      </c>
      <c r="E795" s="439"/>
      <c r="G795" s="423"/>
      <c r="H795" s="430"/>
      <c r="I795" s="430"/>
    </row>
    <row r="796" spans="1:256" customHeight="1" ht="12">
      <c r="A796" s="423"/>
      <c r="B796" s="441" t="s">
        <v>427</v>
      </c>
      <c r="C796" s="441"/>
      <c r="D796" s="442" t="s">
        <v>428</v>
      </c>
      <c r="E796" s="439"/>
      <c r="G796" s="423"/>
      <c r="H796" s="434"/>
      <c r="I796" s="435"/>
    </row>
    <row r="797" spans="1:256" customHeight="1" ht="12">
      <c r="A797" s="423"/>
      <c r="B797" s="443" t="s">
        <v>429</v>
      </c>
      <c r="C797" s="444" t="str">
        <f>NA()</f>
        <v>0</v>
      </c>
      <c r="D797" s="442" t="s">
        <v>430</v>
      </c>
      <c r="E797" s="439"/>
      <c r="G797" s="423"/>
      <c r="H797" s="423"/>
      <c r="I797" s="440"/>
    </row>
    <row r="798" spans="1:256" customHeight="1" ht="12">
      <c r="A798" s="423"/>
      <c r="B798" s="443" t="s">
        <v>431</v>
      </c>
      <c r="C798" s="444" t="str">
        <f>NA()</f>
        <v>0</v>
      </c>
      <c r="D798" s="442"/>
      <c r="E798" s="439"/>
      <c r="G798" s="423"/>
      <c r="H798" s="423"/>
      <c r="I798" s="424"/>
    </row>
    <row r="799" spans="1:256" customHeight="1" ht="12">
      <c r="A799" s="423"/>
      <c r="B799" s="443" t="s">
        <v>78</v>
      </c>
      <c r="C799" s="444" t="str">
        <f>NA()</f>
        <v>0</v>
      </c>
      <c r="D799" s="442"/>
      <c r="E799" s="439"/>
      <c r="G799" s="423"/>
      <c r="H799" s="423"/>
      <c r="I799" s="424"/>
    </row>
    <row r="800" spans="1:256" customHeight="1" ht="12">
      <c r="A800" s="423"/>
      <c r="B800" s="445" t="s">
        <v>432</v>
      </c>
      <c r="C800" s="473" t="str">
        <f>NA()</f>
        <v>0</v>
      </c>
      <c r="D800" s="442"/>
      <c r="E800" s="439"/>
      <c r="G800" s="423"/>
      <c r="H800" s="423"/>
      <c r="I800" s="424"/>
    </row>
    <row r="801" spans="1:256" customHeight="1" ht="15">
      <c r="A801" s="423"/>
      <c r="B801" s="446" t="s">
        <v>433</v>
      </c>
      <c r="C801" s="121"/>
      <c r="D801" s="442"/>
      <c r="E801" s="439"/>
      <c r="G801" s="423"/>
      <c r="H801" s="423"/>
      <c r="I801" s="424"/>
    </row>
    <row r="802" spans="1:256" customHeight="1" ht="15" s="423" customFormat="1">
      <c r="B802" s="443" t="s">
        <v>434</v>
      </c>
      <c r="C802" s="121"/>
      <c r="D802" s="442"/>
      <c r="E802" s="439"/>
      <c r="IO802" s="47"/>
      <c r="IP802" s="47"/>
      <c r="IQ802" s="47"/>
      <c r="IR802" s="47"/>
      <c r="IS802" s="47"/>
      <c r="IT802" s="47"/>
      <c r="IU802" s="47"/>
      <c r="IV802" s="47"/>
    </row>
    <row r="803" spans="1:256" customHeight="1" ht="12">
      <c r="A803" s="423"/>
      <c r="B803" s="428" t="s">
        <v>435</v>
      </c>
      <c r="C803" s="447" t="str">
        <f>C795-C797-C798-C799-C802-C800</f>
        <v>0</v>
      </c>
      <c r="D803" s="442"/>
      <c r="E803" s="448"/>
      <c r="G803" s="423"/>
      <c r="H803" s="423"/>
      <c r="I803" s="424"/>
    </row>
    <row r="804" spans="1:256" customHeight="1" ht="12">
      <c r="A804" s="423"/>
      <c r="B804" s="450" t="s">
        <v>436</v>
      </c>
      <c r="C804" s="451">
        <v>1500</v>
      </c>
      <c r="D804" s="442"/>
      <c r="E804" s="448"/>
      <c r="G804" s="423"/>
      <c r="H804" s="449"/>
      <c r="I804" s="440"/>
    </row>
    <row r="805" spans="1:256" customHeight="1" ht="18">
      <c r="A805" s="423"/>
      <c r="B805" s="452" t="s">
        <v>25</v>
      </c>
      <c r="C805" s="452" t="str">
        <f>C803+C804</f>
        <v>0</v>
      </c>
      <c r="D805" s="453"/>
      <c r="E805" s="454"/>
      <c r="G805" s="423"/>
    </row>
    <row r="806" spans="1:256" customHeight="1" ht="14.25">
      <c r="A806" s="423"/>
      <c r="B806" s="42" t="s">
        <v>26</v>
      </c>
      <c r="C806" s="43"/>
      <c r="D806" s="456"/>
      <c r="E806" s="457"/>
      <c r="G806" s="423"/>
    </row>
    <row r="807" spans="1:256" customHeight="1" ht="15">
      <c r="A807" s="423"/>
      <c r="D807" s="459"/>
      <c r="E807" s="459" t="s">
        <v>27</v>
      </c>
      <c r="G807" s="423"/>
      <c r="H807" s="421"/>
      <c r="I807" s="421"/>
    </row>
    <row r="808" spans="1:256" customHeight="1" ht="12">
      <c r="A808" s="423"/>
      <c r="C808" s="460"/>
      <c r="D808" s="460"/>
      <c r="E808" s="47"/>
      <c r="G808" s="423"/>
    </row>
    <row r="809" spans="1:256" customHeight="1" ht="12">
      <c r="A809" s="423"/>
      <c r="B809" s="461"/>
      <c r="C809" s="424"/>
      <c r="D809" s="423"/>
      <c r="E809" s="462"/>
    </row>
    <row r="810" spans="1:256" customHeight="1" ht="12">
      <c r="A810" s="421" t="s">
        <v>414</v>
      </c>
      <c r="B810" s="421"/>
      <c r="C810" s="421"/>
      <c r="D810" s="421"/>
      <c r="E810" s="421"/>
      <c r="G810" s="421"/>
      <c r="H810" s="421"/>
      <c r="I810" s="421"/>
    </row>
    <row r="811" spans="1:256" customHeight="1" ht="12">
      <c r="A811" s="422" t="s">
        <v>415</v>
      </c>
      <c r="B811" s="422"/>
      <c r="C811" s="422"/>
      <c r="D811" s="422"/>
      <c r="E811" s="422"/>
      <c r="G811" s="422"/>
      <c r="H811" s="422"/>
      <c r="I811" s="422"/>
    </row>
    <row r="812" spans="1:256" customHeight="1" ht="12">
      <c r="A812" s="423"/>
      <c r="B812" s="423"/>
      <c r="C812" s="423"/>
      <c r="D812" s="423"/>
      <c r="E812" s="424"/>
      <c r="G812" s="423"/>
      <c r="H812" s="423"/>
      <c r="I812" s="423"/>
    </row>
    <row r="813" spans="1:256" customHeight="1" ht="12">
      <c r="A813" s="423"/>
      <c r="B813" s="423" t="s">
        <v>416</v>
      </c>
      <c r="C813" s="475" t="s">
        <v>473</v>
      </c>
      <c r="D813" s="423" t="s">
        <v>418</v>
      </c>
      <c r="E813" s="420" t="str">
        <f>NA()</f>
        <v>0</v>
      </c>
      <c r="G813" s="423"/>
      <c r="H813" s="423"/>
      <c r="I813" s="425"/>
    </row>
    <row r="814" spans="1:256" customHeight="1" ht="12">
      <c r="A814" s="423"/>
      <c r="B814" s="423" t="s">
        <v>419</v>
      </c>
      <c r="C814" s="426" t="str">
        <f>NA()</f>
        <v>0</v>
      </c>
      <c r="D814" s="423" t="s">
        <v>420</v>
      </c>
      <c r="E814" s="427" t="s">
        <v>421</v>
      </c>
      <c r="G814" s="423"/>
      <c r="H814" s="423"/>
      <c r="I814" s="426"/>
    </row>
    <row r="815" spans="1:256" customHeight="1" ht="12">
      <c r="A815" s="423"/>
      <c r="B815" s="428" t="s">
        <v>422</v>
      </c>
      <c r="C815" s="428"/>
      <c r="D815" s="429" t="s">
        <v>423</v>
      </c>
      <c r="E815" s="429"/>
      <c r="G815" s="423"/>
      <c r="H815" s="430"/>
      <c r="I815" s="430"/>
    </row>
    <row r="816" spans="1:256" customHeight="1" ht="12">
      <c r="A816" s="423"/>
      <c r="B816" s="431" t="s">
        <v>424</v>
      </c>
      <c r="C816" s="432" t="s">
        <v>8</v>
      </c>
      <c r="D816" s="431" t="s">
        <v>424</v>
      </c>
      <c r="E816" s="433" t="s">
        <v>8</v>
      </c>
      <c r="G816" s="423"/>
      <c r="H816" s="434"/>
      <c r="I816" s="435"/>
    </row>
    <row r="817" spans="1:256" customHeight="1" ht="12">
      <c r="A817" s="423"/>
      <c r="B817" s="436" t="s">
        <v>425</v>
      </c>
      <c r="C817" s="447" t="str">
        <f>NA()</f>
        <v>0</v>
      </c>
      <c r="D817" s="438" t="s">
        <v>426</v>
      </c>
      <c r="E817" s="439"/>
      <c r="G817" s="423"/>
      <c r="H817" s="423"/>
      <c r="I817" s="440"/>
    </row>
    <row r="818" spans="1:256" customHeight="1" ht="12">
      <c r="A818" s="423"/>
      <c r="B818" s="441" t="s">
        <v>427</v>
      </c>
      <c r="C818" s="441"/>
      <c r="D818" s="442" t="s">
        <v>428</v>
      </c>
      <c r="E818" s="439"/>
      <c r="G818" s="423"/>
      <c r="H818" s="423"/>
      <c r="I818" s="424"/>
    </row>
    <row r="819" spans="1:256" customHeight="1" ht="12">
      <c r="A819" s="423"/>
      <c r="B819" s="443" t="s">
        <v>429</v>
      </c>
      <c r="C819" s="444" t="str">
        <f>NA()</f>
        <v>0</v>
      </c>
      <c r="D819" s="442" t="s">
        <v>430</v>
      </c>
      <c r="E819" s="439"/>
      <c r="G819" s="423"/>
      <c r="H819" s="423"/>
      <c r="I819" s="424"/>
    </row>
    <row r="820" spans="1:256" customHeight="1" ht="12">
      <c r="A820" s="423"/>
      <c r="B820" s="443" t="s">
        <v>431</v>
      </c>
      <c r="C820" s="444" t="str">
        <f>NA()</f>
        <v>0</v>
      </c>
      <c r="D820" s="442"/>
      <c r="E820" s="439"/>
      <c r="G820" s="423"/>
      <c r="H820" s="423"/>
      <c r="I820" s="424"/>
    </row>
    <row r="821" spans="1:256" customHeight="1" ht="12">
      <c r="A821" s="423"/>
      <c r="B821" s="443" t="s">
        <v>78</v>
      </c>
      <c r="C821" s="444" t="str">
        <f>NA()</f>
        <v>0</v>
      </c>
      <c r="D821" s="442"/>
      <c r="E821" s="439"/>
      <c r="G821" s="423"/>
      <c r="H821" s="423"/>
      <c r="I821" s="424"/>
    </row>
    <row r="822" spans="1:256" customHeight="1" ht="12" s="423" customFormat="1">
      <c r="B822" s="445" t="s">
        <v>432</v>
      </c>
      <c r="C822" s="473" t="str">
        <f>NA()</f>
        <v>0</v>
      </c>
      <c r="D822" s="442"/>
      <c r="E822" s="439"/>
      <c r="IO822" s="47"/>
      <c r="IP822" s="47"/>
      <c r="IQ822" s="47"/>
      <c r="IR822" s="47"/>
      <c r="IS822" s="47"/>
      <c r="IT822" s="47"/>
      <c r="IU822" s="47"/>
      <c r="IV822" s="47"/>
    </row>
    <row r="823" spans="1:256" customHeight="1" ht="15">
      <c r="A823" s="423"/>
      <c r="B823" s="446" t="s">
        <v>433</v>
      </c>
      <c r="C823" s="121"/>
      <c r="D823" s="442"/>
      <c r="E823" s="439"/>
      <c r="G823" s="423"/>
      <c r="H823" s="423"/>
      <c r="I823" s="424"/>
    </row>
    <row r="824" spans="1:256" customHeight="1" ht="15">
      <c r="A824" s="423"/>
      <c r="B824" s="443" t="s">
        <v>434</v>
      </c>
      <c r="C824" s="121"/>
      <c r="D824" s="442"/>
      <c r="E824" s="439"/>
      <c r="G824" s="423"/>
      <c r="H824" s="449"/>
      <c r="I824" s="440"/>
    </row>
    <row r="825" spans="1:256" customHeight="1" ht="18">
      <c r="A825" s="423"/>
      <c r="B825" s="428" t="s">
        <v>435</v>
      </c>
      <c r="C825" s="447" t="str">
        <f>C817-C819-C820-C821-C824-C822</f>
        <v>0</v>
      </c>
      <c r="D825" s="442"/>
      <c r="E825" s="448"/>
      <c r="G825" s="423"/>
    </row>
    <row r="826" spans="1:256" customHeight="1" ht="12">
      <c r="A826" s="423"/>
      <c r="B826" s="450" t="s">
        <v>436</v>
      </c>
      <c r="C826" s="451">
        <v>1500</v>
      </c>
      <c r="D826" s="442"/>
      <c r="E826" s="448"/>
      <c r="G826" s="423"/>
    </row>
    <row r="827" spans="1:256" customHeight="1" ht="15">
      <c r="A827" s="423"/>
      <c r="B827" s="452" t="s">
        <v>25</v>
      </c>
      <c r="C827" s="452" t="str">
        <f>C825+C826</f>
        <v>0</v>
      </c>
      <c r="D827" s="453"/>
      <c r="E827" s="454"/>
      <c r="G827" s="423"/>
      <c r="H827" s="421"/>
      <c r="I827" s="421"/>
    </row>
    <row r="828" spans="1:256" customHeight="1" ht="12">
      <c r="A828" s="423"/>
      <c r="B828" s="42" t="s">
        <v>26</v>
      </c>
      <c r="C828" s="43"/>
      <c r="D828" s="456"/>
      <c r="E828" s="457"/>
      <c r="G828" s="423"/>
      <c r="H828" s="434"/>
      <c r="I828" s="435"/>
    </row>
    <row r="829" spans="1:256" customHeight="1" ht="12">
      <c r="A829" s="423"/>
      <c r="D829" s="459"/>
      <c r="E829" s="459" t="s">
        <v>27</v>
      </c>
      <c r="G829" s="423"/>
      <c r="H829" s="423"/>
      <c r="I829" s="424"/>
    </row>
    <row r="830" spans="1:256" customHeight="1" ht="12">
      <c r="A830" s="423"/>
      <c r="C830" s="460"/>
      <c r="D830" s="460"/>
      <c r="E830" s="47"/>
      <c r="G830" s="423"/>
    </row>
    <row r="831" spans="1:256" customHeight="1" ht="12">
      <c r="A831" s="423"/>
      <c r="B831" s="461"/>
      <c r="C831" s="424"/>
      <c r="D831" s="423"/>
      <c r="E831" s="462"/>
    </row>
    <row r="832" spans="1:256" customHeight="1" ht="12">
      <c r="A832" s="421" t="s">
        <v>414</v>
      </c>
      <c r="B832" s="421"/>
      <c r="C832" s="421"/>
      <c r="D832" s="421"/>
      <c r="E832" s="421"/>
      <c r="G832" s="421"/>
      <c r="H832" s="421"/>
      <c r="I832" s="421"/>
    </row>
    <row r="833" spans="1:256" customHeight="1" ht="12">
      <c r="A833" s="422" t="s">
        <v>415</v>
      </c>
      <c r="B833" s="422"/>
      <c r="C833" s="422"/>
      <c r="D833" s="422"/>
      <c r="E833" s="422"/>
      <c r="G833" s="422"/>
      <c r="H833" s="422"/>
      <c r="I833" s="422"/>
    </row>
    <row r="834" spans="1:256" customHeight="1" ht="12">
      <c r="A834" s="423"/>
      <c r="B834" s="423"/>
      <c r="C834" s="423"/>
      <c r="D834" s="423"/>
      <c r="E834" s="424"/>
      <c r="G834" s="423"/>
      <c r="H834" s="423"/>
      <c r="I834" s="423"/>
    </row>
    <row r="835" spans="1:256" customHeight="1" ht="12">
      <c r="A835" s="423"/>
      <c r="B835" s="423" t="s">
        <v>416</v>
      </c>
      <c r="C835" s="475" t="s">
        <v>474</v>
      </c>
      <c r="D835" s="423" t="s">
        <v>418</v>
      </c>
      <c r="E835" s="420" t="str">
        <f>NA()</f>
        <v>0</v>
      </c>
      <c r="G835" s="423"/>
      <c r="H835" s="423"/>
      <c r="I835" s="425"/>
    </row>
    <row r="836" spans="1:256" customHeight="1" ht="12">
      <c r="A836" s="423"/>
      <c r="B836" s="423" t="s">
        <v>419</v>
      </c>
      <c r="C836" s="426" t="str">
        <f>NA()</f>
        <v>0</v>
      </c>
      <c r="D836" s="423" t="s">
        <v>420</v>
      </c>
      <c r="E836" s="427" t="s">
        <v>421</v>
      </c>
      <c r="G836" s="423"/>
      <c r="H836" s="423"/>
      <c r="I836" s="426"/>
    </row>
    <row r="837" spans="1:256" customHeight="1" ht="12">
      <c r="A837" s="423"/>
      <c r="B837" s="428" t="s">
        <v>422</v>
      </c>
      <c r="C837" s="428"/>
      <c r="D837" s="429" t="s">
        <v>423</v>
      </c>
      <c r="E837" s="429"/>
      <c r="G837" s="423"/>
      <c r="H837" s="430"/>
      <c r="I837" s="430"/>
    </row>
    <row r="838" spans="1:256" customHeight="1" ht="12">
      <c r="A838" s="423"/>
      <c r="B838" s="431" t="s">
        <v>424</v>
      </c>
      <c r="C838" s="432" t="s">
        <v>8</v>
      </c>
      <c r="D838" s="431" t="s">
        <v>424</v>
      </c>
      <c r="E838" s="433" t="s">
        <v>8</v>
      </c>
      <c r="G838" s="423"/>
      <c r="H838" s="434"/>
      <c r="I838" s="435"/>
    </row>
    <row r="839" spans="1:256" customHeight="1" ht="12">
      <c r="A839" s="423"/>
      <c r="B839" s="436" t="s">
        <v>425</v>
      </c>
      <c r="C839" s="447" t="str">
        <f>NA()</f>
        <v>0</v>
      </c>
      <c r="D839" s="438" t="s">
        <v>426</v>
      </c>
      <c r="E839" s="439"/>
      <c r="G839" s="423"/>
      <c r="H839" s="423"/>
      <c r="I839" s="440"/>
    </row>
    <row r="840" spans="1:256" customHeight="1" ht="12">
      <c r="A840" s="423"/>
      <c r="B840" s="441" t="s">
        <v>427</v>
      </c>
      <c r="C840" s="441"/>
      <c r="D840" s="442" t="s">
        <v>428</v>
      </c>
      <c r="E840" s="439"/>
      <c r="G840" s="423"/>
      <c r="H840" s="423"/>
      <c r="I840" s="424"/>
    </row>
    <row r="841" spans="1:256" customHeight="1" ht="12">
      <c r="A841" s="423"/>
      <c r="B841" s="443" t="s">
        <v>429</v>
      </c>
      <c r="C841" s="444" t="str">
        <f>NA()</f>
        <v>0</v>
      </c>
      <c r="D841" s="442" t="s">
        <v>430</v>
      </c>
      <c r="E841" s="439"/>
      <c r="G841" s="423"/>
      <c r="H841" s="423"/>
      <c r="I841" s="424"/>
    </row>
    <row r="842" spans="1:256" customHeight="1" ht="12">
      <c r="A842" s="423"/>
      <c r="B842" s="443" t="s">
        <v>431</v>
      </c>
      <c r="C842" s="444" t="str">
        <f>NA()</f>
        <v>0</v>
      </c>
      <c r="D842" s="442"/>
      <c r="E842" s="439"/>
      <c r="G842" s="423"/>
      <c r="H842" s="423"/>
      <c r="I842" s="424"/>
    </row>
    <row r="843" spans="1:256" customHeight="1" ht="12">
      <c r="A843" s="423"/>
      <c r="B843" s="443" t="s">
        <v>78</v>
      </c>
      <c r="C843" s="444" t="str">
        <f>NA()</f>
        <v>0</v>
      </c>
      <c r="D843" s="442"/>
      <c r="E843" s="439"/>
      <c r="G843" s="423"/>
      <c r="H843" s="423"/>
      <c r="I843" s="424"/>
    </row>
    <row r="844" spans="1:256" customHeight="1" ht="12" s="423" customFormat="1">
      <c r="B844" s="445" t="s">
        <v>432</v>
      </c>
      <c r="C844" s="473" t="str">
        <f>NA()</f>
        <v>0</v>
      </c>
      <c r="D844" s="442"/>
      <c r="E844" s="439"/>
      <c r="IO844" s="47"/>
      <c r="IP844" s="47"/>
      <c r="IQ844" s="47"/>
      <c r="IR844" s="47"/>
      <c r="IS844" s="47"/>
      <c r="IT844" s="47"/>
      <c r="IU844" s="47"/>
      <c r="IV844" s="47"/>
    </row>
    <row r="845" spans="1:256" customHeight="1" ht="15">
      <c r="A845" s="423"/>
      <c r="B845" s="446" t="s">
        <v>433</v>
      </c>
      <c r="C845" s="121"/>
      <c r="D845" s="442"/>
      <c r="E845" s="439"/>
      <c r="G845" s="423"/>
      <c r="H845" s="423"/>
      <c r="I845" s="424"/>
    </row>
    <row r="846" spans="1:256" customHeight="1" ht="15">
      <c r="A846" s="423"/>
      <c r="B846" s="443" t="s">
        <v>434</v>
      </c>
      <c r="C846" s="121"/>
      <c r="D846" s="442"/>
      <c r="E846" s="439"/>
      <c r="G846" s="423"/>
      <c r="H846" s="449"/>
      <c r="I846" s="440"/>
    </row>
    <row r="847" spans="1:256" customHeight="1" ht="18">
      <c r="A847" s="423"/>
      <c r="B847" s="428" t="s">
        <v>435</v>
      </c>
      <c r="C847" s="447" t="str">
        <f>C839-C841-C842-C843-C846-C844</f>
        <v>0</v>
      </c>
      <c r="D847" s="442"/>
      <c r="E847" s="448"/>
      <c r="G847" s="423"/>
    </row>
    <row r="848" spans="1:256" customHeight="1" ht="13.5">
      <c r="A848" s="423"/>
      <c r="B848" s="450" t="s">
        <v>436</v>
      </c>
      <c r="C848" s="451">
        <v>1500</v>
      </c>
      <c r="D848" s="442"/>
      <c r="E848" s="448"/>
      <c r="G848" s="423"/>
    </row>
    <row r="849" spans="1:256" customHeight="1" ht="15">
      <c r="A849" s="423"/>
      <c r="B849" s="452" t="s">
        <v>25</v>
      </c>
      <c r="C849" s="452" t="str">
        <f>C847+C848</f>
        <v>0</v>
      </c>
      <c r="D849" s="453"/>
      <c r="E849" s="454"/>
      <c r="G849" s="423"/>
      <c r="H849" s="421"/>
      <c r="I849" s="421"/>
    </row>
    <row r="850" spans="1:256" customHeight="1" ht="12">
      <c r="A850" s="423"/>
      <c r="B850" s="42" t="s">
        <v>26</v>
      </c>
      <c r="C850" s="43"/>
      <c r="D850" s="456"/>
      <c r="E850" s="457"/>
      <c r="G850" s="423"/>
      <c r="H850" s="434"/>
      <c r="I850" s="435"/>
    </row>
    <row r="851" spans="1:256" customHeight="1" ht="12">
      <c r="A851" s="423"/>
      <c r="D851" s="459"/>
      <c r="E851" s="459" t="s">
        <v>27</v>
      </c>
      <c r="G851" s="423"/>
      <c r="H851" s="423"/>
      <c r="I851" s="424"/>
    </row>
    <row r="852" spans="1:256" customHeight="1" ht="12">
      <c r="A852" s="423"/>
      <c r="C852" s="460"/>
      <c r="D852" s="460"/>
      <c r="E852" s="47"/>
      <c r="G852" s="423"/>
    </row>
    <row r="853" spans="1:256" customHeight="1" ht="12">
      <c r="A853" s="423"/>
      <c r="B853" s="461"/>
      <c r="C853" s="424"/>
      <c r="D853" s="423"/>
      <c r="E853" s="462"/>
    </row>
    <row r="854" spans="1:256" customHeight="1" ht="12">
      <c r="A854" s="421" t="s">
        <v>414</v>
      </c>
      <c r="B854" s="421"/>
      <c r="C854" s="421"/>
      <c r="D854" s="421"/>
      <c r="E854" s="421"/>
      <c r="G854" s="421"/>
      <c r="H854" s="421"/>
      <c r="I854" s="421"/>
    </row>
    <row r="855" spans="1:256" customHeight="1" ht="12">
      <c r="A855" s="422" t="s">
        <v>415</v>
      </c>
      <c r="B855" s="422"/>
      <c r="C855" s="422"/>
      <c r="D855" s="422"/>
      <c r="E855" s="422"/>
      <c r="G855" s="422"/>
      <c r="H855" s="422"/>
      <c r="I855" s="422"/>
    </row>
    <row r="856" spans="1:256" customHeight="1" ht="12">
      <c r="A856" s="423"/>
      <c r="B856" s="423"/>
      <c r="C856" s="423"/>
      <c r="D856" s="423"/>
      <c r="E856" s="424"/>
      <c r="G856" s="423"/>
      <c r="H856" s="423"/>
      <c r="I856" s="423"/>
    </row>
    <row r="857" spans="1:256" customHeight="1" ht="12">
      <c r="A857" s="423"/>
      <c r="B857" s="423" t="s">
        <v>416</v>
      </c>
      <c r="C857" s="474" t="s">
        <v>475</v>
      </c>
      <c r="D857" s="423" t="s">
        <v>418</v>
      </c>
      <c r="E857" s="420" t="str">
        <f>NA()</f>
        <v>0</v>
      </c>
      <c r="G857" s="423"/>
      <c r="H857" s="423"/>
      <c r="I857" s="425"/>
    </row>
    <row r="858" spans="1:256" customHeight="1" ht="12">
      <c r="A858" s="423"/>
      <c r="B858" s="423" t="s">
        <v>419</v>
      </c>
      <c r="C858" s="426" t="str">
        <f>NA()</f>
        <v>0</v>
      </c>
      <c r="D858" s="423" t="s">
        <v>420</v>
      </c>
      <c r="E858" s="427" t="s">
        <v>421</v>
      </c>
      <c r="G858" s="423"/>
      <c r="H858" s="423"/>
      <c r="I858" s="426"/>
    </row>
    <row r="859" spans="1:256" customHeight="1" ht="12">
      <c r="A859" s="423"/>
      <c r="B859" s="428" t="s">
        <v>422</v>
      </c>
      <c r="C859" s="428"/>
      <c r="D859" s="429" t="s">
        <v>423</v>
      </c>
      <c r="E859" s="429"/>
      <c r="G859" s="423"/>
      <c r="H859" s="430"/>
      <c r="I859" s="430"/>
    </row>
    <row r="860" spans="1:256" customHeight="1" ht="12">
      <c r="A860" s="423"/>
      <c r="B860" s="431" t="s">
        <v>424</v>
      </c>
      <c r="C860" s="432" t="s">
        <v>8</v>
      </c>
      <c r="D860" s="431" t="s">
        <v>424</v>
      </c>
      <c r="E860" s="433" t="s">
        <v>8</v>
      </c>
      <c r="G860" s="423"/>
      <c r="H860" s="434"/>
      <c r="I860" s="435"/>
    </row>
    <row r="861" spans="1:256" customHeight="1" ht="12">
      <c r="A861" s="423"/>
      <c r="B861" s="436" t="s">
        <v>425</v>
      </c>
      <c r="C861" s="447" t="str">
        <f>NA()</f>
        <v>0</v>
      </c>
      <c r="D861" s="438" t="s">
        <v>426</v>
      </c>
      <c r="E861" s="439"/>
      <c r="G861" s="423"/>
      <c r="H861" s="423"/>
      <c r="I861" s="440"/>
    </row>
    <row r="862" spans="1:256" customHeight="1" ht="12">
      <c r="A862" s="423"/>
      <c r="B862" s="441" t="s">
        <v>427</v>
      </c>
      <c r="C862" s="441"/>
      <c r="D862" s="442" t="s">
        <v>428</v>
      </c>
      <c r="E862" s="439"/>
      <c r="G862" s="423"/>
      <c r="H862" s="423"/>
      <c r="I862" s="424"/>
    </row>
    <row r="863" spans="1:256" customHeight="1" ht="12">
      <c r="A863" s="423"/>
      <c r="B863" s="443" t="s">
        <v>429</v>
      </c>
      <c r="C863" s="444" t="str">
        <f>NA()</f>
        <v>0</v>
      </c>
      <c r="D863" s="442" t="s">
        <v>430</v>
      </c>
      <c r="E863" s="439"/>
      <c r="G863" s="423"/>
      <c r="H863" s="423"/>
      <c r="I863" s="424"/>
    </row>
    <row r="864" spans="1:256" customHeight="1" ht="12">
      <c r="A864" s="423"/>
      <c r="B864" s="443" t="s">
        <v>431</v>
      </c>
      <c r="C864" s="444" t="str">
        <f>NA()</f>
        <v>0</v>
      </c>
      <c r="D864" s="442"/>
      <c r="E864" s="439"/>
      <c r="G864" s="423"/>
      <c r="H864" s="423"/>
      <c r="I864" s="424"/>
    </row>
    <row r="865" spans="1:256" customHeight="1" ht="12">
      <c r="A865" s="423"/>
      <c r="B865" s="443" t="s">
        <v>78</v>
      </c>
      <c r="C865" s="444" t="str">
        <f>NA()</f>
        <v>0</v>
      </c>
      <c r="D865" s="442"/>
      <c r="E865" s="439"/>
      <c r="G865" s="423"/>
      <c r="H865" s="423"/>
      <c r="I865" s="424"/>
    </row>
    <row r="866" spans="1:256" customHeight="1" ht="12" s="423" customFormat="1">
      <c r="B866" s="445" t="s">
        <v>432</v>
      </c>
      <c r="C866" s="473" t="str">
        <f>NA()</f>
        <v>0</v>
      </c>
      <c r="D866" s="442"/>
      <c r="E866" s="439"/>
      <c r="IO866" s="47"/>
      <c r="IP866" s="47"/>
      <c r="IQ866" s="47"/>
      <c r="IR866" s="47"/>
      <c r="IS866" s="47"/>
      <c r="IT866" s="47"/>
      <c r="IU866" s="47"/>
      <c r="IV866" s="47"/>
    </row>
    <row r="867" spans="1:256" customHeight="1" ht="15">
      <c r="A867" s="423"/>
      <c r="B867" s="446" t="s">
        <v>433</v>
      </c>
      <c r="C867" s="121"/>
      <c r="D867" s="442"/>
      <c r="E867" s="439"/>
      <c r="G867" s="423"/>
      <c r="H867" s="423"/>
      <c r="I867" s="424"/>
    </row>
    <row r="868" spans="1:256" customHeight="1" ht="15">
      <c r="A868" s="423"/>
      <c r="B868" s="443" t="s">
        <v>434</v>
      </c>
      <c r="C868" s="121"/>
      <c r="D868" s="442"/>
      <c r="E868" s="439"/>
      <c r="G868" s="423"/>
      <c r="H868" s="449"/>
      <c r="I868" s="440"/>
    </row>
    <row r="869" spans="1:256" customHeight="1" ht="18">
      <c r="A869" s="423"/>
      <c r="B869" s="428" t="s">
        <v>435</v>
      </c>
      <c r="C869" s="447" t="str">
        <f>C861-C863-C864-C865-C868-C866</f>
        <v>0</v>
      </c>
      <c r="D869" s="442"/>
      <c r="E869" s="448"/>
      <c r="G869" s="423"/>
    </row>
    <row r="870" spans="1:256" customHeight="1" ht="15.75">
      <c r="A870" s="423"/>
      <c r="B870" s="450" t="s">
        <v>436</v>
      </c>
      <c r="C870" s="451"/>
      <c r="D870" s="442"/>
      <c r="E870" s="448"/>
      <c r="G870" s="423"/>
    </row>
    <row r="871" spans="1:256" customHeight="1" ht="15">
      <c r="A871" s="423"/>
      <c r="B871" s="452" t="s">
        <v>25</v>
      </c>
      <c r="C871" s="452" t="str">
        <f>C869+C870</f>
        <v>0</v>
      </c>
      <c r="D871" s="453"/>
      <c r="E871" s="454"/>
      <c r="G871" s="423"/>
      <c r="H871" s="421"/>
      <c r="I871" s="421"/>
    </row>
    <row r="872" spans="1:256" customHeight="1" ht="12">
      <c r="A872" s="423"/>
      <c r="B872" s="42" t="s">
        <v>26</v>
      </c>
      <c r="C872" s="43"/>
      <c r="D872" s="456"/>
      <c r="E872" s="457"/>
      <c r="G872" s="423"/>
      <c r="H872" s="434"/>
      <c r="I872" s="435"/>
    </row>
    <row r="873" spans="1:256" customHeight="1" ht="12">
      <c r="A873" s="423"/>
      <c r="D873" s="459"/>
      <c r="E873" s="459" t="s">
        <v>27</v>
      </c>
      <c r="G873" s="423"/>
      <c r="H873" s="423"/>
      <c r="I873" s="424"/>
    </row>
    <row r="874" spans="1:256" customHeight="1" ht="12">
      <c r="A874" s="423"/>
      <c r="C874" s="460"/>
      <c r="D874" s="460"/>
      <c r="E874" s="47"/>
      <c r="G874" s="423"/>
    </row>
    <row r="875" spans="1:256" customHeight="1" ht="12">
      <c r="A875" s="423"/>
      <c r="B875" s="461"/>
      <c r="C875" s="424"/>
      <c r="D875" s="423"/>
      <c r="E875" s="462"/>
    </row>
    <row r="876" spans="1:256" customHeight="1" ht="12">
      <c r="A876" s="421" t="s">
        <v>414</v>
      </c>
      <c r="B876" s="421"/>
      <c r="C876" s="421"/>
      <c r="D876" s="421"/>
      <c r="E876" s="421"/>
      <c r="G876" s="421"/>
      <c r="H876" s="421"/>
      <c r="I876" s="421"/>
    </row>
    <row r="877" spans="1:256" customHeight="1" ht="12">
      <c r="A877" s="422" t="s">
        <v>415</v>
      </c>
      <c r="B877" s="422"/>
      <c r="C877" s="422"/>
      <c r="D877" s="422"/>
      <c r="E877" s="422"/>
      <c r="G877" s="422"/>
      <c r="H877" s="422"/>
      <c r="I877" s="422"/>
    </row>
    <row r="878" spans="1:256" customHeight="1" ht="12">
      <c r="A878" s="423"/>
      <c r="B878" s="423"/>
      <c r="C878" s="423"/>
      <c r="D878" s="423"/>
      <c r="E878" s="424"/>
      <c r="G878" s="423"/>
      <c r="H878" s="423"/>
      <c r="I878" s="423"/>
    </row>
    <row r="879" spans="1:256" customHeight="1" ht="12">
      <c r="A879" s="423"/>
      <c r="B879" s="423" t="s">
        <v>416</v>
      </c>
      <c r="C879" s="474" t="s">
        <v>476</v>
      </c>
      <c r="D879" s="423" t="s">
        <v>418</v>
      </c>
      <c r="E879" s="420" t="str">
        <f>NA()</f>
        <v>0</v>
      </c>
      <c r="G879" s="423"/>
      <c r="H879" s="423"/>
      <c r="I879" s="425"/>
    </row>
    <row r="880" spans="1:256" customHeight="1" ht="12">
      <c r="A880" s="423"/>
      <c r="B880" s="423" t="s">
        <v>419</v>
      </c>
      <c r="C880" s="426" t="str">
        <f>NA()</f>
        <v>0</v>
      </c>
      <c r="D880" s="423" t="s">
        <v>420</v>
      </c>
      <c r="E880" s="427" t="s">
        <v>125</v>
      </c>
      <c r="G880" s="423"/>
      <c r="H880" s="423"/>
      <c r="I880" s="426"/>
    </row>
    <row r="881" spans="1:256" customHeight="1" ht="12">
      <c r="A881" s="423"/>
      <c r="B881" s="428" t="s">
        <v>422</v>
      </c>
      <c r="C881" s="428"/>
      <c r="D881" s="429" t="s">
        <v>423</v>
      </c>
      <c r="E881" s="429"/>
      <c r="G881" s="423"/>
      <c r="H881" s="430"/>
      <c r="I881" s="430"/>
    </row>
    <row r="882" spans="1:256" customHeight="1" ht="12">
      <c r="A882" s="423"/>
      <c r="B882" s="431" t="s">
        <v>424</v>
      </c>
      <c r="C882" s="432" t="s">
        <v>8</v>
      </c>
      <c r="D882" s="431" t="s">
        <v>424</v>
      </c>
      <c r="E882" s="433" t="s">
        <v>8</v>
      </c>
      <c r="G882" s="423"/>
      <c r="H882" s="434"/>
      <c r="I882" s="435"/>
    </row>
    <row r="883" spans="1:256" customHeight="1" ht="12">
      <c r="A883" s="423"/>
      <c r="B883" s="436" t="s">
        <v>425</v>
      </c>
      <c r="C883" s="447" t="str">
        <f>NA()</f>
        <v>0</v>
      </c>
      <c r="D883" s="438" t="s">
        <v>426</v>
      </c>
      <c r="E883" s="439"/>
      <c r="G883" s="423"/>
      <c r="H883" s="423"/>
      <c r="I883" s="440"/>
    </row>
    <row r="884" spans="1:256" customHeight="1" ht="12">
      <c r="A884" s="423"/>
      <c r="B884" s="441" t="s">
        <v>427</v>
      </c>
      <c r="C884" s="441"/>
      <c r="D884" s="442" t="s">
        <v>428</v>
      </c>
      <c r="E884" s="439"/>
      <c r="G884" s="423"/>
      <c r="H884" s="423"/>
      <c r="I884" s="424"/>
    </row>
    <row r="885" spans="1:256" customHeight="1" ht="12">
      <c r="A885" s="423"/>
      <c r="B885" s="443" t="s">
        <v>429</v>
      </c>
      <c r="C885" s="444" t="str">
        <f>NA()</f>
        <v>0</v>
      </c>
      <c r="D885" s="442" t="s">
        <v>430</v>
      </c>
      <c r="E885" s="439"/>
      <c r="G885" s="423"/>
      <c r="H885" s="423"/>
      <c r="I885" s="424"/>
    </row>
    <row r="886" spans="1:256" customHeight="1" ht="12">
      <c r="A886" s="423"/>
      <c r="B886" s="443" t="s">
        <v>431</v>
      </c>
      <c r="C886" s="444" t="str">
        <f>NA()</f>
        <v>0</v>
      </c>
      <c r="D886" s="442"/>
      <c r="E886" s="439"/>
      <c r="G886" s="423"/>
      <c r="H886" s="423"/>
      <c r="I886" s="424"/>
    </row>
    <row r="887" spans="1:256" customHeight="1" ht="12">
      <c r="A887" s="423"/>
      <c r="B887" s="443" t="s">
        <v>78</v>
      </c>
      <c r="C887" s="444" t="str">
        <f>NA()</f>
        <v>0</v>
      </c>
      <c r="D887" s="442"/>
      <c r="E887" s="439"/>
      <c r="G887" s="423"/>
      <c r="H887" s="423"/>
      <c r="I887" s="424"/>
    </row>
    <row r="888" spans="1:256" customHeight="1" ht="12" s="423" customFormat="1">
      <c r="B888" s="445" t="s">
        <v>432</v>
      </c>
      <c r="C888" s="445"/>
      <c r="D888" s="442"/>
      <c r="E888" s="439"/>
      <c r="IO888" s="47"/>
      <c r="IP888" s="47"/>
      <c r="IQ888" s="47"/>
      <c r="IR888" s="47"/>
      <c r="IS888" s="47"/>
      <c r="IT888" s="47"/>
      <c r="IU888" s="47"/>
      <c r="IV888" s="47"/>
    </row>
    <row r="889" spans="1:256" customHeight="1" ht="15">
      <c r="A889" s="423"/>
      <c r="B889" s="446" t="s">
        <v>433</v>
      </c>
      <c r="C889" s="121"/>
      <c r="D889" s="442"/>
      <c r="E889" s="439"/>
      <c r="G889" s="423"/>
      <c r="H889" s="423"/>
      <c r="I889" s="424"/>
    </row>
    <row r="890" spans="1:256" customHeight="1" ht="15">
      <c r="A890" s="423"/>
      <c r="B890" s="443" t="s">
        <v>434</v>
      </c>
      <c r="C890" s="121"/>
      <c r="D890" s="442"/>
      <c r="E890" s="439"/>
      <c r="G890" s="423"/>
      <c r="H890" s="449"/>
      <c r="I890" s="440"/>
    </row>
    <row r="891" spans="1:256" customHeight="1" ht="18">
      <c r="A891" s="423"/>
      <c r="B891" s="428" t="s">
        <v>435</v>
      </c>
      <c r="C891" s="447" t="str">
        <f>C883-C885-C886-C887-C890</f>
        <v>0</v>
      </c>
      <c r="D891" s="442"/>
      <c r="E891" s="448"/>
      <c r="G891" s="423"/>
    </row>
    <row r="892" spans="1:256" customHeight="1" ht="14.25">
      <c r="A892" s="423"/>
      <c r="B892" s="450" t="s">
        <v>436</v>
      </c>
      <c r="C892" s="451"/>
      <c r="D892" s="442"/>
      <c r="E892" s="448"/>
      <c r="G892" s="423"/>
    </row>
    <row r="893" spans="1:256" customHeight="1" ht="15">
      <c r="A893" s="423"/>
      <c r="B893" s="452" t="s">
        <v>25</v>
      </c>
      <c r="C893" s="452" t="str">
        <f>C891+C892</f>
        <v>0</v>
      </c>
      <c r="D893" s="453"/>
      <c r="E893" s="454"/>
      <c r="G893" s="423"/>
      <c r="H893" s="421"/>
      <c r="I893" s="421"/>
    </row>
    <row r="894" spans="1:256" customHeight="1" ht="12">
      <c r="A894" s="423"/>
      <c r="B894" s="42" t="s">
        <v>26</v>
      </c>
      <c r="C894" s="43"/>
      <c r="D894" s="456"/>
      <c r="E894" s="457"/>
      <c r="G894" s="423"/>
      <c r="H894" s="434"/>
      <c r="I894" s="435"/>
    </row>
    <row r="895" spans="1:256" customHeight="1" ht="12">
      <c r="A895" s="423"/>
      <c r="D895" s="459"/>
      <c r="E895" s="459" t="s">
        <v>27</v>
      </c>
      <c r="G895" s="423"/>
      <c r="H895" s="423"/>
      <c r="I895" s="424"/>
    </row>
    <row r="896" spans="1:256" customHeight="1" ht="12">
      <c r="A896" s="423"/>
      <c r="C896" s="460"/>
      <c r="D896" s="460"/>
      <c r="E896" s="47"/>
      <c r="G896" s="423"/>
    </row>
    <row r="897" spans="1:256" customHeight="1" ht="12">
      <c r="A897" s="423"/>
      <c r="B897" s="461"/>
      <c r="C897" s="424"/>
      <c r="D897" s="423"/>
      <c r="E897" s="462"/>
    </row>
    <row r="898" spans="1:256" customHeight="1" ht="12">
      <c r="A898" s="421" t="s">
        <v>414</v>
      </c>
      <c r="B898" s="421"/>
      <c r="C898" s="421"/>
      <c r="D898" s="421"/>
      <c r="E898" s="421"/>
      <c r="G898" s="421"/>
      <c r="H898" s="421"/>
      <c r="I898" s="421"/>
    </row>
    <row r="899" spans="1:256" customHeight="1" ht="12">
      <c r="A899" s="422" t="s">
        <v>415</v>
      </c>
      <c r="B899" s="422"/>
      <c r="C899" s="422"/>
      <c r="D899" s="422"/>
      <c r="E899" s="422"/>
      <c r="G899" s="422"/>
      <c r="H899" s="422"/>
      <c r="I899" s="422"/>
    </row>
    <row r="900" spans="1:256" customHeight="1" ht="12">
      <c r="A900" s="423"/>
      <c r="B900" s="423"/>
      <c r="C900" s="423"/>
      <c r="D900" s="423"/>
      <c r="E900" s="424"/>
      <c r="G900" s="423"/>
      <c r="H900" s="423"/>
      <c r="I900" s="423"/>
    </row>
    <row r="901" spans="1:256" customHeight="1" ht="12">
      <c r="A901" s="423"/>
      <c r="B901" s="423" t="s">
        <v>416</v>
      </c>
      <c r="C901" s="474" t="s">
        <v>477</v>
      </c>
      <c r="D901" s="423" t="s">
        <v>418</v>
      </c>
      <c r="E901" s="420" t="str">
        <f>NA()</f>
        <v>0</v>
      </c>
      <c r="G901" s="423"/>
      <c r="H901" s="423"/>
      <c r="I901" s="425"/>
    </row>
    <row r="902" spans="1:256" customHeight="1" ht="12">
      <c r="A902" s="423"/>
      <c r="B902" s="423" t="s">
        <v>419</v>
      </c>
      <c r="C902" s="426" t="str">
        <f>NA()</f>
        <v>0</v>
      </c>
      <c r="D902" s="423" t="s">
        <v>420</v>
      </c>
      <c r="E902" s="427" t="s">
        <v>421</v>
      </c>
      <c r="G902" s="423"/>
      <c r="H902" s="423"/>
      <c r="I902" s="426"/>
    </row>
    <row r="903" spans="1:256" customHeight="1" ht="12">
      <c r="A903" s="423"/>
      <c r="B903" s="428" t="s">
        <v>422</v>
      </c>
      <c r="C903" s="428"/>
      <c r="D903" s="429" t="s">
        <v>423</v>
      </c>
      <c r="E903" s="429"/>
      <c r="G903" s="423"/>
      <c r="H903" s="430"/>
      <c r="I903" s="430"/>
    </row>
    <row r="904" spans="1:256" customHeight="1" ht="12">
      <c r="A904" s="423"/>
      <c r="B904" s="431" t="s">
        <v>424</v>
      </c>
      <c r="C904" s="432" t="s">
        <v>8</v>
      </c>
      <c r="D904" s="431" t="s">
        <v>424</v>
      </c>
      <c r="E904" s="433" t="s">
        <v>8</v>
      </c>
      <c r="G904" s="423"/>
      <c r="H904" s="434"/>
      <c r="I904" s="435"/>
    </row>
    <row r="905" spans="1:256" customHeight="1" ht="12">
      <c r="A905" s="423"/>
      <c r="B905" s="436" t="s">
        <v>425</v>
      </c>
      <c r="C905" s="447" t="str">
        <f>NA()</f>
        <v>0</v>
      </c>
      <c r="D905" s="438" t="s">
        <v>426</v>
      </c>
      <c r="E905" s="439"/>
      <c r="G905" s="423"/>
      <c r="H905" s="423"/>
      <c r="I905" s="440"/>
    </row>
    <row r="906" spans="1:256" customHeight="1" ht="12">
      <c r="A906" s="423"/>
      <c r="B906" s="441" t="s">
        <v>427</v>
      </c>
      <c r="C906" s="441"/>
      <c r="D906" s="442" t="s">
        <v>428</v>
      </c>
      <c r="E906" s="439"/>
      <c r="G906" s="423"/>
      <c r="H906" s="423"/>
      <c r="I906" s="424"/>
    </row>
    <row r="907" spans="1:256" customHeight="1" ht="12">
      <c r="A907" s="423"/>
      <c r="B907" s="443" t="s">
        <v>429</v>
      </c>
      <c r="C907" s="444" t="str">
        <f>NA()</f>
        <v>0</v>
      </c>
      <c r="D907" s="442" t="s">
        <v>430</v>
      </c>
      <c r="E907" s="439"/>
      <c r="G907" s="423"/>
      <c r="H907" s="423"/>
      <c r="I907" s="424"/>
    </row>
    <row r="908" spans="1:256" customHeight="1" ht="12">
      <c r="A908" s="423"/>
      <c r="B908" s="443" t="s">
        <v>431</v>
      </c>
      <c r="C908" s="444" t="str">
        <f>NA()</f>
        <v>0</v>
      </c>
      <c r="D908" s="442"/>
      <c r="E908" s="439"/>
      <c r="G908" s="423"/>
      <c r="H908" s="423"/>
      <c r="I908" s="424"/>
    </row>
    <row r="909" spans="1:256" customHeight="1" ht="12">
      <c r="A909" s="423"/>
      <c r="B909" s="443" t="s">
        <v>78</v>
      </c>
      <c r="C909" s="444" t="str">
        <f>NA()</f>
        <v>0</v>
      </c>
      <c r="D909" s="442"/>
      <c r="E909" s="439"/>
      <c r="G909" s="423"/>
      <c r="H909" s="423"/>
      <c r="I909" s="424"/>
    </row>
    <row r="910" spans="1:256" customHeight="1" ht="12" s="423" customFormat="1">
      <c r="B910" s="445" t="s">
        <v>432</v>
      </c>
      <c r="C910" s="445"/>
      <c r="D910" s="442"/>
      <c r="E910" s="439"/>
      <c r="IO910" s="47"/>
      <c r="IP910" s="47"/>
      <c r="IQ910" s="47"/>
      <c r="IR910" s="47"/>
      <c r="IS910" s="47"/>
      <c r="IT910" s="47"/>
      <c r="IU910" s="47"/>
      <c r="IV910" s="47"/>
    </row>
    <row r="911" spans="1:256" customHeight="1" ht="15">
      <c r="A911" s="423"/>
      <c r="B911" s="446" t="s">
        <v>433</v>
      </c>
      <c r="C911" s="121"/>
      <c r="D911" s="442"/>
      <c r="E911" s="439"/>
      <c r="G911" s="423"/>
      <c r="H911" s="423"/>
      <c r="I911" s="424"/>
    </row>
    <row r="912" spans="1:256" customHeight="1" ht="15">
      <c r="A912" s="423"/>
      <c r="B912" s="443" t="s">
        <v>434</v>
      </c>
      <c r="C912" s="121"/>
      <c r="D912" s="442"/>
      <c r="E912" s="439"/>
      <c r="G912" s="423"/>
      <c r="H912" s="449"/>
      <c r="I912" s="440"/>
    </row>
    <row r="913" spans="1:256" customHeight="1" ht="18">
      <c r="A913" s="423"/>
      <c r="B913" s="428" t="s">
        <v>435</v>
      </c>
      <c r="C913" s="447" t="str">
        <f>C905-C907-C908-C909-C912</f>
        <v>0</v>
      </c>
      <c r="D913" s="442"/>
      <c r="E913" s="448"/>
      <c r="G913" s="423"/>
    </row>
    <row r="914" spans="1:256" customHeight="1" ht="11.25">
      <c r="A914" s="423"/>
      <c r="B914" s="450" t="s">
        <v>436</v>
      </c>
      <c r="C914" s="451"/>
      <c r="D914" s="442"/>
      <c r="E914" s="448"/>
      <c r="G914" s="423"/>
    </row>
    <row r="915" spans="1:256" customHeight="1" ht="15">
      <c r="A915" s="423"/>
      <c r="B915" s="452" t="s">
        <v>25</v>
      </c>
      <c r="C915" s="452" t="str">
        <f>C913+C914</f>
        <v>0</v>
      </c>
      <c r="D915" s="453"/>
      <c r="E915" s="454"/>
      <c r="G915" s="423"/>
      <c r="H915" s="421"/>
      <c r="I915" s="421"/>
    </row>
    <row r="916" spans="1:256" customHeight="1" ht="12">
      <c r="A916" s="423"/>
      <c r="B916" s="42" t="s">
        <v>26</v>
      </c>
      <c r="C916" s="43"/>
      <c r="D916" s="456"/>
      <c r="E916" s="457"/>
      <c r="G916" s="423"/>
      <c r="H916" s="434"/>
      <c r="I916" s="435"/>
    </row>
    <row r="917" spans="1:256" customHeight="1" ht="12">
      <c r="A917" s="423"/>
      <c r="D917" s="459"/>
      <c r="E917" s="459" t="s">
        <v>27</v>
      </c>
      <c r="G917" s="423"/>
      <c r="H917" s="423"/>
      <c r="I917" s="424"/>
    </row>
    <row r="918" spans="1:256" customHeight="1" ht="12">
      <c r="A918" s="423"/>
      <c r="C918" s="460"/>
      <c r="D918" s="460"/>
      <c r="E918" s="47"/>
      <c r="G918" s="423"/>
    </row>
    <row r="919" spans="1:256" customHeight="1" ht="12">
      <c r="A919" s="423"/>
      <c r="B919" s="461"/>
      <c r="C919" s="424"/>
      <c r="D919" s="423"/>
      <c r="E919" s="462"/>
    </row>
    <row r="920" spans="1:256" customHeight="1" ht="12">
      <c r="A920" s="421" t="s">
        <v>414</v>
      </c>
      <c r="B920" s="421"/>
      <c r="C920" s="421"/>
      <c r="D920" s="421"/>
      <c r="E920" s="421"/>
      <c r="G920" s="421"/>
      <c r="H920" s="421"/>
      <c r="I920" s="421"/>
    </row>
    <row r="921" spans="1:256" customHeight="1" ht="12">
      <c r="A921" s="422" t="s">
        <v>415</v>
      </c>
      <c r="B921" s="422"/>
      <c r="C921" s="422"/>
      <c r="D921" s="422"/>
      <c r="E921" s="422"/>
      <c r="G921" s="422"/>
      <c r="H921" s="422"/>
      <c r="I921" s="422"/>
    </row>
    <row r="922" spans="1:256" customHeight="1" ht="12">
      <c r="A922" s="423"/>
      <c r="B922" s="423"/>
      <c r="C922" s="423"/>
      <c r="D922" s="423"/>
      <c r="E922" s="424"/>
      <c r="G922" s="423"/>
      <c r="H922" s="423"/>
      <c r="I922" s="423"/>
    </row>
    <row r="923" spans="1:256" customHeight="1" ht="12">
      <c r="A923" s="423"/>
      <c r="B923" s="423" t="s">
        <v>416</v>
      </c>
      <c r="C923" s="474" t="s">
        <v>478</v>
      </c>
      <c r="D923" s="423" t="s">
        <v>418</v>
      </c>
      <c r="E923" s="420" t="str">
        <f>NA()</f>
        <v>0</v>
      </c>
      <c r="G923" s="423"/>
      <c r="H923" s="423"/>
      <c r="I923" s="425"/>
    </row>
    <row r="924" spans="1:256" customHeight="1" ht="12">
      <c r="A924" s="423"/>
      <c r="B924" s="423" t="s">
        <v>419</v>
      </c>
      <c r="C924" s="426" t="str">
        <f>NA()</f>
        <v>0</v>
      </c>
      <c r="D924" s="423" t="s">
        <v>420</v>
      </c>
      <c r="E924" s="427" t="s">
        <v>421</v>
      </c>
      <c r="G924" s="423"/>
      <c r="H924" s="423"/>
      <c r="I924" s="426"/>
    </row>
    <row r="925" spans="1:256" customHeight="1" ht="12">
      <c r="A925" s="423"/>
      <c r="B925" s="428" t="s">
        <v>422</v>
      </c>
      <c r="C925" s="428"/>
      <c r="D925" s="429" t="s">
        <v>423</v>
      </c>
      <c r="E925" s="429"/>
      <c r="G925" s="423"/>
      <c r="H925" s="430"/>
      <c r="I925" s="430"/>
    </row>
    <row r="926" spans="1:256" customHeight="1" ht="12">
      <c r="A926" s="423"/>
      <c r="B926" s="431" t="s">
        <v>424</v>
      </c>
      <c r="C926" s="432" t="s">
        <v>8</v>
      </c>
      <c r="D926" s="431" t="s">
        <v>424</v>
      </c>
      <c r="E926" s="433" t="s">
        <v>8</v>
      </c>
      <c r="G926" s="423"/>
      <c r="H926" s="434"/>
      <c r="I926" s="435"/>
    </row>
    <row r="927" spans="1:256" customHeight="1" ht="12">
      <c r="A927" s="423"/>
      <c r="B927" s="436" t="s">
        <v>425</v>
      </c>
      <c r="C927" s="447" t="str">
        <f>NA()</f>
        <v>0</v>
      </c>
      <c r="D927" s="438" t="s">
        <v>426</v>
      </c>
      <c r="E927" s="439"/>
      <c r="G927" s="423"/>
      <c r="H927" s="423"/>
      <c r="I927" s="440"/>
    </row>
    <row r="928" spans="1:256" customHeight="1" ht="12">
      <c r="A928" s="423"/>
      <c r="B928" s="441" t="s">
        <v>427</v>
      </c>
      <c r="C928" s="441"/>
      <c r="D928" s="442" t="s">
        <v>428</v>
      </c>
      <c r="E928" s="439"/>
      <c r="G928" s="423"/>
      <c r="H928" s="423"/>
      <c r="I928" s="424"/>
    </row>
    <row r="929" spans="1:256" customHeight="1" ht="12">
      <c r="A929" s="423"/>
      <c r="B929" s="443" t="s">
        <v>429</v>
      </c>
      <c r="C929" s="444" t="str">
        <f>NA()</f>
        <v>0</v>
      </c>
      <c r="D929" s="442" t="s">
        <v>430</v>
      </c>
      <c r="E929" s="439"/>
      <c r="G929" s="423"/>
      <c r="H929" s="423"/>
      <c r="I929" s="424"/>
    </row>
    <row r="930" spans="1:256" customHeight="1" ht="12">
      <c r="A930" s="423"/>
      <c r="B930" s="443" t="s">
        <v>431</v>
      </c>
      <c r="C930" s="444" t="str">
        <f>NA()</f>
        <v>0</v>
      </c>
      <c r="D930" s="442"/>
      <c r="E930" s="439"/>
      <c r="G930" s="423"/>
      <c r="H930" s="423"/>
      <c r="I930" s="424"/>
    </row>
    <row r="931" spans="1:256" customHeight="1" ht="12">
      <c r="A931" s="423"/>
      <c r="B931" s="443" t="s">
        <v>78</v>
      </c>
      <c r="C931" s="444" t="str">
        <f>NA()</f>
        <v>0</v>
      </c>
      <c r="D931" s="442"/>
      <c r="E931" s="439"/>
      <c r="G931" s="423"/>
      <c r="H931" s="423"/>
      <c r="I931" s="424"/>
    </row>
    <row r="932" spans="1:256" customHeight="1" ht="12" s="423" customFormat="1">
      <c r="B932" s="445" t="s">
        <v>432</v>
      </c>
      <c r="C932" s="473" t="str">
        <f>NA()</f>
        <v>0</v>
      </c>
      <c r="D932" s="442"/>
      <c r="E932" s="439"/>
      <c r="IO932" s="47"/>
      <c r="IP932" s="47"/>
      <c r="IQ932" s="47"/>
      <c r="IR932" s="47"/>
      <c r="IS932" s="47"/>
      <c r="IT932" s="47"/>
      <c r="IU932" s="47"/>
      <c r="IV932" s="47"/>
    </row>
    <row r="933" spans="1:256" customHeight="1" ht="15">
      <c r="A933" s="423"/>
      <c r="B933" s="446" t="s">
        <v>433</v>
      </c>
      <c r="C933" s="121"/>
      <c r="D933" s="442"/>
      <c r="E933" s="439"/>
      <c r="G933" s="423"/>
      <c r="H933" s="423"/>
      <c r="I933" s="424"/>
    </row>
    <row r="934" spans="1:256" customHeight="1" ht="15">
      <c r="A934" s="423"/>
      <c r="B934" s="443" t="s">
        <v>434</v>
      </c>
      <c r="C934" s="121"/>
      <c r="D934" s="442"/>
      <c r="E934" s="439"/>
      <c r="G934" s="423"/>
      <c r="H934" s="449"/>
      <c r="I934" s="440"/>
    </row>
    <row r="935" spans="1:256" customHeight="1" ht="18">
      <c r="A935" s="423"/>
      <c r="B935" s="428" t="s">
        <v>435</v>
      </c>
      <c r="C935" s="447" t="str">
        <f>C927-C929-C930-C931-C934-C932</f>
        <v>0</v>
      </c>
      <c r="D935" s="442"/>
      <c r="E935" s="448"/>
      <c r="G935" s="423"/>
    </row>
    <row r="936" spans="1:256" customHeight="1" ht="12.75">
      <c r="A936" s="423"/>
      <c r="B936" s="450" t="s">
        <v>436</v>
      </c>
      <c r="C936" s="451"/>
      <c r="D936" s="442"/>
      <c r="E936" s="448"/>
      <c r="G936" s="423"/>
    </row>
    <row r="937" spans="1:256" customHeight="1" ht="15">
      <c r="A937" s="423"/>
      <c r="B937" s="452" t="s">
        <v>25</v>
      </c>
      <c r="C937" s="452" t="str">
        <f>C935+C936</f>
        <v>0</v>
      </c>
      <c r="D937" s="453"/>
      <c r="E937" s="454"/>
      <c r="G937" s="423"/>
      <c r="H937" s="421"/>
      <c r="I937" s="421"/>
    </row>
    <row r="938" spans="1:256" customHeight="1" ht="12">
      <c r="A938" s="423"/>
      <c r="B938" s="42" t="s">
        <v>26</v>
      </c>
      <c r="C938" s="43"/>
      <c r="D938" s="456"/>
      <c r="E938" s="457"/>
      <c r="G938" s="423"/>
      <c r="H938" s="434"/>
      <c r="I938" s="435"/>
    </row>
    <row r="939" spans="1:256" customHeight="1" ht="12">
      <c r="A939" s="423"/>
      <c r="D939" s="459"/>
      <c r="E939" s="459" t="s">
        <v>27</v>
      </c>
      <c r="G939" s="423"/>
      <c r="H939" s="423"/>
      <c r="I939" s="424"/>
    </row>
    <row r="940" spans="1:256" customHeight="1" ht="12">
      <c r="A940" s="423"/>
      <c r="C940" s="460"/>
      <c r="D940" s="460"/>
      <c r="E940" s="47"/>
      <c r="G940" s="423"/>
    </row>
    <row r="941" spans="1:256" customHeight="1" ht="12">
      <c r="A941" s="423"/>
      <c r="B941" s="461"/>
      <c r="C941" s="424"/>
      <c r="D941" s="423"/>
      <c r="E941" s="462"/>
    </row>
    <row r="942" spans="1:256" customHeight="1" ht="12" s="47" customFormat="1">
      <c r="A942" s="421" t="s">
        <v>414</v>
      </c>
      <c r="B942" s="421"/>
      <c r="C942" s="421"/>
      <c r="D942" s="421"/>
      <c r="E942" s="421"/>
    </row>
    <row r="943" spans="1:256" customHeight="1" ht="12" s="47" customFormat="1">
      <c r="A943" s="422" t="s">
        <v>415</v>
      </c>
      <c r="B943" s="422"/>
      <c r="C943" s="422"/>
      <c r="D943" s="422"/>
      <c r="E943" s="422"/>
    </row>
    <row r="944" spans="1:256" customHeight="1" ht="12" s="47" customFormat="1">
      <c r="A944" s="423"/>
      <c r="B944" s="423"/>
      <c r="C944" s="423"/>
      <c r="D944" s="423"/>
      <c r="E944" s="424"/>
    </row>
    <row r="945" spans="1:256" customHeight="1" ht="12" s="47" customFormat="1">
      <c r="A945" s="423"/>
      <c r="B945" s="423" t="s">
        <v>416</v>
      </c>
      <c r="C945" s="425" t="s">
        <v>479</v>
      </c>
      <c r="D945" s="423" t="s">
        <v>418</v>
      </c>
      <c r="E945" s="420">
        <v>19000</v>
      </c>
    </row>
    <row r="946" spans="1:256" customHeight="1" ht="12">
      <c r="A946" s="423"/>
      <c r="B946" s="423" t="s">
        <v>419</v>
      </c>
      <c r="C946" s="426">
        <v>41718</v>
      </c>
      <c r="D946" s="423" t="s">
        <v>420</v>
      </c>
      <c r="E946" s="427" t="s">
        <v>421</v>
      </c>
    </row>
    <row r="947" spans="1:256" customHeight="1" ht="12">
      <c r="A947" s="423"/>
      <c r="B947" s="428" t="s">
        <v>422</v>
      </c>
      <c r="C947" s="428"/>
      <c r="D947" s="429" t="s">
        <v>423</v>
      </c>
      <c r="E947" s="429"/>
    </row>
    <row r="948" spans="1:256" customHeight="1" ht="12">
      <c r="A948" s="423"/>
      <c r="B948" s="431" t="s">
        <v>424</v>
      </c>
      <c r="C948" s="432" t="s">
        <v>8</v>
      </c>
      <c r="D948" s="431" t="s">
        <v>424</v>
      </c>
      <c r="E948" s="433" t="s">
        <v>8</v>
      </c>
    </row>
    <row r="949" spans="1:256" customHeight="1" ht="12.75">
      <c r="A949" s="423"/>
      <c r="B949" s="436" t="s">
        <v>425</v>
      </c>
      <c r="C949" s="480" t="str">
        <f>NA()</f>
        <v>0</v>
      </c>
      <c r="D949" s="438" t="s">
        <v>426</v>
      </c>
      <c r="E949" s="439"/>
    </row>
    <row r="950" spans="1:256" customHeight="1" ht="12">
      <c r="A950" s="423"/>
      <c r="B950" s="441" t="s">
        <v>427</v>
      </c>
      <c r="C950" s="441"/>
      <c r="D950" s="442" t="s">
        <v>428</v>
      </c>
      <c r="E950" s="439"/>
    </row>
    <row r="951" spans="1:256" customHeight="1" ht="12">
      <c r="A951" s="423"/>
      <c r="B951" s="443" t="s">
        <v>429</v>
      </c>
      <c r="C951" s="444" t="str">
        <f>NA()</f>
        <v>0</v>
      </c>
      <c r="D951" s="442" t="s">
        <v>430</v>
      </c>
      <c r="E951" s="439"/>
    </row>
    <row r="952" spans="1:256" customHeight="1" ht="12">
      <c r="A952" s="423"/>
      <c r="B952" s="443" t="s">
        <v>431</v>
      </c>
      <c r="C952" s="444" t="str">
        <f>NA()</f>
        <v>0</v>
      </c>
      <c r="D952" s="442"/>
      <c r="E952" s="439"/>
    </row>
    <row r="953" spans="1:256" customHeight="1" ht="12">
      <c r="A953" s="423"/>
      <c r="B953" s="443" t="s">
        <v>78</v>
      </c>
      <c r="C953" s="444" t="str">
        <f>NA()</f>
        <v>0</v>
      </c>
      <c r="D953" s="442"/>
      <c r="E953" s="439"/>
    </row>
    <row r="954" spans="1:256" customHeight="1" ht="12">
      <c r="A954" s="423"/>
      <c r="B954" s="445" t="s">
        <v>432</v>
      </c>
      <c r="C954" s="445"/>
      <c r="D954" s="442"/>
      <c r="E954" s="439"/>
    </row>
    <row r="955" spans="1:256" customHeight="1" ht="15">
      <c r="A955" s="423"/>
      <c r="B955" s="446" t="s">
        <v>433</v>
      </c>
      <c r="C955" s="121"/>
      <c r="D955" s="442"/>
      <c r="E955" s="439"/>
    </row>
    <row r="956" spans="1:256" customHeight="1" ht="15">
      <c r="A956" s="423"/>
      <c r="B956" s="443" t="s">
        <v>434</v>
      </c>
      <c r="C956" s="121"/>
      <c r="D956" s="442"/>
      <c r="E956" s="439"/>
    </row>
    <row r="957" spans="1:256" customHeight="1" ht="12">
      <c r="A957" s="423"/>
      <c r="B957" s="428" t="s">
        <v>435</v>
      </c>
      <c r="C957" s="447" t="str">
        <f>C949-C951-C952-C953-C956</f>
        <v>0</v>
      </c>
      <c r="D957" s="442"/>
      <c r="E957" s="448"/>
    </row>
    <row r="958" spans="1:256" customHeight="1" ht="12">
      <c r="A958" s="423"/>
      <c r="B958" s="450" t="s">
        <v>436</v>
      </c>
      <c r="C958" s="451"/>
      <c r="D958" s="442"/>
      <c r="E958" s="448"/>
    </row>
    <row r="959" spans="1:256" customHeight="1" ht="12">
      <c r="A959" s="423"/>
      <c r="B959" s="452" t="s">
        <v>25</v>
      </c>
      <c r="C959" s="452" t="str">
        <f>C957+C958</f>
        <v>0</v>
      </c>
      <c r="D959" s="453"/>
      <c r="E959" s="454"/>
    </row>
    <row r="960" spans="1:256" customHeight="1" ht="12">
      <c r="A960" s="423"/>
      <c r="E960" s="455"/>
    </row>
    <row r="961" spans="1:256" customHeight="1" ht="12">
      <c r="A961" s="423"/>
      <c r="B961" s="42" t="s">
        <v>26</v>
      </c>
      <c r="C961" s="43"/>
      <c r="D961" s="456"/>
      <c r="E961" s="457"/>
    </row>
    <row r="962" spans="1:256" customHeight="1" ht="12">
      <c r="A962" s="423"/>
      <c r="B962" s="46"/>
      <c r="D962" s="458"/>
      <c r="E962" s="459" t="s">
        <v>27</v>
      </c>
    </row>
    <row r="963" spans="1:256" customHeight="1" ht="12">
      <c r="A963" s="421" t="s">
        <v>414</v>
      </c>
      <c r="B963" s="421"/>
      <c r="C963" s="421"/>
      <c r="D963" s="421"/>
      <c r="E963" s="421"/>
    </row>
    <row r="964" spans="1:256" customHeight="1" ht="12">
      <c r="A964" s="422" t="s">
        <v>415</v>
      </c>
      <c r="B964" s="422"/>
      <c r="C964" s="422"/>
      <c r="D964" s="422"/>
      <c r="E964" s="422"/>
    </row>
    <row r="965" spans="1:256" customHeight="1" ht="12">
      <c r="A965" s="423"/>
      <c r="B965" s="423"/>
      <c r="C965" s="423"/>
      <c r="D965" s="423"/>
      <c r="E965" s="424"/>
    </row>
    <row r="966" spans="1:256" customHeight="1" ht="12">
      <c r="A966" s="423"/>
      <c r="B966" s="423" t="s">
        <v>416</v>
      </c>
      <c r="C966" s="425" t="s">
        <v>480</v>
      </c>
      <c r="D966" s="423" t="s">
        <v>418</v>
      </c>
      <c r="E966" s="420">
        <v>15000</v>
      </c>
    </row>
    <row r="967" spans="1:256" customHeight="1" ht="12">
      <c r="A967" s="423"/>
      <c r="B967" s="423" t="s">
        <v>419</v>
      </c>
      <c r="C967" s="426">
        <v>41724</v>
      </c>
      <c r="D967" s="423" t="s">
        <v>420</v>
      </c>
      <c r="E967" s="427" t="s">
        <v>421</v>
      </c>
    </row>
    <row r="968" spans="1:256" customHeight="1" ht="12">
      <c r="A968" s="423"/>
      <c r="B968" s="428" t="s">
        <v>422</v>
      </c>
      <c r="C968" s="428"/>
      <c r="D968" s="429" t="s">
        <v>423</v>
      </c>
      <c r="E968" s="429"/>
    </row>
    <row r="969" spans="1:256" customHeight="1" ht="12">
      <c r="A969" s="423"/>
      <c r="B969" s="431" t="s">
        <v>424</v>
      </c>
      <c r="C969" s="432" t="s">
        <v>8</v>
      </c>
      <c r="D969" s="431" t="s">
        <v>424</v>
      </c>
      <c r="E969" s="433" t="s">
        <v>8</v>
      </c>
    </row>
    <row r="970" spans="1:256" customHeight="1" ht="12.75">
      <c r="A970" s="423"/>
      <c r="B970" s="436" t="s">
        <v>425</v>
      </c>
      <c r="C970" s="480" t="str">
        <f>NA()</f>
        <v>0</v>
      </c>
      <c r="D970" s="438" t="s">
        <v>426</v>
      </c>
      <c r="E970" s="439"/>
    </row>
    <row r="971" spans="1:256" customHeight="1" ht="12">
      <c r="A971" s="423"/>
      <c r="B971" s="441" t="s">
        <v>427</v>
      </c>
      <c r="C971" s="441"/>
      <c r="D971" s="442" t="s">
        <v>428</v>
      </c>
      <c r="E971" s="439"/>
    </row>
    <row r="972" spans="1:256" customHeight="1" ht="12">
      <c r="A972" s="423"/>
      <c r="B972" s="443" t="s">
        <v>429</v>
      </c>
      <c r="C972" s="444" t="str">
        <f>NA()</f>
        <v>0</v>
      </c>
      <c r="D972" s="442" t="s">
        <v>430</v>
      </c>
      <c r="E972" s="439"/>
    </row>
    <row r="973" spans="1:256" customHeight="1" ht="12">
      <c r="A973" s="423"/>
      <c r="B973" s="443" t="s">
        <v>431</v>
      </c>
      <c r="C973" s="444" t="str">
        <f>NA()</f>
        <v>0</v>
      </c>
      <c r="D973" s="442"/>
      <c r="E973" s="439"/>
    </row>
    <row r="974" spans="1:256" customHeight="1" ht="12">
      <c r="A974" s="423"/>
      <c r="B974" s="443" t="s">
        <v>78</v>
      </c>
      <c r="C974" s="444" t="str">
        <f>NA()</f>
        <v>0</v>
      </c>
      <c r="D974" s="442"/>
      <c r="E974" s="439"/>
    </row>
    <row r="975" spans="1:256" customHeight="1" ht="12">
      <c r="A975" s="423"/>
      <c r="B975" s="445" t="s">
        <v>432</v>
      </c>
      <c r="C975" s="445"/>
      <c r="D975" s="442"/>
      <c r="E975" s="439"/>
    </row>
    <row r="976" spans="1:256" customHeight="1" ht="15">
      <c r="A976" s="423"/>
      <c r="B976" s="446" t="s">
        <v>433</v>
      </c>
      <c r="C976" s="121"/>
      <c r="D976" s="442"/>
      <c r="E976" s="439"/>
    </row>
    <row r="977" spans="1:256" customHeight="1" ht="15">
      <c r="A977" s="423"/>
      <c r="B977" s="443" t="s">
        <v>434</v>
      </c>
      <c r="C977" s="121"/>
      <c r="D977" s="442"/>
      <c r="E977" s="439"/>
    </row>
    <row r="978" spans="1:256" customHeight="1" ht="12">
      <c r="A978" s="423"/>
      <c r="B978" s="428" t="s">
        <v>435</v>
      </c>
      <c r="C978" s="447" t="str">
        <f>C970-C972-C973-C974-C977</f>
        <v>0</v>
      </c>
      <c r="D978" s="442"/>
      <c r="E978" s="448"/>
    </row>
    <row r="979" spans="1:256" customHeight="1" ht="12">
      <c r="A979" s="423"/>
      <c r="B979" s="450" t="s">
        <v>436</v>
      </c>
      <c r="C979" s="451"/>
      <c r="D979" s="442"/>
      <c r="E979" s="448"/>
    </row>
    <row r="980" spans="1:256" customHeight="1" ht="12">
      <c r="A980" s="423"/>
      <c r="B980" s="452" t="s">
        <v>25</v>
      </c>
      <c r="C980" s="452" t="str">
        <f>C978+C979</f>
        <v>0</v>
      </c>
      <c r="D980" s="453"/>
      <c r="E980" s="454"/>
    </row>
    <row r="981" spans="1:256" customHeight="1" ht="12">
      <c r="A981" s="423"/>
      <c r="E981" s="455"/>
    </row>
    <row r="982" spans="1:256" customHeight="1" ht="12">
      <c r="A982" s="423"/>
      <c r="B982" s="42" t="s">
        <v>26</v>
      </c>
      <c r="C982" s="43"/>
      <c r="D982" s="456"/>
      <c r="E982" s="457"/>
    </row>
    <row r="983" spans="1:256" customHeight="1" ht="12">
      <c r="A983" s="423"/>
      <c r="B983" s="46"/>
      <c r="D983" s="458"/>
      <c r="E983" s="459" t="s">
        <v>27</v>
      </c>
    </row>
    <row r="984" spans="1:256" customHeight="1" ht="12">
      <c r="A984" s="423"/>
      <c r="B984" s="481"/>
      <c r="C984" s="469"/>
      <c r="D984" s="482"/>
      <c r="E984" s="483"/>
    </row>
    <row r="985" spans="1:256" customHeight="1" ht="12">
      <c r="A985" s="423"/>
      <c r="B985" s="46"/>
      <c r="D985" s="458"/>
      <c r="E985" s="459"/>
    </row>
    <row r="986" spans="1:256" customHeight="1" ht="12">
      <c r="A986" s="421" t="s">
        <v>414</v>
      </c>
      <c r="B986" s="421"/>
      <c r="C986" s="421"/>
      <c r="D986" s="421"/>
      <c r="E986" s="421"/>
    </row>
    <row r="987" spans="1:256" customHeight="1" ht="12">
      <c r="A987" s="422" t="s">
        <v>415</v>
      </c>
      <c r="B987" s="422"/>
      <c r="C987" s="422"/>
      <c r="D987" s="422"/>
      <c r="E987" s="422"/>
    </row>
    <row r="988" spans="1:256" customHeight="1" ht="12">
      <c r="A988" s="423"/>
      <c r="B988" s="423"/>
      <c r="C988" s="423"/>
      <c r="D988" s="423"/>
      <c r="E988" s="424"/>
    </row>
    <row r="989" spans="1:256" customHeight="1" ht="12">
      <c r="A989" s="423"/>
      <c r="B989" s="423" t="s">
        <v>416</v>
      </c>
      <c r="C989" s="425" t="s">
        <v>481</v>
      </c>
      <c r="D989" s="423" t="s">
        <v>418</v>
      </c>
      <c r="E989" s="420">
        <v>15000</v>
      </c>
    </row>
    <row r="990" spans="1:256" customHeight="1" ht="12">
      <c r="A990" s="423"/>
      <c r="B990" s="423" t="s">
        <v>419</v>
      </c>
      <c r="C990" s="426">
        <v>41724</v>
      </c>
      <c r="D990" s="423" t="s">
        <v>420</v>
      </c>
      <c r="E990" s="427" t="s">
        <v>421</v>
      </c>
    </row>
    <row r="991" spans="1:256" customHeight="1" ht="12">
      <c r="A991" s="423"/>
      <c r="B991" s="428" t="s">
        <v>422</v>
      </c>
      <c r="C991" s="428"/>
      <c r="D991" s="429" t="s">
        <v>423</v>
      </c>
      <c r="E991" s="429"/>
    </row>
    <row r="992" spans="1:256" customHeight="1" ht="12">
      <c r="A992" s="423"/>
      <c r="B992" s="431" t="s">
        <v>424</v>
      </c>
      <c r="C992" s="432" t="s">
        <v>8</v>
      </c>
      <c r="D992" s="431" t="s">
        <v>424</v>
      </c>
      <c r="E992" s="433" t="s">
        <v>8</v>
      </c>
    </row>
    <row r="993" spans="1:256" customHeight="1" ht="12.75">
      <c r="A993" s="423"/>
      <c r="B993" s="436" t="s">
        <v>425</v>
      </c>
      <c r="C993" s="480" t="str">
        <f>NA()</f>
        <v>0</v>
      </c>
      <c r="D993" s="438" t="s">
        <v>426</v>
      </c>
      <c r="E993" s="439"/>
    </row>
    <row r="994" spans="1:256" customHeight="1" ht="12">
      <c r="A994" s="423"/>
      <c r="B994" s="441" t="s">
        <v>427</v>
      </c>
      <c r="C994" s="441"/>
      <c r="D994" s="442" t="s">
        <v>428</v>
      </c>
      <c r="E994" s="439"/>
    </row>
    <row r="995" spans="1:256" customHeight="1" ht="12">
      <c r="A995" s="423"/>
      <c r="B995" s="443" t="s">
        <v>429</v>
      </c>
      <c r="C995" s="444" t="str">
        <f>NA()</f>
        <v>0</v>
      </c>
      <c r="D995" s="442" t="s">
        <v>430</v>
      </c>
      <c r="E995" s="439"/>
    </row>
    <row r="996" spans="1:256" customHeight="1" ht="12">
      <c r="A996" s="423"/>
      <c r="B996" s="443" t="s">
        <v>431</v>
      </c>
      <c r="C996" s="444">
        <v>0</v>
      </c>
      <c r="D996" s="442"/>
      <c r="E996" s="439"/>
    </row>
    <row r="997" spans="1:256" customHeight="1" ht="12">
      <c r="A997" s="423"/>
      <c r="B997" s="443" t="s">
        <v>78</v>
      </c>
      <c r="C997" s="444">
        <v>0</v>
      </c>
      <c r="D997" s="442"/>
      <c r="E997" s="439"/>
    </row>
    <row r="998" spans="1:256" customHeight="1" ht="12">
      <c r="A998" s="423"/>
      <c r="B998" s="445" t="s">
        <v>432</v>
      </c>
      <c r="C998" s="473" t="str">
        <f>NA()</f>
        <v>0</v>
      </c>
      <c r="D998" s="442"/>
      <c r="E998" s="439"/>
    </row>
    <row r="999" spans="1:256" customHeight="1" ht="15">
      <c r="A999" s="423"/>
      <c r="B999" s="446" t="s">
        <v>433</v>
      </c>
      <c r="C999" s="121"/>
      <c r="D999" s="442"/>
      <c r="E999" s="439"/>
    </row>
    <row r="1000" spans="1:256" customHeight="1" ht="15">
      <c r="A1000" s="423"/>
      <c r="B1000" s="443" t="s">
        <v>434</v>
      </c>
      <c r="C1000" s="121"/>
      <c r="D1000" s="442"/>
      <c r="E1000" s="439"/>
    </row>
    <row r="1001" spans="1:256" customHeight="1" ht="12">
      <c r="A1001" s="423"/>
      <c r="B1001" s="428" t="s">
        <v>435</v>
      </c>
      <c r="C1001" s="447" t="str">
        <f>C993-C995-C996-C997-C1000-C998</f>
        <v>0</v>
      </c>
      <c r="D1001" s="442"/>
      <c r="E1001" s="448"/>
    </row>
    <row r="1002" spans="1:256" customHeight="1" ht="12">
      <c r="A1002" s="423"/>
      <c r="B1002" s="450" t="s">
        <v>436</v>
      </c>
      <c r="C1002" s="451"/>
      <c r="D1002" s="442"/>
      <c r="E1002" s="448"/>
    </row>
    <row r="1003" spans="1:256" customHeight="1" ht="12">
      <c r="A1003" s="423"/>
      <c r="B1003" s="452" t="s">
        <v>25</v>
      </c>
      <c r="C1003" s="452" t="str">
        <f>C1001+C1002</f>
        <v>0</v>
      </c>
      <c r="D1003" s="453"/>
      <c r="E1003" s="454"/>
    </row>
    <row r="1004" spans="1:256" customHeight="1" ht="12">
      <c r="A1004" s="423"/>
      <c r="E1004" s="455"/>
    </row>
    <row r="1005" spans="1:256" customHeight="1" ht="12">
      <c r="A1005" s="423"/>
      <c r="B1005" s="42" t="s">
        <v>26</v>
      </c>
      <c r="C1005" s="43"/>
      <c r="D1005" s="456"/>
      <c r="E1005" s="457"/>
    </row>
    <row r="1006" spans="1:256" customHeight="1" ht="12">
      <c r="A1006" s="423"/>
      <c r="B1006" s="46"/>
      <c r="D1006" s="458"/>
      <c r="E1006" s="459" t="s">
        <v>27</v>
      </c>
    </row>
    <row r="1007" spans="1:256" customHeight="1" ht="12">
      <c r="A1007" s="484"/>
      <c r="B1007" s="485"/>
      <c r="C1007" s="460"/>
      <c r="D1007" s="486"/>
      <c r="E1007" s="487"/>
    </row>
    <row r="1008" spans="1:256" customHeight="1" ht="12">
      <c r="A1008" s="423"/>
      <c r="B1008" s="46"/>
      <c r="D1008" s="458"/>
      <c r="E1008" s="459"/>
    </row>
    <row r="1009" spans="1:256" customHeight="1" ht="12">
      <c r="A1009" s="421" t="s">
        <v>414</v>
      </c>
      <c r="B1009" s="421"/>
      <c r="C1009" s="421"/>
      <c r="D1009" s="421"/>
      <c r="E1009" s="421"/>
    </row>
    <row r="1010" spans="1:256" customHeight="1" ht="12">
      <c r="A1010" s="422" t="s">
        <v>415</v>
      </c>
      <c r="B1010" s="422"/>
      <c r="C1010" s="422"/>
      <c r="D1010" s="422"/>
      <c r="E1010" s="422"/>
    </row>
    <row r="1011" spans="1:256" customHeight="1" ht="12">
      <c r="A1011" s="423"/>
      <c r="B1011" s="423"/>
      <c r="C1011" s="423"/>
      <c r="D1011" s="423"/>
      <c r="E1011" s="424"/>
    </row>
    <row r="1012" spans="1:256" customHeight="1" ht="12">
      <c r="A1012" s="423"/>
      <c r="B1012" s="423" t="s">
        <v>416</v>
      </c>
      <c r="C1012" s="425" t="s">
        <v>482</v>
      </c>
      <c r="D1012" s="423" t="s">
        <v>418</v>
      </c>
      <c r="E1012" s="420">
        <v>16000</v>
      </c>
    </row>
    <row r="1013" spans="1:256" customHeight="1" ht="12">
      <c r="A1013" s="423"/>
      <c r="B1013" s="423" t="s">
        <v>419</v>
      </c>
      <c r="C1013" s="426">
        <v>41725</v>
      </c>
      <c r="D1013" s="423" t="s">
        <v>420</v>
      </c>
      <c r="E1013" s="427" t="s">
        <v>421</v>
      </c>
    </row>
    <row r="1014" spans="1:256" customHeight="1" ht="12">
      <c r="A1014" s="423"/>
      <c r="B1014" s="428" t="s">
        <v>422</v>
      </c>
      <c r="C1014" s="428"/>
      <c r="D1014" s="429" t="s">
        <v>423</v>
      </c>
      <c r="E1014" s="429"/>
    </row>
    <row r="1015" spans="1:256" customHeight="1" ht="12">
      <c r="A1015" s="423"/>
      <c r="B1015" s="431" t="s">
        <v>424</v>
      </c>
      <c r="C1015" s="432" t="s">
        <v>8</v>
      </c>
      <c r="D1015" s="431" t="s">
        <v>424</v>
      </c>
      <c r="E1015" s="433" t="s">
        <v>8</v>
      </c>
    </row>
    <row r="1016" spans="1:256" customHeight="1" ht="12.75">
      <c r="A1016" s="423"/>
      <c r="B1016" s="436" t="s">
        <v>425</v>
      </c>
      <c r="C1016" s="480" t="str">
        <f>NA()</f>
        <v>0</v>
      </c>
      <c r="D1016" s="438" t="s">
        <v>426</v>
      </c>
      <c r="E1016" s="439"/>
    </row>
    <row r="1017" spans="1:256" customHeight="1" ht="12">
      <c r="A1017" s="423"/>
      <c r="B1017" s="441" t="s">
        <v>427</v>
      </c>
      <c r="C1017" s="441"/>
      <c r="D1017" s="442" t="s">
        <v>428</v>
      </c>
      <c r="E1017" s="439"/>
    </row>
    <row r="1018" spans="1:256" customHeight="1" ht="12">
      <c r="A1018" s="423"/>
      <c r="B1018" s="443" t="s">
        <v>429</v>
      </c>
      <c r="C1018" s="444" t="str">
        <f>NA()</f>
        <v>0</v>
      </c>
      <c r="D1018" s="442" t="s">
        <v>430</v>
      </c>
      <c r="E1018" s="439"/>
    </row>
    <row r="1019" spans="1:256" customHeight="1" ht="12">
      <c r="A1019" s="423"/>
      <c r="B1019" s="443" t="s">
        <v>431</v>
      </c>
      <c r="C1019" s="444" t="str">
        <f>NA()</f>
        <v>0</v>
      </c>
      <c r="D1019" s="442"/>
      <c r="E1019" s="439"/>
    </row>
    <row r="1020" spans="1:256" customHeight="1" ht="12">
      <c r="A1020" s="423"/>
      <c r="B1020" s="443" t="s">
        <v>78</v>
      </c>
      <c r="C1020" s="444" t="str">
        <f>NA()</f>
        <v>0</v>
      </c>
      <c r="D1020" s="442"/>
      <c r="E1020" s="439"/>
    </row>
    <row r="1021" spans="1:256" customHeight="1" ht="12">
      <c r="A1021" s="423"/>
      <c r="B1021" s="445" t="s">
        <v>432</v>
      </c>
      <c r="C1021" s="445"/>
      <c r="D1021" s="442"/>
      <c r="E1021" s="439"/>
    </row>
    <row r="1022" spans="1:256" customHeight="1" ht="15">
      <c r="A1022" s="423"/>
      <c r="B1022" s="446" t="s">
        <v>433</v>
      </c>
      <c r="C1022" s="121"/>
      <c r="D1022" s="442"/>
      <c r="E1022" s="439"/>
    </row>
    <row r="1023" spans="1:256" customHeight="1" ht="15">
      <c r="A1023" s="423"/>
      <c r="B1023" s="443" t="s">
        <v>434</v>
      </c>
      <c r="C1023" s="121"/>
      <c r="D1023" s="442"/>
      <c r="E1023" s="439"/>
    </row>
    <row r="1024" spans="1:256" customHeight="1" ht="12">
      <c r="A1024" s="423"/>
      <c r="B1024" s="428" t="s">
        <v>435</v>
      </c>
      <c r="C1024" s="447" t="str">
        <f>C1016-C1018-C1019-C1020-C1023</f>
        <v>0</v>
      </c>
      <c r="D1024" s="442"/>
      <c r="E1024" s="448"/>
    </row>
    <row r="1025" spans="1:256" customHeight="1" ht="12">
      <c r="A1025" s="423"/>
      <c r="B1025" s="450" t="s">
        <v>436</v>
      </c>
      <c r="C1025" s="451"/>
      <c r="D1025" s="442"/>
      <c r="E1025" s="448"/>
    </row>
    <row r="1026" spans="1:256" customHeight="1" ht="12">
      <c r="A1026" s="423"/>
      <c r="B1026" s="452" t="s">
        <v>25</v>
      </c>
      <c r="C1026" s="452" t="str">
        <f>C1024+C1025</f>
        <v>0</v>
      </c>
      <c r="D1026" s="453"/>
      <c r="E1026" s="454"/>
    </row>
    <row r="1027" spans="1:256" customHeight="1" ht="12">
      <c r="A1027" s="423"/>
      <c r="E1027" s="455"/>
    </row>
    <row r="1028" spans="1:256" customHeight="1" ht="12">
      <c r="A1028" s="423"/>
      <c r="B1028" s="42" t="s">
        <v>26</v>
      </c>
      <c r="C1028" s="43"/>
      <c r="D1028" s="456"/>
      <c r="E1028" s="457"/>
    </row>
    <row r="1029" spans="1:256" customHeight="1" ht="12">
      <c r="A1029" s="423"/>
      <c r="B1029" s="46"/>
      <c r="D1029" s="458"/>
      <c r="E1029" s="459" t="s">
        <v>27</v>
      </c>
    </row>
    <row r="1030" spans="1:256" customHeight="1" ht="12">
      <c r="A1030" s="488"/>
      <c r="B1030" s="481"/>
      <c r="C1030" s="469"/>
      <c r="D1030" s="482"/>
      <c r="E1030" s="483"/>
    </row>
    <row r="1031" spans="1:256" customHeight="1" ht="12">
      <c r="A1031" s="423"/>
      <c r="B1031" s="46"/>
      <c r="D1031" s="458"/>
      <c r="E1031" s="459"/>
    </row>
    <row r="1032" spans="1:256" customHeight="1" ht="12">
      <c r="A1032" s="421" t="s">
        <v>414</v>
      </c>
      <c r="B1032" s="421"/>
      <c r="C1032" s="421"/>
      <c r="D1032" s="421"/>
      <c r="E1032" s="421"/>
    </row>
    <row r="1033" spans="1:256" customHeight="1" ht="12">
      <c r="A1033" s="422" t="s">
        <v>415</v>
      </c>
      <c r="B1033" s="422"/>
      <c r="C1033" s="422"/>
      <c r="D1033" s="422"/>
      <c r="E1033" s="422"/>
    </row>
    <row r="1034" spans="1:256" customHeight="1" ht="12">
      <c r="A1034" s="423"/>
      <c r="B1034" s="423"/>
      <c r="C1034" s="423"/>
      <c r="D1034" s="423"/>
      <c r="E1034" s="424"/>
    </row>
    <row r="1035" spans="1:256" customHeight="1" ht="12">
      <c r="A1035" s="423"/>
      <c r="B1035" s="423" t="s">
        <v>416</v>
      </c>
      <c r="C1035" s="425" t="s">
        <v>483</v>
      </c>
      <c r="D1035" s="423" t="s">
        <v>418</v>
      </c>
      <c r="E1035" s="420">
        <v>15000</v>
      </c>
    </row>
    <row r="1036" spans="1:256" customHeight="1" ht="12">
      <c r="A1036" s="423"/>
      <c r="B1036" s="423" t="s">
        <v>419</v>
      </c>
      <c r="C1036" s="426">
        <v>41729</v>
      </c>
      <c r="D1036" s="423" t="s">
        <v>420</v>
      </c>
      <c r="E1036" s="427" t="s">
        <v>421</v>
      </c>
    </row>
    <row r="1037" spans="1:256" customHeight="1" ht="12">
      <c r="A1037" s="423"/>
      <c r="B1037" s="428" t="s">
        <v>422</v>
      </c>
      <c r="C1037" s="428"/>
      <c r="D1037" s="429" t="s">
        <v>423</v>
      </c>
      <c r="E1037" s="429"/>
    </row>
    <row r="1038" spans="1:256" customHeight="1" ht="12">
      <c r="A1038" s="423"/>
      <c r="B1038" s="431" t="s">
        <v>424</v>
      </c>
      <c r="C1038" s="432" t="s">
        <v>8</v>
      </c>
      <c r="D1038" s="431" t="s">
        <v>424</v>
      </c>
      <c r="E1038" s="433" t="s">
        <v>8</v>
      </c>
    </row>
    <row r="1039" spans="1:256" customHeight="1" ht="12.75">
      <c r="A1039" s="423"/>
      <c r="B1039" s="436" t="s">
        <v>425</v>
      </c>
      <c r="C1039" s="480" t="str">
        <f>NA()</f>
        <v>0</v>
      </c>
      <c r="D1039" s="438" t="s">
        <v>426</v>
      </c>
      <c r="E1039" s="439"/>
    </row>
    <row r="1040" spans="1:256" customHeight="1" ht="12">
      <c r="A1040" s="423"/>
      <c r="B1040" s="441" t="s">
        <v>427</v>
      </c>
      <c r="C1040" s="441"/>
      <c r="D1040" s="442" t="s">
        <v>428</v>
      </c>
      <c r="E1040" s="439"/>
    </row>
    <row r="1041" spans="1:256" customHeight="1" ht="12">
      <c r="A1041" s="423"/>
      <c r="B1041" s="443" t="s">
        <v>429</v>
      </c>
      <c r="C1041" s="444" t="str">
        <f>NA()</f>
        <v>0</v>
      </c>
      <c r="D1041" s="442" t="s">
        <v>430</v>
      </c>
      <c r="E1041" s="439"/>
    </row>
    <row r="1042" spans="1:256" customHeight="1" ht="12">
      <c r="A1042" s="423"/>
      <c r="B1042" s="443" t="s">
        <v>431</v>
      </c>
      <c r="C1042" s="444" t="str">
        <f>NA()</f>
        <v>0</v>
      </c>
      <c r="D1042" s="442"/>
      <c r="E1042" s="439"/>
    </row>
    <row r="1043" spans="1:256" customHeight="1" ht="12">
      <c r="A1043" s="423"/>
      <c r="B1043" s="443" t="s">
        <v>78</v>
      </c>
      <c r="C1043" s="444" t="str">
        <f>NA()</f>
        <v>0</v>
      </c>
      <c r="D1043" s="442"/>
      <c r="E1043" s="439"/>
    </row>
    <row r="1044" spans="1:256" customHeight="1" ht="12">
      <c r="A1044" s="423"/>
      <c r="B1044" s="445" t="s">
        <v>432</v>
      </c>
      <c r="C1044" s="445"/>
      <c r="D1044" s="442"/>
      <c r="E1044" s="439"/>
    </row>
    <row r="1045" spans="1:256" customHeight="1" ht="15">
      <c r="A1045" s="423"/>
      <c r="B1045" s="446" t="s">
        <v>433</v>
      </c>
      <c r="C1045" s="121"/>
      <c r="D1045" s="442"/>
      <c r="E1045" s="439"/>
    </row>
    <row r="1046" spans="1:256" customHeight="1" ht="15">
      <c r="A1046" s="423"/>
      <c r="B1046" s="443" t="s">
        <v>434</v>
      </c>
      <c r="C1046" s="121"/>
      <c r="D1046" s="442"/>
      <c r="E1046" s="439"/>
    </row>
    <row r="1047" spans="1:256" customHeight="1" ht="12">
      <c r="A1047" s="423"/>
      <c r="B1047" s="428" t="s">
        <v>435</v>
      </c>
      <c r="C1047" s="447" t="str">
        <f>C1039-C1041-C1042-C1043-C1046</f>
        <v>0</v>
      </c>
      <c r="D1047" s="442"/>
      <c r="E1047" s="448"/>
    </row>
    <row r="1048" spans="1:256" customHeight="1" ht="12">
      <c r="A1048" s="423"/>
      <c r="B1048" s="450" t="s">
        <v>436</v>
      </c>
      <c r="C1048" s="451"/>
      <c r="D1048" s="442"/>
      <c r="E1048" s="448"/>
    </row>
    <row r="1049" spans="1:256" customHeight="1" ht="12">
      <c r="A1049" s="423"/>
      <c r="B1049" s="452" t="s">
        <v>25</v>
      </c>
      <c r="C1049" s="452" t="str">
        <f>C1047+C1048</f>
        <v>0</v>
      </c>
      <c r="D1049" s="453"/>
      <c r="E1049" s="454"/>
    </row>
    <row r="1050" spans="1:256" customHeight="1" ht="12">
      <c r="A1050" s="423"/>
      <c r="E1050" s="455"/>
    </row>
    <row r="1051" spans="1:256" customHeight="1" ht="12">
      <c r="A1051" s="423"/>
      <c r="B1051" s="42" t="s">
        <v>26</v>
      </c>
      <c r="C1051" s="43"/>
      <c r="D1051" s="456"/>
      <c r="E1051" s="457"/>
    </row>
    <row r="1052" spans="1:256" customHeight="1" ht="12">
      <c r="A1052" s="423"/>
      <c r="B1052" s="46"/>
      <c r="D1052" s="458"/>
      <c r="E1052" s="459" t="s">
        <v>27</v>
      </c>
    </row>
    <row r="1053" spans="1:256" customHeight="1" ht="12">
      <c r="A1053" s="423"/>
      <c r="B1053" s="481"/>
      <c r="C1053" s="469"/>
      <c r="D1053" s="482"/>
      <c r="E1053" s="483"/>
    </row>
    <row r="1054" spans="1:256" customHeight="1" ht="12">
      <c r="A1054" s="423"/>
      <c r="B1054" s="46"/>
      <c r="D1054" s="458"/>
      <c r="E1054" s="459"/>
    </row>
    <row r="1055" spans="1:256" customHeight="1" ht="12">
      <c r="A1055" s="421" t="s">
        <v>414</v>
      </c>
      <c r="B1055" s="421"/>
      <c r="C1055" s="421"/>
      <c r="D1055" s="421"/>
      <c r="E1055" s="421"/>
    </row>
    <row r="1056" spans="1:256" customHeight="1" ht="12">
      <c r="A1056" s="422" t="s">
        <v>415</v>
      </c>
      <c r="B1056" s="422"/>
      <c r="C1056" s="422"/>
      <c r="D1056" s="422"/>
      <c r="E1056" s="422"/>
    </row>
    <row r="1057" spans="1:256" customHeight="1" ht="12">
      <c r="A1057" s="423"/>
      <c r="B1057" s="423"/>
      <c r="C1057" s="423"/>
      <c r="D1057" s="423"/>
      <c r="E1057" s="424"/>
    </row>
    <row r="1058" spans="1:256" customHeight="1" ht="12">
      <c r="A1058" s="423"/>
      <c r="B1058" s="423" t="s">
        <v>416</v>
      </c>
      <c r="C1058" s="425" t="s">
        <v>484</v>
      </c>
      <c r="D1058" s="423" t="s">
        <v>418</v>
      </c>
      <c r="E1058" s="420">
        <v>25000</v>
      </c>
    </row>
    <row r="1059" spans="1:256" customHeight="1" ht="12">
      <c r="A1059" s="423"/>
      <c r="B1059" s="423" t="s">
        <v>419</v>
      </c>
      <c r="C1059" s="426">
        <v>41729</v>
      </c>
      <c r="D1059" s="423" t="s">
        <v>420</v>
      </c>
      <c r="E1059" s="427" t="s">
        <v>421</v>
      </c>
    </row>
    <row r="1060" spans="1:256" customHeight="1" ht="12">
      <c r="A1060" s="423"/>
      <c r="B1060" s="428" t="s">
        <v>422</v>
      </c>
      <c r="C1060" s="428"/>
      <c r="D1060" s="429" t="s">
        <v>423</v>
      </c>
      <c r="E1060" s="429"/>
    </row>
    <row r="1061" spans="1:256" customHeight="1" ht="12">
      <c r="A1061" s="423"/>
      <c r="B1061" s="431" t="s">
        <v>424</v>
      </c>
      <c r="C1061" s="432" t="s">
        <v>8</v>
      </c>
      <c r="D1061" s="431" t="s">
        <v>424</v>
      </c>
      <c r="E1061" s="433" t="s">
        <v>8</v>
      </c>
    </row>
    <row r="1062" spans="1:256" customHeight="1" ht="12">
      <c r="A1062" s="423"/>
      <c r="B1062" s="436" t="s">
        <v>425</v>
      </c>
      <c r="C1062" s="437" t="str">
        <f>NA()</f>
        <v>0</v>
      </c>
      <c r="D1062" s="438" t="s">
        <v>426</v>
      </c>
      <c r="E1062" s="439"/>
    </row>
    <row r="1063" spans="1:256" customHeight="1" ht="12">
      <c r="A1063" s="423"/>
      <c r="B1063" s="441" t="s">
        <v>427</v>
      </c>
      <c r="C1063" s="441"/>
      <c r="D1063" s="442" t="s">
        <v>428</v>
      </c>
      <c r="E1063" s="439"/>
    </row>
    <row r="1064" spans="1:256" customHeight="1" ht="12">
      <c r="A1064" s="423"/>
      <c r="B1064" s="443" t="s">
        <v>429</v>
      </c>
      <c r="C1064" s="444" t="str">
        <f>NA()</f>
        <v>0</v>
      </c>
      <c r="D1064" s="442" t="s">
        <v>430</v>
      </c>
      <c r="E1064" s="439"/>
    </row>
    <row r="1065" spans="1:256" customHeight="1" ht="12">
      <c r="A1065" s="423"/>
      <c r="B1065" s="443" t="s">
        <v>431</v>
      </c>
      <c r="C1065" s="444" t="str">
        <f>NA()</f>
        <v>0</v>
      </c>
      <c r="D1065" s="442"/>
      <c r="E1065" s="439"/>
    </row>
    <row r="1066" spans="1:256" customHeight="1" ht="12">
      <c r="A1066" s="423"/>
      <c r="B1066" s="443" t="s">
        <v>78</v>
      </c>
      <c r="C1066" s="444" t="str">
        <f>NA()</f>
        <v>0</v>
      </c>
      <c r="D1066" s="442"/>
      <c r="E1066" s="439"/>
    </row>
    <row r="1067" spans="1:256" customHeight="1" ht="12">
      <c r="A1067" s="423"/>
      <c r="B1067" s="445" t="s">
        <v>432</v>
      </c>
      <c r="C1067" s="445"/>
      <c r="D1067" s="442"/>
      <c r="E1067" s="439"/>
    </row>
    <row r="1068" spans="1:256" customHeight="1" ht="15">
      <c r="A1068" s="423"/>
      <c r="B1068" s="446" t="s">
        <v>433</v>
      </c>
      <c r="C1068" s="121"/>
      <c r="D1068" s="442"/>
      <c r="E1068" s="439"/>
    </row>
    <row r="1069" spans="1:256" customHeight="1" ht="15">
      <c r="A1069" s="423"/>
      <c r="B1069" s="443" t="s">
        <v>434</v>
      </c>
      <c r="C1069" s="121"/>
      <c r="D1069" s="442"/>
      <c r="E1069" s="439"/>
    </row>
    <row r="1070" spans="1:256" customHeight="1" ht="12">
      <c r="A1070" s="423"/>
      <c r="B1070" s="428" t="s">
        <v>435</v>
      </c>
      <c r="C1070" s="447" t="str">
        <f>C1062-C1064-C1065-C1066-C1069</f>
        <v>0</v>
      </c>
      <c r="D1070" s="442"/>
      <c r="E1070" s="448"/>
    </row>
    <row r="1071" spans="1:256" customHeight="1" ht="12">
      <c r="A1071" s="423"/>
      <c r="B1071" s="450" t="s">
        <v>436</v>
      </c>
      <c r="C1071" s="451"/>
      <c r="D1071" s="442"/>
      <c r="E1071" s="448"/>
    </row>
    <row r="1072" spans="1:256" customHeight="1" ht="12">
      <c r="A1072" s="423"/>
      <c r="B1072" s="452" t="s">
        <v>25</v>
      </c>
      <c r="C1072" s="452" t="str">
        <f>C1070+C1071</f>
        <v>0</v>
      </c>
      <c r="D1072" s="453"/>
      <c r="E1072" s="454"/>
    </row>
    <row r="1073" spans="1:256" customHeight="1" ht="12">
      <c r="A1073" s="423"/>
      <c r="E1073" s="455"/>
    </row>
    <row r="1074" spans="1:256" customHeight="1" ht="12">
      <c r="A1074" s="423"/>
      <c r="B1074" s="42" t="s">
        <v>26</v>
      </c>
      <c r="C1074" s="43"/>
      <c r="D1074" s="456"/>
      <c r="E1074" s="457"/>
    </row>
    <row r="1075" spans="1:256" customHeight="1" ht="12">
      <c r="A1075" s="423"/>
      <c r="B1075" s="46"/>
      <c r="D1075" s="458"/>
      <c r="E1075" s="459" t="s">
        <v>27</v>
      </c>
    </row>
    <row r="1076" spans="1:256" customHeight="1" ht="12">
      <c r="A1076" s="488"/>
      <c r="B1076" s="481"/>
      <c r="C1076" s="469"/>
      <c r="D1076" s="482"/>
      <c r="E1076" s="483"/>
    </row>
    <row r="1077" spans="1:256" customHeight="1" ht="12">
      <c r="A1077" s="423"/>
      <c r="B1077" s="46"/>
      <c r="D1077" s="458"/>
      <c r="E1077" s="459"/>
    </row>
    <row r="1078" spans="1:256" customHeight="1" ht="12">
      <c r="A1078" s="421" t="s">
        <v>414</v>
      </c>
      <c r="B1078" s="421"/>
      <c r="C1078" s="421"/>
      <c r="D1078" s="421"/>
      <c r="E1078" s="421"/>
    </row>
    <row r="1079" spans="1:256" customHeight="1" ht="12">
      <c r="A1079" s="422" t="s">
        <v>415</v>
      </c>
      <c r="B1079" s="422"/>
      <c r="C1079" s="422"/>
      <c r="D1079" s="422"/>
      <c r="E1079" s="422"/>
    </row>
    <row r="1080" spans="1:256" customHeight="1" ht="12">
      <c r="A1080" s="423"/>
      <c r="B1080" s="423"/>
      <c r="C1080" s="423"/>
      <c r="D1080" s="423"/>
      <c r="E1080" s="424"/>
    </row>
    <row r="1081" spans="1:256" customHeight="1" ht="12">
      <c r="A1081" s="423"/>
      <c r="B1081" s="423" t="s">
        <v>416</v>
      </c>
      <c r="C1081" s="425" t="s">
        <v>485</v>
      </c>
      <c r="D1081" s="423" t="s">
        <v>418</v>
      </c>
      <c r="E1081" s="420">
        <v>15000</v>
      </c>
    </row>
    <row r="1082" spans="1:256" customHeight="1" ht="12">
      <c r="A1082" s="423"/>
      <c r="B1082" s="423" t="s">
        <v>419</v>
      </c>
      <c r="C1082" s="426">
        <v>41729</v>
      </c>
      <c r="D1082" s="423" t="s">
        <v>420</v>
      </c>
      <c r="E1082" s="427" t="s">
        <v>421</v>
      </c>
    </row>
    <row r="1083" spans="1:256" customHeight="1" ht="12">
      <c r="A1083" s="423"/>
      <c r="B1083" s="428" t="s">
        <v>422</v>
      </c>
      <c r="C1083" s="428"/>
      <c r="D1083" s="429" t="s">
        <v>423</v>
      </c>
      <c r="E1083" s="429"/>
    </row>
    <row r="1084" spans="1:256" customHeight="1" ht="12">
      <c r="A1084" s="423"/>
      <c r="B1084" s="431" t="s">
        <v>424</v>
      </c>
      <c r="C1084" s="432" t="s">
        <v>8</v>
      </c>
      <c r="D1084" s="431" t="s">
        <v>424</v>
      </c>
      <c r="E1084" s="433" t="s">
        <v>8</v>
      </c>
    </row>
    <row r="1085" spans="1:256" customHeight="1" ht="12.75">
      <c r="A1085" s="423"/>
      <c r="B1085" s="436" t="s">
        <v>425</v>
      </c>
      <c r="C1085" s="480" t="str">
        <f>NA()</f>
        <v>0</v>
      </c>
      <c r="D1085" s="438" t="s">
        <v>426</v>
      </c>
      <c r="E1085" s="439"/>
    </row>
    <row r="1086" spans="1:256" customHeight="1" ht="12">
      <c r="A1086" s="423"/>
      <c r="B1086" s="441" t="s">
        <v>427</v>
      </c>
      <c r="C1086" s="441"/>
      <c r="D1086" s="442" t="s">
        <v>428</v>
      </c>
      <c r="E1086" s="439"/>
    </row>
    <row r="1087" spans="1:256" customHeight="1" ht="12">
      <c r="A1087" s="423"/>
      <c r="B1087" s="443" t="s">
        <v>429</v>
      </c>
      <c r="C1087" s="444" t="str">
        <f>NA()</f>
        <v>0</v>
      </c>
      <c r="D1087" s="442" t="s">
        <v>430</v>
      </c>
      <c r="E1087" s="439"/>
    </row>
    <row r="1088" spans="1:256" customHeight="1" ht="12">
      <c r="A1088" s="423"/>
      <c r="B1088" s="443" t="s">
        <v>431</v>
      </c>
      <c r="C1088" s="444" t="str">
        <f>NA()</f>
        <v>0</v>
      </c>
      <c r="D1088" s="442"/>
      <c r="E1088" s="439"/>
    </row>
    <row r="1089" spans="1:256" customHeight="1" ht="12">
      <c r="A1089" s="423"/>
      <c r="B1089" s="443" t="s">
        <v>78</v>
      </c>
      <c r="C1089" s="444" t="str">
        <f>NA()</f>
        <v>0</v>
      </c>
      <c r="D1089" s="442"/>
      <c r="E1089" s="439"/>
    </row>
    <row r="1090" spans="1:256" customHeight="1" ht="12">
      <c r="A1090" s="423"/>
      <c r="B1090" s="445" t="s">
        <v>432</v>
      </c>
      <c r="C1090" s="445"/>
      <c r="D1090" s="442"/>
      <c r="E1090" s="439"/>
    </row>
    <row r="1091" spans="1:256" customHeight="1" ht="15">
      <c r="A1091" s="423"/>
      <c r="B1091" s="446" t="s">
        <v>433</v>
      </c>
      <c r="C1091" s="121"/>
      <c r="D1091" s="442"/>
      <c r="E1091" s="439"/>
    </row>
    <row r="1092" spans="1:256" customHeight="1" ht="15">
      <c r="A1092" s="423"/>
      <c r="B1092" s="443" t="s">
        <v>434</v>
      </c>
      <c r="C1092" s="121"/>
      <c r="D1092" s="442"/>
      <c r="E1092" s="439"/>
    </row>
    <row r="1093" spans="1:256" customHeight="1" ht="12">
      <c r="A1093" s="423"/>
      <c r="B1093" s="428" t="s">
        <v>435</v>
      </c>
      <c r="C1093" s="447" t="str">
        <f>C1085-C1087-C1088-C1089-C1092</f>
        <v>0</v>
      </c>
      <c r="D1093" s="442"/>
      <c r="E1093" s="448"/>
    </row>
    <row r="1094" spans="1:256" customHeight="1" ht="12">
      <c r="A1094" s="423"/>
      <c r="B1094" s="450" t="s">
        <v>436</v>
      </c>
      <c r="C1094" s="451"/>
      <c r="D1094" s="442"/>
      <c r="E1094" s="448"/>
    </row>
    <row r="1095" spans="1:256" customHeight="1" ht="12">
      <c r="A1095" s="423"/>
      <c r="B1095" s="452" t="s">
        <v>25</v>
      </c>
      <c r="C1095" s="452" t="str">
        <f>C1093+C1094</f>
        <v>0</v>
      </c>
      <c r="D1095" s="453"/>
      <c r="E1095" s="454"/>
    </row>
    <row r="1096" spans="1:256" customHeight="1" ht="12">
      <c r="A1096" s="423"/>
      <c r="E1096" s="455"/>
    </row>
    <row r="1097" spans="1:256" customHeight="1" ht="12">
      <c r="A1097" s="423"/>
      <c r="B1097" s="42" t="s">
        <v>26</v>
      </c>
      <c r="C1097" s="43"/>
      <c r="D1097" s="456"/>
      <c r="E1097" s="457"/>
    </row>
    <row r="1098" spans="1:256" customHeight="1" ht="12">
      <c r="A1098" s="423"/>
      <c r="B1098" s="46"/>
      <c r="D1098" s="458"/>
      <c r="E1098" s="459" t="s">
        <v>27</v>
      </c>
    </row>
    <row r="1099" spans="1:256" customHeight="1" ht="12">
      <c r="A1099" s="484"/>
      <c r="B1099" s="485"/>
      <c r="C1099" s="460"/>
      <c r="D1099" s="486"/>
      <c r="E1099" s="487"/>
    </row>
    <row r="1100" spans="1:256" customHeight="1" ht="12">
      <c r="A1100" s="423"/>
      <c r="B1100" s="46"/>
      <c r="D1100" s="458"/>
      <c r="E1100" s="459"/>
    </row>
    <row r="1101" spans="1:256" customHeight="1" ht="12">
      <c r="A1101" s="421" t="s">
        <v>414</v>
      </c>
      <c r="B1101" s="421"/>
      <c r="C1101" s="421"/>
      <c r="D1101" s="421"/>
      <c r="E1101" s="421"/>
    </row>
    <row r="1102" spans="1:256" customHeight="1" ht="12">
      <c r="A1102" s="422" t="s">
        <v>415</v>
      </c>
      <c r="B1102" s="422"/>
      <c r="C1102" s="422"/>
      <c r="D1102" s="422"/>
      <c r="E1102" s="422"/>
    </row>
    <row r="1103" spans="1:256" customHeight="1" ht="12">
      <c r="A1103" s="423"/>
      <c r="B1103" s="423"/>
      <c r="C1103" s="423"/>
      <c r="D1103" s="423"/>
      <c r="E1103" s="424"/>
    </row>
    <row r="1104" spans="1:256" customHeight="1" ht="12">
      <c r="A1104" s="423"/>
      <c r="B1104" s="423" t="s">
        <v>416</v>
      </c>
      <c r="C1104" s="425" t="s">
        <v>486</v>
      </c>
      <c r="D1104" s="423" t="s">
        <v>418</v>
      </c>
      <c r="E1104" s="420">
        <v>15000</v>
      </c>
    </row>
    <row r="1105" spans="1:256" customHeight="1" ht="12">
      <c r="A1105" s="423"/>
      <c r="B1105" s="423" t="s">
        <v>419</v>
      </c>
      <c r="C1105" s="426">
        <v>41729</v>
      </c>
      <c r="D1105" s="423" t="s">
        <v>420</v>
      </c>
      <c r="E1105" s="427" t="s">
        <v>421</v>
      </c>
    </row>
    <row r="1106" spans="1:256" customHeight="1" ht="12">
      <c r="A1106" s="423"/>
      <c r="B1106" s="428" t="s">
        <v>422</v>
      </c>
      <c r="C1106" s="428"/>
      <c r="D1106" s="429" t="s">
        <v>423</v>
      </c>
      <c r="E1106" s="429"/>
    </row>
    <row r="1107" spans="1:256" customHeight="1" ht="12">
      <c r="A1107" s="423"/>
      <c r="B1107" s="431" t="s">
        <v>424</v>
      </c>
      <c r="C1107" s="432" t="s">
        <v>8</v>
      </c>
      <c r="D1107" s="431" t="s">
        <v>424</v>
      </c>
      <c r="E1107" s="433" t="s">
        <v>8</v>
      </c>
    </row>
    <row r="1108" spans="1:256" customHeight="1" ht="12.75">
      <c r="A1108" s="423"/>
      <c r="B1108" s="436" t="s">
        <v>425</v>
      </c>
      <c r="C1108" s="480" t="str">
        <f>NA()</f>
        <v>0</v>
      </c>
      <c r="D1108" s="438" t="s">
        <v>426</v>
      </c>
      <c r="E1108" s="439"/>
    </row>
    <row r="1109" spans="1:256" customHeight="1" ht="12">
      <c r="A1109" s="423"/>
      <c r="B1109" s="441" t="s">
        <v>427</v>
      </c>
      <c r="C1109" s="441"/>
      <c r="D1109" s="442" t="s">
        <v>428</v>
      </c>
      <c r="E1109" s="439"/>
    </row>
    <row r="1110" spans="1:256" customHeight="1" ht="12">
      <c r="A1110" s="423"/>
      <c r="B1110" s="443" t="s">
        <v>429</v>
      </c>
      <c r="C1110" s="444" t="str">
        <f>NA()</f>
        <v>0</v>
      </c>
      <c r="D1110" s="442" t="s">
        <v>430</v>
      </c>
      <c r="E1110" s="439"/>
    </row>
    <row r="1111" spans="1:256" customHeight="1" ht="12">
      <c r="A1111" s="423"/>
      <c r="B1111" s="443" t="s">
        <v>431</v>
      </c>
      <c r="C1111" s="444" t="str">
        <f>NA()</f>
        <v>0</v>
      </c>
      <c r="D1111" s="442"/>
      <c r="E1111" s="439"/>
    </row>
    <row r="1112" spans="1:256" customHeight="1" ht="12">
      <c r="A1112" s="423"/>
      <c r="B1112" s="443" t="s">
        <v>78</v>
      </c>
      <c r="C1112" s="444" t="str">
        <f>NA()</f>
        <v>0</v>
      </c>
      <c r="D1112" s="442"/>
      <c r="E1112" s="439"/>
    </row>
    <row r="1113" spans="1:256" customHeight="1" ht="12">
      <c r="A1113" s="423"/>
      <c r="B1113" s="445" t="s">
        <v>432</v>
      </c>
      <c r="C1113" s="445"/>
      <c r="D1113" s="442"/>
      <c r="E1113" s="439"/>
    </row>
    <row r="1114" spans="1:256" customHeight="1" ht="15">
      <c r="A1114" s="423"/>
      <c r="B1114" s="446" t="s">
        <v>433</v>
      </c>
      <c r="C1114" s="121"/>
      <c r="D1114" s="442"/>
      <c r="E1114" s="439"/>
    </row>
    <row r="1115" spans="1:256" customHeight="1" ht="15">
      <c r="A1115" s="423"/>
      <c r="B1115" s="443" t="s">
        <v>434</v>
      </c>
      <c r="C1115" s="121"/>
      <c r="D1115" s="442"/>
      <c r="E1115" s="439"/>
    </row>
    <row r="1116" spans="1:256" customHeight="1" ht="12">
      <c r="A1116" s="423"/>
      <c r="B1116" s="428" t="s">
        <v>435</v>
      </c>
      <c r="C1116" s="447" t="str">
        <f>C1108-C1110-C1111-C1112-C1115</f>
        <v>0</v>
      </c>
      <c r="D1116" s="442"/>
      <c r="E1116" s="448"/>
    </row>
    <row r="1117" spans="1:256" customHeight="1" ht="12">
      <c r="A1117" s="423"/>
      <c r="B1117" s="450" t="s">
        <v>436</v>
      </c>
      <c r="C1117" s="451"/>
      <c r="D1117" s="442"/>
      <c r="E1117" s="448"/>
    </row>
    <row r="1118" spans="1:256" customHeight="1" ht="12">
      <c r="A1118" s="423"/>
      <c r="B1118" s="452" t="s">
        <v>25</v>
      </c>
      <c r="C1118" s="452" t="str">
        <f>C1116+C1117</f>
        <v>0</v>
      </c>
      <c r="D1118" s="453"/>
      <c r="E1118" s="454"/>
    </row>
    <row r="1119" spans="1:256" customHeight="1" ht="12">
      <c r="A1119" s="423"/>
      <c r="E1119" s="455"/>
    </row>
    <row r="1120" spans="1:256" customHeight="1" ht="12">
      <c r="A1120" s="423"/>
      <c r="B1120" s="42" t="s">
        <v>26</v>
      </c>
      <c r="C1120" s="43"/>
      <c r="D1120" s="456"/>
      <c r="E1120" s="457"/>
    </row>
    <row r="1121" spans="1:256" customHeight="1" ht="12">
      <c r="A1121" s="423"/>
      <c r="B1121" s="46"/>
      <c r="D1121" s="458"/>
      <c r="E1121" s="459" t="s">
        <v>27</v>
      </c>
    </row>
    <row r="1122" spans="1:256" customHeight="1" ht="12">
      <c r="A1122" s="423"/>
      <c r="B1122" s="485"/>
      <c r="C1122" s="460"/>
      <c r="D1122" s="486"/>
      <c r="E1122" s="487"/>
    </row>
    <row r="1123" spans="1:256" customHeight="1" ht="12">
      <c r="A1123" s="423"/>
      <c r="B1123" s="46"/>
      <c r="D1123" s="458"/>
      <c r="E1123" s="459"/>
    </row>
    <row r="1124" spans="1:256" customHeight="1" ht="12">
      <c r="A1124" s="421" t="s">
        <v>414</v>
      </c>
      <c r="B1124" s="421"/>
      <c r="C1124" s="421"/>
      <c r="D1124" s="421"/>
      <c r="E1124" s="421"/>
    </row>
    <row r="1125" spans="1:256" customHeight="1" ht="12">
      <c r="A1125" s="422" t="s">
        <v>415</v>
      </c>
      <c r="B1125" s="422"/>
      <c r="C1125" s="422"/>
      <c r="D1125" s="422"/>
      <c r="E1125" s="422"/>
    </row>
    <row r="1126" spans="1:256" customHeight="1" ht="12">
      <c r="A1126" s="423"/>
      <c r="B1126" s="423"/>
      <c r="C1126" s="423"/>
      <c r="D1126" s="423"/>
      <c r="E1126" s="424"/>
    </row>
    <row r="1127" spans="1:256" customHeight="1" ht="12">
      <c r="A1127" s="423"/>
      <c r="B1127" s="423" t="s">
        <v>416</v>
      </c>
      <c r="C1127" s="425" t="s">
        <v>487</v>
      </c>
      <c r="D1127" s="423" t="s">
        <v>418</v>
      </c>
      <c r="E1127" s="420" t="s">
        <v>488</v>
      </c>
    </row>
    <row r="1128" spans="1:256" customHeight="1" ht="12">
      <c r="A1128" s="423"/>
      <c r="B1128" s="423" t="s">
        <v>419</v>
      </c>
      <c r="C1128" s="426">
        <v>41729</v>
      </c>
      <c r="D1128" s="423" t="s">
        <v>420</v>
      </c>
      <c r="E1128" s="427" t="s">
        <v>421</v>
      </c>
    </row>
    <row r="1129" spans="1:256" customHeight="1" ht="12">
      <c r="A1129" s="423"/>
      <c r="B1129" s="428" t="s">
        <v>422</v>
      </c>
      <c r="C1129" s="428"/>
      <c r="D1129" s="429" t="s">
        <v>423</v>
      </c>
      <c r="E1129" s="429"/>
    </row>
    <row r="1130" spans="1:256" customHeight="1" ht="12">
      <c r="A1130" s="423"/>
      <c r="B1130" s="431" t="s">
        <v>424</v>
      </c>
      <c r="C1130" s="432" t="s">
        <v>8</v>
      </c>
      <c r="D1130" s="431" t="s">
        <v>424</v>
      </c>
      <c r="E1130" s="433" t="s">
        <v>8</v>
      </c>
    </row>
    <row r="1131" spans="1:256" customHeight="1" ht="12.75">
      <c r="A1131" s="423"/>
      <c r="B1131" s="436" t="s">
        <v>425</v>
      </c>
      <c r="C1131" s="480" t="str">
        <f>NA()</f>
        <v>0</v>
      </c>
      <c r="D1131" s="438" t="s">
        <v>426</v>
      </c>
      <c r="E1131" s="439"/>
    </row>
    <row r="1132" spans="1:256" customHeight="1" ht="12">
      <c r="A1132" s="423"/>
      <c r="B1132" s="441" t="s">
        <v>427</v>
      </c>
      <c r="C1132" s="441"/>
      <c r="D1132" s="442" t="s">
        <v>428</v>
      </c>
      <c r="E1132" s="439"/>
    </row>
    <row r="1133" spans="1:256" customHeight="1" ht="12">
      <c r="A1133" s="423"/>
      <c r="B1133" s="443" t="s">
        <v>429</v>
      </c>
      <c r="C1133" s="444" t="str">
        <f>NA()</f>
        <v>0</v>
      </c>
      <c r="D1133" s="442" t="s">
        <v>430</v>
      </c>
      <c r="E1133" s="439"/>
    </row>
    <row r="1134" spans="1:256" customHeight="1" ht="12">
      <c r="A1134" s="423"/>
      <c r="B1134" s="443" t="s">
        <v>431</v>
      </c>
      <c r="C1134" s="444" t="str">
        <f>NA()</f>
        <v>0</v>
      </c>
      <c r="D1134" s="442"/>
      <c r="E1134" s="439"/>
    </row>
    <row r="1135" spans="1:256" customHeight="1" ht="12">
      <c r="A1135" s="423"/>
      <c r="B1135" s="443" t="s">
        <v>78</v>
      </c>
      <c r="C1135" s="444">
        <v>100</v>
      </c>
      <c r="D1135" s="442"/>
      <c r="E1135" s="439"/>
    </row>
    <row r="1136" spans="1:256" customHeight="1" ht="12">
      <c r="A1136" s="423"/>
      <c r="B1136" s="445" t="s">
        <v>432</v>
      </c>
      <c r="C1136" s="445"/>
      <c r="D1136" s="442"/>
      <c r="E1136" s="439"/>
    </row>
    <row r="1137" spans="1:256" customHeight="1" ht="15">
      <c r="A1137" s="423"/>
      <c r="B1137" s="446" t="s">
        <v>433</v>
      </c>
      <c r="C1137" s="121"/>
      <c r="D1137" s="442"/>
      <c r="E1137" s="439"/>
    </row>
    <row r="1138" spans="1:256" customHeight="1" ht="15">
      <c r="A1138" s="423"/>
      <c r="B1138" s="443" t="s">
        <v>434</v>
      </c>
      <c r="C1138" s="121"/>
      <c r="D1138" s="442"/>
      <c r="E1138" s="439"/>
    </row>
    <row r="1139" spans="1:256" customHeight="1" ht="12">
      <c r="A1139" s="423"/>
      <c r="B1139" s="428" t="s">
        <v>435</v>
      </c>
      <c r="C1139" s="447" t="str">
        <f>C1131-C1133-C1134-C1135-C1138</f>
        <v>0</v>
      </c>
      <c r="D1139" s="442"/>
      <c r="E1139" s="448"/>
    </row>
    <row r="1140" spans="1:256" customHeight="1" ht="12">
      <c r="A1140" s="423"/>
      <c r="B1140" s="450" t="s">
        <v>436</v>
      </c>
      <c r="C1140" s="451"/>
      <c r="D1140" s="442"/>
      <c r="E1140" s="448"/>
    </row>
    <row r="1141" spans="1:256" customHeight="1" ht="12">
      <c r="A1141" s="423"/>
      <c r="B1141" s="452" t="s">
        <v>25</v>
      </c>
      <c r="C1141" s="452" t="str">
        <f>C1139+C1140</f>
        <v>0</v>
      </c>
      <c r="D1141" s="453"/>
      <c r="E1141" s="454"/>
    </row>
    <row r="1142" spans="1:256" customHeight="1" ht="12">
      <c r="A1142" s="423"/>
      <c r="E1142" s="455"/>
    </row>
    <row r="1143" spans="1:256" customHeight="1" ht="12">
      <c r="A1143" s="423"/>
      <c r="B1143" s="42" t="s">
        <v>26</v>
      </c>
      <c r="C1143" s="43"/>
      <c r="D1143" s="456"/>
      <c r="E1143" s="457"/>
    </row>
    <row r="1144" spans="1:256" customHeight="1" ht="12">
      <c r="A1144" s="423"/>
      <c r="B1144" s="46"/>
      <c r="D1144" s="458"/>
      <c r="E1144" s="459" t="s">
        <v>27</v>
      </c>
    </row>
    <row r="1145" spans="1:256" customHeight="1" ht="12">
      <c r="A1145" s="423"/>
      <c r="B1145" s="485"/>
      <c r="C1145" s="460"/>
      <c r="D1145" s="486"/>
      <c r="E1145" s="487"/>
    </row>
    <row r="1146" spans="1:256" customHeight="1" ht="12">
      <c r="A1146" s="423"/>
      <c r="B1146" s="46"/>
      <c r="D1146" s="458"/>
      <c r="E1146" s="459"/>
    </row>
    <row r="1147" spans="1:256" customHeight="1" ht="12">
      <c r="A1147" s="421" t="s">
        <v>414</v>
      </c>
      <c r="B1147" s="421"/>
      <c r="C1147" s="421"/>
      <c r="D1147" s="421"/>
      <c r="E1147" s="421"/>
    </row>
    <row r="1148" spans="1:256" customHeight="1" ht="12">
      <c r="A1148" s="422" t="s">
        <v>415</v>
      </c>
      <c r="B1148" s="422"/>
      <c r="C1148" s="422"/>
      <c r="D1148" s="422"/>
      <c r="E1148" s="422"/>
    </row>
    <row r="1149" spans="1:256" customHeight="1" ht="12">
      <c r="A1149" s="423"/>
      <c r="B1149" s="423"/>
      <c r="C1149" s="423"/>
      <c r="D1149" s="423"/>
      <c r="E1149" s="424"/>
    </row>
    <row r="1150" spans="1:256" customHeight="1" ht="12">
      <c r="A1150" s="423"/>
      <c r="B1150" s="423" t="s">
        <v>416</v>
      </c>
      <c r="C1150" s="425" t="s">
        <v>489</v>
      </c>
      <c r="D1150" s="423" t="s">
        <v>418</v>
      </c>
      <c r="E1150" s="420">
        <v>15000</v>
      </c>
    </row>
    <row r="1151" spans="1:256" customHeight="1" ht="12">
      <c r="A1151" s="423"/>
      <c r="B1151" s="423" t="s">
        <v>419</v>
      </c>
      <c r="C1151" s="426">
        <v>41730</v>
      </c>
      <c r="D1151" s="423" t="s">
        <v>420</v>
      </c>
      <c r="E1151" s="427" t="s">
        <v>421</v>
      </c>
    </row>
    <row r="1152" spans="1:256" customHeight="1" ht="12">
      <c r="A1152" s="423"/>
      <c r="B1152" s="428" t="s">
        <v>422</v>
      </c>
      <c r="C1152" s="428"/>
      <c r="D1152" s="429" t="s">
        <v>423</v>
      </c>
      <c r="E1152" s="429"/>
    </row>
    <row r="1153" spans="1:256" customHeight="1" ht="12">
      <c r="A1153" s="423"/>
      <c r="B1153" s="431" t="s">
        <v>424</v>
      </c>
      <c r="C1153" s="432" t="s">
        <v>8</v>
      </c>
      <c r="D1153" s="431" t="s">
        <v>424</v>
      </c>
      <c r="E1153" s="433" t="s">
        <v>8</v>
      </c>
    </row>
    <row r="1154" spans="1:256" customHeight="1" ht="12.75">
      <c r="A1154" s="423"/>
      <c r="B1154" s="436" t="s">
        <v>425</v>
      </c>
      <c r="C1154" s="480" t="str">
        <f>NA()</f>
        <v>0</v>
      </c>
      <c r="D1154" s="438" t="s">
        <v>426</v>
      </c>
      <c r="E1154" s="439"/>
    </row>
    <row r="1155" spans="1:256" customHeight="1" ht="12">
      <c r="A1155" s="423"/>
      <c r="B1155" s="441" t="s">
        <v>427</v>
      </c>
      <c r="C1155" s="441"/>
      <c r="D1155" s="442" t="s">
        <v>428</v>
      </c>
      <c r="E1155" s="439"/>
    </row>
    <row r="1156" spans="1:256" customHeight="1" ht="12">
      <c r="A1156" s="423"/>
      <c r="B1156" s="443" t="s">
        <v>429</v>
      </c>
      <c r="C1156" s="444" t="str">
        <f>NA()</f>
        <v>0</v>
      </c>
      <c r="D1156" s="442" t="s">
        <v>430</v>
      </c>
      <c r="E1156" s="439"/>
    </row>
    <row r="1157" spans="1:256" customHeight="1" ht="12">
      <c r="A1157" s="423"/>
      <c r="B1157" s="443" t="s">
        <v>431</v>
      </c>
      <c r="C1157" s="444" t="str">
        <f>NA()</f>
        <v>0</v>
      </c>
      <c r="D1157" s="442"/>
      <c r="E1157" s="439"/>
    </row>
    <row r="1158" spans="1:256" customHeight="1" ht="12">
      <c r="A1158" s="423"/>
      <c r="B1158" s="443" t="s">
        <v>78</v>
      </c>
      <c r="C1158" s="444" t="str">
        <f>NA()</f>
        <v>0</v>
      </c>
      <c r="D1158" s="442"/>
      <c r="E1158" s="439"/>
    </row>
    <row r="1159" spans="1:256" customHeight="1" ht="12">
      <c r="A1159" s="423"/>
      <c r="B1159" s="445" t="s">
        <v>432</v>
      </c>
      <c r="C1159" s="445"/>
      <c r="D1159" s="442"/>
      <c r="E1159" s="439"/>
    </row>
    <row r="1160" spans="1:256" customHeight="1" ht="15">
      <c r="A1160" s="423"/>
      <c r="B1160" s="446" t="s">
        <v>433</v>
      </c>
      <c r="C1160" s="121"/>
      <c r="D1160" s="442"/>
      <c r="E1160" s="439"/>
    </row>
    <row r="1161" spans="1:256" customHeight="1" ht="15">
      <c r="A1161" s="423"/>
      <c r="B1161" s="443" t="s">
        <v>434</v>
      </c>
      <c r="C1161" s="121"/>
      <c r="D1161" s="442"/>
      <c r="E1161" s="439"/>
    </row>
    <row r="1162" spans="1:256" customHeight="1" ht="12">
      <c r="A1162" s="423"/>
      <c r="B1162" s="428" t="s">
        <v>435</v>
      </c>
      <c r="C1162" s="447" t="str">
        <f>C1154-C1156-C1157-C1158-C1161</f>
        <v>0</v>
      </c>
      <c r="D1162" s="442"/>
      <c r="E1162" s="448"/>
    </row>
    <row r="1163" spans="1:256" customHeight="1" ht="12">
      <c r="A1163" s="423"/>
      <c r="B1163" s="450" t="s">
        <v>436</v>
      </c>
      <c r="C1163" s="451"/>
      <c r="D1163" s="442"/>
      <c r="E1163" s="448"/>
    </row>
    <row r="1164" spans="1:256" customHeight="1" ht="12">
      <c r="A1164" s="423"/>
      <c r="B1164" s="452" t="s">
        <v>25</v>
      </c>
      <c r="C1164" s="452" t="str">
        <f>C1162+C1163</f>
        <v>0</v>
      </c>
      <c r="D1164" s="453"/>
      <c r="E1164" s="454"/>
    </row>
    <row r="1165" spans="1:256" customHeight="1" ht="12">
      <c r="A1165" s="423"/>
      <c r="E1165" s="455"/>
    </row>
    <row r="1166" spans="1:256" customHeight="1" ht="12">
      <c r="A1166" s="423"/>
      <c r="B1166" s="42" t="s">
        <v>26</v>
      </c>
      <c r="C1166" s="43"/>
      <c r="D1166" s="456"/>
      <c r="E1166" s="457"/>
    </row>
    <row r="1167" spans="1:256" customHeight="1" ht="12">
      <c r="A1167" s="423"/>
      <c r="B1167" s="46"/>
      <c r="D1167" s="458"/>
      <c r="E1167" s="459" t="s">
        <v>27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1:E1"/>
    <mergeCell ref="G1:I1"/>
    <mergeCell ref="A2:E2"/>
    <mergeCell ref="G2:I2"/>
    <mergeCell ref="B6:C6"/>
    <mergeCell ref="D6:E6"/>
    <mergeCell ref="H6:I6"/>
    <mergeCell ref="B9:C9"/>
    <mergeCell ref="A26:E26"/>
    <mergeCell ref="A27:E27"/>
    <mergeCell ref="B31:C31"/>
    <mergeCell ref="D31:E31"/>
    <mergeCell ref="B34:C34"/>
    <mergeCell ref="A51:E51"/>
    <mergeCell ref="G51:I51"/>
    <mergeCell ref="A52:E52"/>
    <mergeCell ref="G52:I52"/>
    <mergeCell ref="B56:C56"/>
    <mergeCell ref="D56:E56"/>
    <mergeCell ref="B59:C59"/>
    <mergeCell ref="H68:I68"/>
    <mergeCell ref="A74:E74"/>
    <mergeCell ref="A75:E75"/>
    <mergeCell ref="B79:C79"/>
    <mergeCell ref="D79:E79"/>
    <mergeCell ref="B82:C82"/>
    <mergeCell ref="A96:E96"/>
    <mergeCell ref="G96:I96"/>
    <mergeCell ref="A97:E97"/>
    <mergeCell ref="G97:I97"/>
    <mergeCell ref="B102:C102"/>
    <mergeCell ref="D102:E102"/>
    <mergeCell ref="H102:I102"/>
    <mergeCell ref="B105:C105"/>
    <mergeCell ref="H114:I114"/>
    <mergeCell ref="A120:E120"/>
    <mergeCell ref="A121:E121"/>
    <mergeCell ref="B125:C125"/>
    <mergeCell ref="D125:E125"/>
    <mergeCell ref="B128:C128"/>
    <mergeCell ref="A143:E143"/>
    <mergeCell ref="G143:I143"/>
    <mergeCell ref="A144:E144"/>
    <mergeCell ref="G144:I144"/>
    <mergeCell ref="B148:C148"/>
    <mergeCell ref="D148:E148"/>
    <mergeCell ref="H148:I148"/>
    <mergeCell ref="B151:C151"/>
    <mergeCell ref="H160:I160"/>
    <mergeCell ref="A166:E166"/>
    <mergeCell ref="A167:E167"/>
    <mergeCell ref="B171:C171"/>
    <mergeCell ref="D171:E171"/>
    <mergeCell ref="B174:C174"/>
    <mergeCell ref="A189:E189"/>
    <mergeCell ref="G189:I189"/>
    <mergeCell ref="A190:E190"/>
    <mergeCell ref="G190:I190"/>
    <mergeCell ref="B194:C194"/>
    <mergeCell ref="D194:E194"/>
    <mergeCell ref="H194:I194"/>
    <mergeCell ref="B197:C197"/>
    <mergeCell ref="H206:I206"/>
    <mergeCell ref="A212:E212"/>
    <mergeCell ref="A213:E213"/>
    <mergeCell ref="B217:C217"/>
    <mergeCell ref="D217:E217"/>
    <mergeCell ref="B220:C220"/>
    <mergeCell ref="A235:E235"/>
    <mergeCell ref="A236:E236"/>
    <mergeCell ref="B240:C240"/>
    <mergeCell ref="D240:E240"/>
    <mergeCell ref="B243:C243"/>
    <mergeCell ref="A258:E258"/>
    <mergeCell ref="A259:E259"/>
    <mergeCell ref="B263:C263"/>
    <mergeCell ref="D263:E263"/>
    <mergeCell ref="B266:C266"/>
    <mergeCell ref="A280:E280"/>
    <mergeCell ref="G280:I280"/>
    <mergeCell ref="A281:E281"/>
    <mergeCell ref="G281:I281"/>
    <mergeCell ref="B285:C285"/>
    <mergeCell ref="D285:E285"/>
    <mergeCell ref="H285:I285"/>
    <mergeCell ref="B288:C288"/>
    <mergeCell ref="H297:I297"/>
    <mergeCell ref="A302:E302"/>
    <mergeCell ref="G302:I302"/>
    <mergeCell ref="A303:E303"/>
    <mergeCell ref="G303:I303"/>
    <mergeCell ref="B307:C307"/>
    <mergeCell ref="D307:E307"/>
    <mergeCell ref="H307:I307"/>
    <mergeCell ref="B310:C310"/>
    <mergeCell ref="H319:I319"/>
    <mergeCell ref="A324:E324"/>
    <mergeCell ref="G324:I324"/>
    <mergeCell ref="A325:E325"/>
    <mergeCell ref="G325:I325"/>
    <mergeCell ref="B329:C329"/>
    <mergeCell ref="D329:E329"/>
    <mergeCell ref="H329:I329"/>
    <mergeCell ref="B332:C332"/>
    <mergeCell ref="H341:I341"/>
    <mergeCell ref="A346:E346"/>
    <mergeCell ref="G346:I346"/>
    <mergeCell ref="A347:E347"/>
    <mergeCell ref="G347:I347"/>
    <mergeCell ref="B351:C351"/>
    <mergeCell ref="D351:E351"/>
    <mergeCell ref="H351:I351"/>
    <mergeCell ref="B354:C354"/>
    <mergeCell ref="H363:I363"/>
    <mergeCell ref="A368:E368"/>
    <mergeCell ref="G368:I368"/>
    <mergeCell ref="A369:E369"/>
    <mergeCell ref="G369:I369"/>
    <mergeCell ref="B373:C373"/>
    <mergeCell ref="D373:E373"/>
    <mergeCell ref="H373:I373"/>
    <mergeCell ref="B376:C376"/>
    <mergeCell ref="H385:I385"/>
    <mergeCell ref="A390:E390"/>
    <mergeCell ref="G390:I390"/>
    <mergeCell ref="A391:E391"/>
    <mergeCell ref="G391:I391"/>
    <mergeCell ref="B395:C395"/>
    <mergeCell ref="D395:E395"/>
    <mergeCell ref="H395:I395"/>
    <mergeCell ref="B398:C398"/>
    <mergeCell ref="H407:I407"/>
    <mergeCell ref="A412:E412"/>
    <mergeCell ref="G412:I412"/>
    <mergeCell ref="A413:E413"/>
    <mergeCell ref="G413:I413"/>
    <mergeCell ref="B417:C417"/>
    <mergeCell ref="D417:E417"/>
    <mergeCell ref="H417:I417"/>
    <mergeCell ref="B420:C420"/>
    <mergeCell ref="H429:I429"/>
    <mergeCell ref="A434:E434"/>
    <mergeCell ref="G434:I434"/>
    <mergeCell ref="A435:E435"/>
    <mergeCell ref="G435:I435"/>
    <mergeCell ref="B439:C439"/>
    <mergeCell ref="D439:E439"/>
    <mergeCell ref="H439:I439"/>
    <mergeCell ref="B442:C442"/>
    <mergeCell ref="H451:I451"/>
    <mergeCell ref="A456:E456"/>
    <mergeCell ref="G456:I456"/>
    <mergeCell ref="A457:E457"/>
    <mergeCell ref="G457:I457"/>
    <mergeCell ref="B461:C461"/>
    <mergeCell ref="D461:E461"/>
    <mergeCell ref="H461:I461"/>
    <mergeCell ref="B464:C464"/>
    <mergeCell ref="H473:I473"/>
    <mergeCell ref="A478:E478"/>
    <mergeCell ref="G478:I478"/>
    <mergeCell ref="A479:E479"/>
    <mergeCell ref="G479:I479"/>
    <mergeCell ref="B483:C483"/>
    <mergeCell ref="D483:E483"/>
    <mergeCell ref="H483:I483"/>
    <mergeCell ref="B486:C486"/>
    <mergeCell ref="H495:I495"/>
    <mergeCell ref="A500:E500"/>
    <mergeCell ref="G500:I500"/>
    <mergeCell ref="A501:E501"/>
    <mergeCell ref="G501:I501"/>
    <mergeCell ref="B505:C505"/>
    <mergeCell ref="D505:E505"/>
    <mergeCell ref="H505:I505"/>
    <mergeCell ref="B508:C508"/>
    <mergeCell ref="H517:I517"/>
    <mergeCell ref="A522:E522"/>
    <mergeCell ref="G522:I522"/>
    <mergeCell ref="A523:E523"/>
    <mergeCell ref="G523:I523"/>
    <mergeCell ref="B527:C527"/>
    <mergeCell ref="D527:E527"/>
    <mergeCell ref="H527:I527"/>
    <mergeCell ref="B530:C530"/>
    <mergeCell ref="H539:I539"/>
    <mergeCell ref="A544:E544"/>
    <mergeCell ref="G544:I544"/>
    <mergeCell ref="A545:E545"/>
    <mergeCell ref="G545:I545"/>
    <mergeCell ref="B549:C549"/>
    <mergeCell ref="D549:E549"/>
    <mergeCell ref="H549:I549"/>
    <mergeCell ref="B552:C552"/>
    <mergeCell ref="H561:I561"/>
    <mergeCell ref="A566:E566"/>
    <mergeCell ref="G566:I566"/>
    <mergeCell ref="A567:E567"/>
    <mergeCell ref="G567:I567"/>
    <mergeCell ref="B571:C571"/>
    <mergeCell ref="D571:E571"/>
    <mergeCell ref="H571:I571"/>
    <mergeCell ref="B574:C574"/>
    <mergeCell ref="H583:I583"/>
    <mergeCell ref="A588:E588"/>
    <mergeCell ref="G588:I588"/>
    <mergeCell ref="A589:E589"/>
    <mergeCell ref="G589:I589"/>
    <mergeCell ref="B593:C593"/>
    <mergeCell ref="D593:E593"/>
    <mergeCell ref="H593:I593"/>
    <mergeCell ref="B596:C596"/>
    <mergeCell ref="H605:I605"/>
    <mergeCell ref="A610:E610"/>
    <mergeCell ref="G610:I610"/>
    <mergeCell ref="A611:E611"/>
    <mergeCell ref="G611:I611"/>
    <mergeCell ref="B616:C616"/>
    <mergeCell ref="D616:E616"/>
    <mergeCell ref="H618:I618"/>
    <mergeCell ref="B619:C619"/>
    <mergeCell ref="H630:I630"/>
    <mergeCell ref="A633:E633"/>
    <mergeCell ref="G633:I633"/>
    <mergeCell ref="A634:E634"/>
    <mergeCell ref="G634:I634"/>
    <mergeCell ref="B639:C639"/>
    <mergeCell ref="D639:E639"/>
    <mergeCell ref="H641:I641"/>
    <mergeCell ref="B642:C642"/>
    <mergeCell ref="H653:I653"/>
    <mergeCell ref="A656:E656"/>
    <mergeCell ref="G656:I656"/>
    <mergeCell ref="A657:E657"/>
    <mergeCell ref="G657:I657"/>
    <mergeCell ref="B661:C661"/>
    <mergeCell ref="D661:E661"/>
    <mergeCell ref="H661:I661"/>
    <mergeCell ref="B664:C664"/>
    <mergeCell ref="H673:I673"/>
    <mergeCell ref="A678:E678"/>
    <mergeCell ref="G678:I678"/>
    <mergeCell ref="A679:E679"/>
    <mergeCell ref="G679:I679"/>
    <mergeCell ref="B683:C683"/>
    <mergeCell ref="D683:E683"/>
    <mergeCell ref="H685:I685"/>
    <mergeCell ref="B686:C686"/>
    <mergeCell ref="H697:I697"/>
    <mergeCell ref="A700:E700"/>
    <mergeCell ref="G700:I700"/>
    <mergeCell ref="A701:E701"/>
    <mergeCell ref="G701:I701"/>
    <mergeCell ref="B705:C705"/>
    <mergeCell ref="D705:E705"/>
    <mergeCell ref="H705:I705"/>
    <mergeCell ref="B708:C708"/>
    <mergeCell ref="H717:I717"/>
    <mergeCell ref="A722:E722"/>
    <mergeCell ref="G722:I722"/>
    <mergeCell ref="A723:E723"/>
    <mergeCell ref="G723:I723"/>
    <mergeCell ref="B727:C727"/>
    <mergeCell ref="D727:E727"/>
    <mergeCell ref="H727:I727"/>
    <mergeCell ref="B730:C730"/>
    <mergeCell ref="H739:I739"/>
    <mergeCell ref="A744:E744"/>
    <mergeCell ref="G744:I744"/>
    <mergeCell ref="A745:E745"/>
    <mergeCell ref="G745:I745"/>
    <mergeCell ref="B749:C749"/>
    <mergeCell ref="D749:E749"/>
    <mergeCell ref="H749:I749"/>
    <mergeCell ref="B752:C752"/>
    <mergeCell ref="H761:I761"/>
    <mergeCell ref="A766:E766"/>
    <mergeCell ref="G766:I766"/>
    <mergeCell ref="A767:E767"/>
    <mergeCell ref="G767:I767"/>
    <mergeCell ref="B771:C771"/>
    <mergeCell ref="D771:E771"/>
    <mergeCell ref="H771:I771"/>
    <mergeCell ref="B774:C774"/>
    <mergeCell ref="H783:I783"/>
    <mergeCell ref="A788:E788"/>
    <mergeCell ref="G788:I788"/>
    <mergeCell ref="A789:E789"/>
    <mergeCell ref="G789:I789"/>
    <mergeCell ref="B793:C793"/>
    <mergeCell ref="D793:E793"/>
    <mergeCell ref="H795:I795"/>
    <mergeCell ref="B796:C796"/>
    <mergeCell ref="H807:I807"/>
    <mergeCell ref="A810:E810"/>
    <mergeCell ref="G810:I810"/>
    <mergeCell ref="A811:E811"/>
    <mergeCell ref="G811:I811"/>
    <mergeCell ref="B815:C815"/>
    <mergeCell ref="D815:E815"/>
    <mergeCell ref="H815:I815"/>
    <mergeCell ref="B818:C818"/>
    <mergeCell ref="H827:I827"/>
    <mergeCell ref="A832:E832"/>
    <mergeCell ref="G832:I832"/>
    <mergeCell ref="A833:E833"/>
    <mergeCell ref="G833:I833"/>
    <mergeCell ref="B837:C837"/>
    <mergeCell ref="D837:E837"/>
    <mergeCell ref="H837:I837"/>
    <mergeCell ref="B840:C840"/>
    <mergeCell ref="H849:I849"/>
    <mergeCell ref="A854:E854"/>
    <mergeCell ref="G854:I854"/>
    <mergeCell ref="A855:E855"/>
    <mergeCell ref="G855:I855"/>
    <mergeCell ref="B859:C859"/>
    <mergeCell ref="D859:E859"/>
    <mergeCell ref="H859:I859"/>
    <mergeCell ref="B862:C862"/>
    <mergeCell ref="H871:I871"/>
    <mergeCell ref="A876:E876"/>
    <mergeCell ref="G876:I876"/>
    <mergeCell ref="A877:E877"/>
    <mergeCell ref="G877:I877"/>
    <mergeCell ref="B881:C881"/>
    <mergeCell ref="D881:E881"/>
    <mergeCell ref="H881:I881"/>
    <mergeCell ref="B884:C884"/>
    <mergeCell ref="H893:I893"/>
    <mergeCell ref="A898:E898"/>
    <mergeCell ref="G898:I898"/>
    <mergeCell ref="A899:E899"/>
    <mergeCell ref="G899:I899"/>
    <mergeCell ref="B903:C903"/>
    <mergeCell ref="D903:E903"/>
    <mergeCell ref="H903:I903"/>
    <mergeCell ref="B906:C906"/>
    <mergeCell ref="H915:I915"/>
    <mergeCell ref="A920:E920"/>
    <mergeCell ref="G920:I920"/>
    <mergeCell ref="A921:E921"/>
    <mergeCell ref="G921:I921"/>
    <mergeCell ref="B925:C925"/>
    <mergeCell ref="D925:E925"/>
    <mergeCell ref="H925:I925"/>
    <mergeCell ref="B928:C928"/>
    <mergeCell ref="H937:I937"/>
    <mergeCell ref="A942:E942"/>
    <mergeCell ref="A943:E943"/>
    <mergeCell ref="B947:C947"/>
    <mergeCell ref="D947:E947"/>
    <mergeCell ref="B950:C950"/>
    <mergeCell ref="A963:E963"/>
    <mergeCell ref="A964:E964"/>
    <mergeCell ref="B968:C968"/>
    <mergeCell ref="D968:E968"/>
    <mergeCell ref="B971:C971"/>
    <mergeCell ref="A986:E986"/>
    <mergeCell ref="A987:E987"/>
    <mergeCell ref="B991:C991"/>
    <mergeCell ref="D991:E991"/>
    <mergeCell ref="B994:C994"/>
    <mergeCell ref="A1009:E1009"/>
    <mergeCell ref="A1010:E1010"/>
    <mergeCell ref="B1014:C1014"/>
    <mergeCell ref="D1014:E1014"/>
    <mergeCell ref="B1017:C1017"/>
    <mergeCell ref="A1032:E1032"/>
    <mergeCell ref="A1033:E1033"/>
    <mergeCell ref="B1037:C1037"/>
    <mergeCell ref="D1037:E1037"/>
    <mergeCell ref="B1040:C1040"/>
    <mergeCell ref="A1055:E1055"/>
    <mergeCell ref="A1056:E1056"/>
    <mergeCell ref="B1060:C1060"/>
    <mergeCell ref="D1060:E1060"/>
    <mergeCell ref="B1063:C1063"/>
    <mergeCell ref="A1078:E1078"/>
    <mergeCell ref="A1079:E1079"/>
    <mergeCell ref="B1083:C1083"/>
    <mergeCell ref="D1083:E1083"/>
    <mergeCell ref="B1086:C1086"/>
    <mergeCell ref="A1101:E1101"/>
    <mergeCell ref="A1102:E1102"/>
    <mergeCell ref="B1106:C1106"/>
    <mergeCell ref="D1106:E1106"/>
    <mergeCell ref="B1109:C1109"/>
    <mergeCell ref="A1124:E1124"/>
    <mergeCell ref="A1125:E1125"/>
    <mergeCell ref="B1129:C1129"/>
    <mergeCell ref="D1129:E1129"/>
    <mergeCell ref="B1132:C1132"/>
    <mergeCell ref="A1147:E1147"/>
    <mergeCell ref="A1148:E1148"/>
    <mergeCell ref="B1152:C1152"/>
    <mergeCell ref="D1152:E1152"/>
    <mergeCell ref="B1155:C1155"/>
  </mergeCells>
  <printOptions gridLines="false" gridLinesSet="true"/>
  <pageMargins left="0.15" right="0.1597222222222222" top="0.25" bottom="0.2" header="0.5118055555555555" footer="0.5118055555555555"/>
  <pageSetup paperSize="5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6" manualBreakCount="16">
    <brk id="72" man="1"/>
    <brk id="141" man="1"/>
    <brk id="210" man="1"/>
    <brk id="279" man="1"/>
    <brk id="345" man="1"/>
    <brk id="411" man="1"/>
    <brk id="477" man="1"/>
    <brk id="543" man="1"/>
    <brk id="609" man="1"/>
    <brk id="677" man="1"/>
    <brk id="743" man="1"/>
    <brk id="809" man="1"/>
    <brk id="875" man="1"/>
    <brk id="962" man="1"/>
    <brk id="1054" man="1"/>
    <brk id="114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4"/>
  <sheetViews>
    <sheetView tabSelected="0" workbookViewId="0" zoomScale="80" zoomScaleNormal="80" showGridLines="true" showRowColHeaders="1">
      <selection activeCell="B55" sqref="B55"/>
    </sheetView>
  </sheetViews>
  <sheetFormatPr customHeight="true" defaultRowHeight="15" outlineLevelRow="0" outlineLevelCol="0"/>
  <cols>
    <col min="1" max="1" width="8.8515625" customWidth="true" style="1"/>
    <col min="2" max="2" width="42.140625" customWidth="true" style="1"/>
    <col min="3" max="3" width="19.28515625" customWidth="true" style="1"/>
    <col min="4" max="4" width="21.71484375" customWidth="true" style="1"/>
    <col min="5" max="5" width="8.8515625" customWidth="true" style="1"/>
  </cols>
  <sheetData>
    <row r="4" spans="1:5" customHeight="1" ht="15.75">
      <c r="A4" s="6"/>
      <c r="B4" s="6"/>
      <c r="C4" s="2"/>
      <c r="D4" s="6"/>
      <c r="E4" s="6"/>
    </row>
    <row r="5" spans="1:5" customHeight="1" ht="18.75">
      <c r="A5" s="2"/>
      <c r="B5" s="3" t="s">
        <v>0</v>
      </c>
      <c r="C5" s="4"/>
      <c r="D5" s="5"/>
      <c r="E5" s="6"/>
    </row>
    <row r="6" spans="1:5" customHeight="1" ht="18">
      <c r="A6" s="6"/>
      <c r="B6" s="7" t="s">
        <v>490</v>
      </c>
      <c r="C6" s="8"/>
      <c r="D6" s="5"/>
      <c r="E6" s="6"/>
    </row>
    <row r="7" spans="1:5" customHeight="1" ht="18">
      <c r="A7" s="9"/>
      <c r="B7" s="10" t="s">
        <v>2</v>
      </c>
      <c r="C7" s="11"/>
      <c r="D7" s="12"/>
      <c r="E7" s="6"/>
    </row>
    <row r="8" spans="1:5" customHeight="1" ht="18">
      <c r="A8" s="9"/>
      <c r="B8" s="10" t="s">
        <v>3</v>
      </c>
      <c r="C8" s="11"/>
      <c r="D8" s="12"/>
      <c r="E8" s="6"/>
    </row>
    <row r="9" spans="1:5" customHeight="1" ht="18">
      <c r="A9" s="6"/>
      <c r="B9" s="13"/>
      <c r="C9" s="11"/>
      <c r="D9" s="12"/>
      <c r="E9" s="6"/>
    </row>
    <row r="10" spans="1:5" customHeight="1" ht="18">
      <c r="A10" s="6"/>
      <c r="B10" s="13" t="s">
        <v>4</v>
      </c>
      <c r="C10" s="11"/>
      <c r="D10" s="12"/>
      <c r="E10" s="6"/>
    </row>
    <row r="11" spans="1:5" customHeight="1" ht="18.75">
      <c r="A11" s="6"/>
      <c r="B11" s="13"/>
      <c r="C11" s="11"/>
      <c r="D11" s="12"/>
      <c r="E11" s="6"/>
    </row>
    <row r="12" spans="1:5" customHeight="1" ht="47.25">
      <c r="A12" s="2"/>
      <c r="B12" s="489" t="s">
        <v>6</v>
      </c>
      <c r="C12" s="490" t="s">
        <v>491</v>
      </c>
      <c r="D12" s="491" t="s">
        <v>8</v>
      </c>
      <c r="E12" s="6"/>
    </row>
    <row r="13" spans="1:5" customHeight="1" ht="15.75">
      <c r="A13" s="6"/>
      <c r="B13" s="19"/>
      <c r="C13" s="20"/>
      <c r="D13" s="21"/>
      <c r="E13" s="6"/>
    </row>
    <row r="14" spans="1:5" customHeight="1" ht="15.75">
      <c r="A14" s="6"/>
      <c r="B14" s="19" t="s">
        <v>9</v>
      </c>
      <c r="C14" s="22"/>
      <c r="D14" s="23">
        <v>15000</v>
      </c>
      <c r="E14" s="6"/>
    </row>
    <row r="15" spans="1:5" customHeight="1" ht="15.75">
      <c r="A15" s="6"/>
      <c r="B15" s="19" t="s">
        <v>492</v>
      </c>
      <c r="C15" s="22"/>
      <c r="D15" s="23">
        <v>500</v>
      </c>
      <c r="E15" s="6"/>
    </row>
    <row r="16" spans="1:5" customHeight="1" ht="15.75">
      <c r="A16" s="6"/>
      <c r="B16" s="19" t="s">
        <v>493</v>
      </c>
      <c r="C16" s="22"/>
      <c r="D16" s="23">
        <v>1200</v>
      </c>
      <c r="E16" s="6"/>
    </row>
    <row r="17" spans="1:5" customHeight="1" ht="15.75">
      <c r="A17" s="6"/>
      <c r="B17" s="19" t="s">
        <v>494</v>
      </c>
      <c r="C17" s="22"/>
      <c r="D17" s="23">
        <v>300</v>
      </c>
      <c r="E17" s="6"/>
    </row>
    <row r="18" spans="1:5" customHeight="1" ht="15.75">
      <c r="A18" s="6"/>
      <c r="B18" s="19" t="s">
        <v>495</v>
      </c>
      <c r="C18" s="22"/>
      <c r="D18" s="23">
        <v>0</v>
      </c>
      <c r="E18" s="6"/>
    </row>
    <row r="19" spans="1:5" customHeight="1" ht="15.75">
      <c r="A19" s="6"/>
      <c r="B19" s="19" t="s">
        <v>496</v>
      </c>
      <c r="C19" s="22"/>
      <c r="D19" s="23">
        <v>0</v>
      </c>
      <c r="E19" s="6"/>
    </row>
    <row r="20" spans="1:5" customHeight="1" ht="15.75">
      <c r="A20" s="6"/>
      <c r="B20" s="19"/>
      <c r="C20" s="22"/>
      <c r="D20" s="23"/>
      <c r="E20" s="6"/>
    </row>
    <row r="21" spans="1:5" customHeight="1" ht="15.75">
      <c r="A21" s="6"/>
      <c r="B21" s="19" t="s">
        <v>497</v>
      </c>
      <c r="C21" s="22"/>
      <c r="D21" s="23">
        <v>500</v>
      </c>
      <c r="E21" s="6"/>
    </row>
    <row r="22" spans="1:5" customHeight="1" ht="15.75">
      <c r="A22" s="6"/>
      <c r="B22" s="26"/>
      <c r="C22" s="27"/>
      <c r="D22" s="28"/>
      <c r="E22" s="6"/>
    </row>
    <row r="23" spans="1:5" customHeight="1" ht="15.75">
      <c r="A23" s="6"/>
      <c r="B23" s="19"/>
      <c r="C23" s="20"/>
      <c r="D23" s="21"/>
      <c r="E23" s="6"/>
    </row>
    <row r="24" spans="1:5" customHeight="1" ht="15.75">
      <c r="A24" s="6"/>
      <c r="B24" s="19" t="s">
        <v>16</v>
      </c>
      <c r="C24" s="29"/>
      <c r="D24" s="23" t="str">
        <f>SUM(D14:D22)</f>
        <v>0</v>
      </c>
      <c r="E24" s="6"/>
    </row>
    <row r="25" spans="1:5" customHeight="1" ht="15.75">
      <c r="A25" s="6"/>
      <c r="B25" s="19" t="s">
        <v>498</v>
      </c>
      <c r="C25" s="29" t="s">
        <v>499</v>
      </c>
      <c r="D25" s="23">
        <v>1200</v>
      </c>
      <c r="E25" s="30"/>
    </row>
    <row r="26" spans="1:5" customHeight="1" ht="16.5">
      <c r="A26" s="6"/>
      <c r="B26" s="31"/>
      <c r="C26" s="32"/>
      <c r="D26" s="33" t="str">
        <f>D24-D25</f>
        <v>0</v>
      </c>
      <c r="E26" s="6"/>
    </row>
    <row r="27" spans="1:5" customHeight="1" ht="15.75">
      <c r="A27" s="6"/>
      <c r="B27" s="19"/>
      <c r="C27" s="29"/>
      <c r="D27" s="23"/>
      <c r="E27" s="6"/>
    </row>
    <row r="28" spans="1:5" customHeight="1" ht="15.75">
      <c r="A28" s="2"/>
      <c r="B28" s="19" t="s">
        <v>18</v>
      </c>
      <c r="C28" s="22"/>
      <c r="D28" s="23"/>
      <c r="E28" s="6"/>
    </row>
    <row r="29" spans="1:5" customHeight="1" ht="15.75">
      <c r="A29" s="6"/>
      <c r="B29" s="19" t="s">
        <v>500</v>
      </c>
      <c r="C29" s="29"/>
      <c r="D29" s="23">
        <v>545</v>
      </c>
      <c r="E29" s="6"/>
    </row>
    <row r="30" spans="1:5" customHeight="1" ht="15.75">
      <c r="A30" s="6"/>
      <c r="B30" s="19" t="s">
        <v>501</v>
      </c>
      <c r="C30" s="29"/>
      <c r="D30" s="23">
        <v>187</v>
      </c>
      <c r="E30" s="6"/>
    </row>
    <row r="31" spans="1:5" customHeight="1" ht="15.75">
      <c r="A31" s="6"/>
      <c r="B31" s="19" t="s">
        <v>21</v>
      </c>
      <c r="C31" s="29"/>
      <c r="D31" s="23">
        <v>100</v>
      </c>
      <c r="E31" s="6"/>
    </row>
    <row r="32" spans="1:5" customHeight="1" ht="16.5">
      <c r="A32" s="6"/>
      <c r="B32" s="31"/>
      <c r="C32" s="32"/>
      <c r="D32" s="33" t="str">
        <f>SUM(D29:D31)</f>
        <v>0</v>
      </c>
      <c r="E32" s="6"/>
    </row>
    <row r="33" spans="1:5" customHeight="1" ht="15.75">
      <c r="A33" s="6"/>
      <c r="B33" s="19"/>
      <c r="C33" s="29"/>
      <c r="D33" s="23"/>
      <c r="E33" s="6"/>
    </row>
    <row r="34" spans="1:5" customHeight="1" ht="15.75">
      <c r="A34" s="2"/>
      <c r="B34" s="19" t="s">
        <v>502</v>
      </c>
      <c r="C34" s="29"/>
      <c r="D34" s="23" t="str">
        <f>D26-D32</f>
        <v>0</v>
      </c>
      <c r="E34" s="2"/>
    </row>
    <row r="35" spans="1:5" customHeight="1" ht="15.75">
      <c r="A35" s="6"/>
      <c r="B35" s="19"/>
      <c r="C35" s="29"/>
      <c r="D35" s="23"/>
      <c r="E35" s="6"/>
    </row>
    <row r="36" spans="1:5" customHeight="1" ht="15.75">
      <c r="A36" s="6"/>
      <c r="B36" s="26" t="s">
        <v>503</v>
      </c>
      <c r="C36" s="35"/>
      <c r="D36" s="28">
        <v>-3500</v>
      </c>
      <c r="E36" s="6"/>
    </row>
    <row r="37" spans="1:5" customHeight="1" ht="15.75">
      <c r="A37" s="6"/>
      <c r="B37" s="19"/>
      <c r="C37" s="29"/>
      <c r="D37" s="23" t="str">
        <f>SUM(D34:D36)</f>
        <v>0</v>
      </c>
      <c r="E37" s="6"/>
    </row>
    <row r="38" spans="1:5" customHeight="1" ht="15.75">
      <c r="A38" s="6"/>
      <c r="B38" s="19"/>
      <c r="C38" s="20"/>
      <c r="D38" s="23"/>
      <c r="E38" s="6"/>
    </row>
    <row r="39" spans="1:5" customHeight="1" ht="15.75">
      <c r="A39" s="6"/>
      <c r="B39" s="19" t="s">
        <v>24</v>
      </c>
      <c r="C39" s="20"/>
      <c r="D39" s="23">
        <v>1500</v>
      </c>
      <c r="E39" s="6"/>
    </row>
    <row r="40" spans="1:5" customHeight="1" ht="15.75">
      <c r="A40" s="2"/>
      <c r="B40" s="19"/>
      <c r="C40" s="20"/>
      <c r="D40" s="23"/>
      <c r="E40" s="6"/>
    </row>
    <row r="41" spans="1:5" customHeight="1" ht="16.5">
      <c r="A41" s="2"/>
      <c r="B41" s="36" t="s">
        <v>25</v>
      </c>
      <c r="C41" s="37"/>
      <c r="D41" s="38" t="str">
        <f>SUM(D37:D39)</f>
        <v>0</v>
      </c>
      <c r="E41" s="6"/>
    </row>
    <row r="42" spans="1:5" customHeight="1" ht="17.25">
      <c r="A42" s="2"/>
      <c r="B42" s="39"/>
      <c r="C42" s="40"/>
      <c r="D42" s="41"/>
      <c r="E42" s="6"/>
    </row>
    <row r="43" spans="1:5" customHeight="1" ht="15.75"/>
    <row r="44" spans="1:5" customHeight="1" ht="1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 horizontalCentered="true" verticalCentered="true"/>
  <pageMargins left="0.7" right="0.7" top="0.75" bottom="0.75" header="0.5118055555555555" footer="0.5118055555555555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payslip</vt:lpstr>
      <vt:lpstr>apr.14</vt:lpstr>
      <vt:lpstr>Aug 27, 2014(10-26)</vt:lpstr>
      <vt:lpstr>Timekeeping Summary</vt:lpstr>
      <vt:lpstr>Details</vt:lpstr>
      <vt:lpstr>Night Differential</vt:lpstr>
      <vt:lpstr>Referral Fee</vt:lpstr>
      <vt:lpstr>payslip 1 (2)</vt:lpstr>
      <vt:lpstr>Sheet1</vt:lpstr>
      <vt:lpstr>SSSTable</vt:lpstr>
      <vt:lpstr>Philhealth Table</vt:lpstr>
      <vt:lpstr>Tax Table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/>
  <dcterms:created xsi:type="dcterms:W3CDTF">2014-04-12T02:08:16+08:00</dcterms:created>
  <dcterms:modified xsi:type="dcterms:W3CDTF">2014-09-28T12:13:32+08:00</dcterms:modified>
  <dc:title/>
  <dc:description/>
  <dc:subject/>
  <cp:keywords/>
  <cp:category/>
</cp:coreProperties>
</file>