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JB/Desktop/MECC/Venous Cannula study/Venous cannula final data/"/>
    </mc:Choice>
  </mc:AlternateContent>
  <bookViews>
    <workbookView xWindow="40" yWindow="460" windowWidth="25560" windowHeight="15120" tabRatio="500" activeTab="4"/>
  </bookViews>
  <sheets>
    <sheet name="Sheet1" sheetId="2" r:id="rId1"/>
    <sheet name="Sheet2" sheetId="3" r:id="rId2"/>
    <sheet name="Sheet3" sheetId="4" r:id="rId3"/>
    <sheet name="Sheet4" sheetId="5" r:id="rId4"/>
    <sheet name="Jocap master" sheetId="1" r:id="rId5"/>
  </sheets>
  <calcPr calcId="150000" concurrentCalc="0"/>
  <pivotCaches>
    <pivotCache cacheId="5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P18" i="1"/>
  <c r="O34" i="1"/>
  <c r="P34" i="1"/>
  <c r="O3" i="1"/>
  <c r="P3" i="1"/>
  <c r="O35" i="1"/>
  <c r="P35" i="1"/>
  <c r="O4" i="1"/>
  <c r="P4" i="1"/>
  <c r="O5" i="1"/>
  <c r="P5" i="1"/>
  <c r="O20" i="1"/>
  <c r="P20" i="1"/>
  <c r="O36" i="1"/>
  <c r="P36" i="1"/>
  <c r="O21" i="1"/>
  <c r="P21" i="1"/>
  <c r="O37" i="1"/>
  <c r="P37" i="1"/>
  <c r="O38" i="1"/>
  <c r="P38" i="1"/>
  <c r="O6" i="1"/>
  <c r="P6" i="1"/>
  <c r="O22" i="1"/>
  <c r="P22" i="1"/>
  <c r="O7" i="1"/>
  <c r="P7" i="1"/>
  <c r="O39" i="1"/>
  <c r="P39" i="1"/>
  <c r="O23" i="1"/>
  <c r="P23" i="1"/>
  <c r="O8" i="1"/>
  <c r="P8" i="1"/>
  <c r="O24" i="1"/>
  <c r="P24" i="1"/>
  <c r="O40" i="1"/>
  <c r="P40" i="1"/>
  <c r="O25" i="1"/>
  <c r="P25" i="1"/>
  <c r="O41" i="1"/>
  <c r="P41" i="1"/>
  <c r="O42" i="1"/>
  <c r="P42" i="1"/>
  <c r="O10" i="1"/>
  <c r="P10" i="1"/>
  <c r="O43" i="1"/>
  <c r="P43" i="1"/>
  <c r="O26" i="1"/>
  <c r="P26" i="1"/>
  <c r="O27" i="1"/>
  <c r="P27" i="1"/>
  <c r="O44" i="1"/>
  <c r="P44" i="1"/>
  <c r="O12" i="1"/>
  <c r="P12" i="1"/>
  <c r="O28" i="1"/>
  <c r="P28" i="1"/>
  <c r="O13" i="1"/>
  <c r="P13" i="1"/>
  <c r="O45" i="1"/>
  <c r="P45" i="1"/>
  <c r="O29" i="1"/>
  <c r="P29" i="1"/>
  <c r="O14" i="1"/>
  <c r="P14" i="1"/>
  <c r="O15" i="1"/>
  <c r="P15" i="1"/>
  <c r="O30" i="1"/>
  <c r="P30" i="1"/>
  <c r="O31" i="1"/>
  <c r="P31" i="1"/>
  <c r="O46" i="1"/>
  <c r="P46" i="1"/>
  <c r="O47" i="1"/>
  <c r="P47" i="1"/>
  <c r="O48" i="1"/>
  <c r="P48" i="1"/>
  <c r="O32" i="1"/>
  <c r="P32" i="1"/>
  <c r="O16" i="1"/>
  <c r="P16" i="1"/>
  <c r="O17" i="1"/>
  <c r="P17" i="1"/>
  <c r="O33" i="1"/>
  <c r="P33" i="1"/>
  <c r="O49" i="1"/>
  <c r="P49" i="1"/>
  <c r="P2" i="1"/>
  <c r="O2" i="1"/>
  <c r="E49" i="1"/>
  <c r="E33" i="1"/>
  <c r="E17" i="1"/>
  <c r="E16" i="1"/>
  <c r="E32" i="1"/>
  <c r="E48" i="1"/>
  <c r="E47" i="1"/>
  <c r="E46" i="1"/>
  <c r="E31" i="1"/>
  <c r="E30" i="1"/>
  <c r="E15" i="1"/>
  <c r="E14" i="1"/>
  <c r="E29" i="1"/>
  <c r="E45" i="1"/>
  <c r="E13" i="1"/>
  <c r="E28" i="1"/>
  <c r="E12" i="1"/>
  <c r="E44" i="1"/>
  <c r="E11" i="1"/>
  <c r="E27" i="1"/>
  <c r="E26" i="1"/>
  <c r="E43" i="1"/>
  <c r="E10" i="1"/>
  <c r="E42" i="1"/>
  <c r="E9" i="1"/>
  <c r="E41" i="1"/>
  <c r="E25" i="1"/>
  <c r="E40" i="1"/>
  <c r="E24" i="1"/>
  <c r="E8" i="1"/>
  <c r="E23" i="1"/>
  <c r="E39" i="1"/>
  <c r="E7" i="1"/>
  <c r="E22" i="1"/>
  <c r="E6" i="1"/>
  <c r="E38" i="1"/>
  <c r="E37" i="1"/>
  <c r="E21" i="1"/>
  <c r="E36" i="1"/>
  <c r="E20" i="1"/>
  <c r="E5" i="1"/>
  <c r="E4" i="1"/>
  <c r="E35" i="1"/>
  <c r="E19" i="1"/>
  <c r="E3" i="1"/>
  <c r="E34" i="1"/>
  <c r="E18" i="1"/>
  <c r="E2" i="1"/>
</calcChain>
</file>

<file path=xl/sharedStrings.xml><?xml version="1.0" encoding="utf-8"?>
<sst xmlns="http://schemas.openxmlformats.org/spreadsheetml/2006/main" count="318" uniqueCount="156">
  <si>
    <t>R&amp;D Study No.</t>
  </si>
  <si>
    <t>Initials</t>
  </si>
  <si>
    <t>On CPB</t>
  </si>
  <si>
    <t>Off CPB</t>
  </si>
  <si>
    <t>CPBduration</t>
  </si>
  <si>
    <t>Sheet</t>
  </si>
  <si>
    <t>Group</t>
  </si>
  <si>
    <t>Flow</t>
  </si>
  <si>
    <t>KW</t>
  </si>
  <si>
    <t>A</t>
  </si>
  <si>
    <t>HS</t>
  </si>
  <si>
    <t>B</t>
  </si>
  <si>
    <t>W H-P</t>
  </si>
  <si>
    <t>C</t>
  </si>
  <si>
    <t>R Du-P</t>
  </si>
  <si>
    <t>CS</t>
  </si>
  <si>
    <t>CR</t>
  </si>
  <si>
    <t>TC</t>
  </si>
  <si>
    <t>JW</t>
  </si>
  <si>
    <t>NC</t>
  </si>
  <si>
    <t>TR</t>
  </si>
  <si>
    <t>NP</t>
  </si>
  <si>
    <t>VE</t>
  </si>
  <si>
    <t>RG</t>
  </si>
  <si>
    <t>DC</t>
  </si>
  <si>
    <t>DV</t>
  </si>
  <si>
    <t>PC</t>
  </si>
  <si>
    <t>RB</t>
  </si>
  <si>
    <t>PA</t>
  </si>
  <si>
    <t>AR</t>
  </si>
  <si>
    <t>TB</t>
  </si>
  <si>
    <t>AH</t>
  </si>
  <si>
    <t>MH</t>
  </si>
  <si>
    <t>MB</t>
  </si>
  <si>
    <t>BS</t>
  </si>
  <si>
    <t>JT</t>
  </si>
  <si>
    <t>A A-S</t>
  </si>
  <si>
    <t>FT</t>
  </si>
  <si>
    <t>VB</t>
  </si>
  <si>
    <t>PH</t>
  </si>
  <si>
    <t>WR</t>
  </si>
  <si>
    <t>NS</t>
  </si>
  <si>
    <t>LR</t>
  </si>
  <si>
    <t>PD</t>
  </si>
  <si>
    <t>CB</t>
  </si>
  <si>
    <t>WP</t>
  </si>
  <si>
    <t>MD</t>
  </si>
  <si>
    <t>JR</t>
  </si>
  <si>
    <t>AO</t>
  </si>
  <si>
    <t>AC</t>
  </si>
  <si>
    <t>DS</t>
  </si>
  <si>
    <t>GK</t>
  </si>
  <si>
    <t>GB</t>
  </si>
  <si>
    <t>EW</t>
  </si>
  <si>
    <t>JH</t>
  </si>
  <si>
    <t>FB</t>
  </si>
  <si>
    <t>AvgHb</t>
  </si>
  <si>
    <t>AvgSO2</t>
  </si>
  <si>
    <t>AvgpO2</t>
  </si>
  <si>
    <t>BSA</t>
  </si>
  <si>
    <t>AvgDO2I</t>
  </si>
  <si>
    <t>JocapCI</t>
  </si>
  <si>
    <t>Neg press</t>
  </si>
  <si>
    <t>FlowVaria</t>
  </si>
  <si>
    <t>Art flow</t>
  </si>
  <si>
    <t>Flowfactr</t>
  </si>
  <si>
    <t>Timepoints</t>
  </si>
  <si>
    <t>%&lt;20</t>
  </si>
  <si>
    <t>%.sec&lt;20</t>
  </si>
  <si>
    <t>%&lt;40</t>
  </si>
  <si>
    <t>%.sec&lt;40</t>
  </si>
  <si>
    <t>%&lt;60</t>
  </si>
  <si>
    <t>%.sec&lt;60</t>
  </si>
  <si>
    <t>%&lt;80</t>
  </si>
  <si>
    <t>%.sec&lt;80</t>
  </si>
  <si>
    <t>MaxNegP</t>
  </si>
  <si>
    <t>MaxFlow</t>
  </si>
  <si>
    <t>MinNegP</t>
  </si>
  <si>
    <t>MinFlow</t>
  </si>
  <si>
    <t>AvgHct</t>
  </si>
  <si>
    <t>AvgpCO2</t>
  </si>
  <si>
    <t>AvgpH</t>
  </si>
  <si>
    <t>AvgLac</t>
  </si>
  <si>
    <t>Total count CH1</t>
  </si>
  <si>
    <t>Total Vol CH1</t>
  </si>
  <si>
    <t>Count &lt; 50</t>
  </si>
  <si>
    <t>Volume &lt; 50</t>
  </si>
  <si>
    <t>Count 51-100</t>
  </si>
  <si>
    <t>Vol 51-100</t>
  </si>
  <si>
    <t>Count 101-150</t>
  </si>
  <si>
    <t>Vol 101-150</t>
  </si>
  <si>
    <t>Count 151-200</t>
  </si>
  <si>
    <t>Vol 151-200</t>
  </si>
  <si>
    <t>Number 1</t>
  </si>
  <si>
    <t>Volume 1 ul</t>
  </si>
  <si>
    <t>Flow 1 (l/m)</t>
  </si>
  <si>
    <t>Bolus vol 1 ul</t>
  </si>
  <si>
    <t>Duration</t>
  </si>
  <si>
    <t>CI Avg</t>
  </si>
  <si>
    <t>DO2i Avg</t>
  </si>
  <si>
    <t>&lt;272</t>
  </si>
  <si>
    <t>%&lt;272</t>
  </si>
  <si>
    <t>SVO2 Avg</t>
  </si>
  <si>
    <t>Ven count</t>
  </si>
  <si>
    <t>Ven volume</t>
  </si>
  <si>
    <t>Art count</t>
  </si>
  <si>
    <t>Art volume</t>
  </si>
  <si>
    <t>AKIN</t>
  </si>
  <si>
    <t>Hb</t>
  </si>
  <si>
    <t>Hb min</t>
  </si>
  <si>
    <t>Operation</t>
  </si>
  <si>
    <t>CABG</t>
  </si>
  <si>
    <t>AVR/CABG</t>
  </si>
  <si>
    <t>AVR</t>
  </si>
  <si>
    <t>Sex</t>
  </si>
  <si>
    <t>M</t>
  </si>
  <si>
    <t>F</t>
  </si>
  <si>
    <t>LOS CritCare</t>
  </si>
  <si>
    <t>LOS Hospital</t>
  </si>
  <si>
    <t>Cr pre</t>
  </si>
  <si>
    <t>Hb pre</t>
  </si>
  <si>
    <t>Hb D1</t>
  </si>
  <si>
    <t>WCC D1</t>
  </si>
  <si>
    <t>RBC Op</t>
  </si>
  <si>
    <t>FFP Op</t>
  </si>
  <si>
    <t>Plt Op</t>
  </si>
  <si>
    <t>Row Labels</t>
  </si>
  <si>
    <t>Grand Total</t>
  </si>
  <si>
    <t>Average of JocapCI</t>
  </si>
  <si>
    <t>StdDev of JocapCI</t>
  </si>
  <si>
    <t>Average of AvgHb</t>
  </si>
  <si>
    <t>StdDev of AvgHb</t>
  </si>
  <si>
    <t>Average of AvgDO2I</t>
  </si>
  <si>
    <t>StdDev of AvgDO2I</t>
  </si>
  <si>
    <t>Average of DO2i Avg</t>
  </si>
  <si>
    <t>StdDev of DO2i Avg</t>
  </si>
  <si>
    <t>Average of Neg press</t>
  </si>
  <si>
    <t>StdDev of Neg press</t>
  </si>
  <si>
    <t>Average of MinNegP</t>
  </si>
  <si>
    <t>StdDev of MinNegP</t>
  </si>
  <si>
    <t>Average of %&lt;40</t>
  </si>
  <si>
    <t>StdDev of %&lt;40</t>
  </si>
  <si>
    <t>Average of %&lt;60</t>
  </si>
  <si>
    <t>StdDev of %&lt;60</t>
  </si>
  <si>
    <t>Average of %&lt;80</t>
  </si>
  <si>
    <t>StdDev of %&lt;80</t>
  </si>
  <si>
    <t>Average of FlowVaria</t>
  </si>
  <si>
    <t>StdDev of FlowVaria</t>
  </si>
  <si>
    <t>Average of Total count CH1</t>
  </si>
  <si>
    <t>StdDev of Total count CH1</t>
  </si>
  <si>
    <t>Average of Total Vol CH1</t>
  </si>
  <si>
    <t>StdDev of Total Vol CH1</t>
  </si>
  <si>
    <t>Average of Ven count</t>
  </si>
  <si>
    <t>StdDev of Ven count</t>
  </si>
  <si>
    <t>Average of Art count</t>
  </si>
  <si>
    <t>StdDev of Art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</si>
</sst>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;@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Border="1"/>
    <xf numFmtId="165" fontId="0" fillId="0" borderId="0" xfId="0" applyNumberFormat="1" applyFill="1" applyBorder="1"/>
    <xf numFmtId="165" fontId="0" fillId="0" borderId="0" xfId="0" applyNumberFormat="1" applyBorder="1"/>
    <xf numFmtId="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7.427459259263" createdVersion="4" refreshedVersion="4" minRefreshableVersion="3" recordCount="48">
  <cacheSource type="worksheet">
    <worksheetSource ref="A1:BZ49" sheet="Jocap master"/>
  </cacheSource>
  <cacheFields count="78">
    <cacheField name="R&amp;D Study No." numFmtId="0">
      <sharedItems containsSemiMixedTypes="0" containsString="0" containsNumber="1" containsInteger="1" minValue="1" maxValue="60"/>
    </cacheField>
    <cacheField name="Initials" numFmtId="0">
      <sharedItems/>
    </cacheField>
    <cacheField name="On CPB" numFmtId="164">
      <sharedItems containsSemiMixedTypes="0" containsNonDate="0" containsDate="1" containsString="0" minDate="1899-12-30T08:49:00" maxDate="1899-12-30T15:40:00"/>
    </cacheField>
    <cacheField name="Off CPB" numFmtId="164">
      <sharedItems containsSemiMixedTypes="0" containsNonDate="0" containsDate="1" containsString="0" minDate="1899-12-30T09:57:00" maxDate="1899-12-30T17:10:00"/>
    </cacheField>
    <cacheField name="CPBduration" numFmtId="2">
      <sharedItems containsSemiMixedTypes="0" containsString="0" containsNumber="1" minValue="41.999999999999929" maxValue="116.99999999999999"/>
    </cacheField>
    <cacheField name="Operation" numFmtId="0">
      <sharedItems count="3">
        <s v="CABG"/>
        <s v="AVR/CABG"/>
        <s v="AVR"/>
      </sharedItems>
    </cacheField>
    <cacheField name="Sex" numFmtId="0">
      <sharedItems/>
    </cacheField>
    <cacheField name="Sheet" numFmtId="0">
      <sharedItems containsSemiMixedTypes="0" containsString="0" containsNumber="1" containsInteger="1" minValue="1" maxValue="48"/>
    </cacheField>
    <cacheField name="Group" numFmtId="0">
      <sharedItems count="3">
        <s v="A"/>
        <s v="B"/>
        <s v="C"/>
      </sharedItems>
    </cacheField>
    <cacheField name="Flow" numFmtId="2">
      <sharedItems containsString="0" containsBlank="1" containsNumber="1" minValue="2.3935401459854031" maxValue="5.1948648648648588" count="46">
        <n v="5.1849526813880225"/>
        <n v="3.9225068119890976"/>
        <n v="3.9264324324324305"/>
        <n v="4.6924199288256219"/>
        <n v="4.1201510574018112"/>
        <n v="3.4726034063260363"/>
        <n v="4.011007957559678"/>
        <m/>
        <n v="4.5962190812720856"/>
        <n v="5.1948648648648588"/>
        <n v="4.9377600000000035"/>
        <n v="4.9680821917808204"/>
        <n v="3.6511940298507466"/>
        <n v="3.5449454545454548"/>
        <n v="3.0171973094170395"/>
        <n v="3.6097510373443962"/>
        <n v="3.5583373493975903"/>
        <n v="3.8551253481894099"/>
        <n v="3.5397508896797163"/>
        <n v="4.72823529411765"/>
        <n v="4.8910763888888908"/>
        <n v="3.8738205980066467"/>
        <n v="4.3257539682539745"/>
        <n v="3.3614864864864873"/>
        <n v="4.4207142857142729"/>
        <n v="4.0240000000000036"/>
        <n v="5.1719343065693479"/>
        <n v="4.7362244897959123"/>
        <n v="3.7655288461538468"/>
        <n v="4.0037004405286343"/>
        <n v="3.9696885813148781"/>
        <n v="3.743393501805055"/>
        <n v="4.5989910979228545"/>
        <n v="3.8074390243902445"/>
        <n v="3.8500000000000019"/>
        <n v="4.0492086330935226"/>
        <n v="2.3935401459854031"/>
        <n v="3.644518272425247"/>
        <n v="4.1782262210796901"/>
        <n v="3.9264788732394367"/>
        <n v="3.475270758122746"/>
        <n v="3.9030666666666649"/>
        <n v="3.817268170426062"/>
        <n v="4.3428457446808419"/>
        <n v="4.013886255924171"/>
        <n v="3.7910038610038619"/>
      </sharedItems>
    </cacheField>
    <cacheField name="AvgHb" numFmtId="2">
      <sharedItems containsString="0" containsBlank="1" containsNumber="1" minValue="83" maxValue="148.33333333333334" count="44">
        <n v="96.333333333333329"/>
        <n v="113"/>
        <n v="96.5"/>
        <n v="108.33333333333333"/>
        <n v="148.33333333333334"/>
        <n v="121.2"/>
        <n v="108.5"/>
        <m/>
        <n v="89.666666666666671"/>
        <n v="114.66666666666667"/>
        <n v="119"/>
        <n v="117.5"/>
        <n v="97.666666666666671"/>
        <n v="96.666666666666671"/>
        <n v="125"/>
        <n v="87"/>
        <n v="97"/>
        <n v="93"/>
        <n v="109.75"/>
        <n v="94.333333333333329"/>
        <n v="127"/>
        <n v="101.66666666666667"/>
        <n v="109"/>
        <n v="105"/>
        <n v="96.25"/>
        <n v="105.75"/>
        <n v="99.333333333333329"/>
        <n v="98"/>
        <n v="102.33333333333333"/>
        <n v="114.33333333333333"/>
        <n v="115"/>
        <n v="114"/>
        <n v="83"/>
        <n v="85.666666666666671"/>
        <n v="101.5"/>
        <n v="100"/>
        <n v="117.66666666666667"/>
        <n v="132"/>
        <n v="90.75"/>
        <n v="104.33333333333333"/>
        <n v="87.333333333333329"/>
        <n v="91.5"/>
        <n v="133.5"/>
        <n v="111"/>
      </sharedItems>
    </cacheField>
    <cacheField name="AvgSO2" numFmtId="2">
      <sharedItems containsString="0" containsBlank="1" containsNumber="1" minValue="97.075000000000003" maxValue="100.2"/>
    </cacheField>
    <cacheField name="AvgpO2" numFmtId="2">
      <sharedItems containsString="0" containsBlank="1" containsNumber="1" minValue="17.600000000000001" maxValue="38.733333333333327"/>
    </cacheField>
    <cacheField name="BSA" numFmtId="2">
      <sharedItems containsSemiMixedTypes="0" containsString="0" containsNumber="1" minValue="1.54" maxValue="2.38"/>
    </cacheField>
    <cacheField name="AvgDO2I" numFmtId="2">
      <sharedItems containsString="0" containsBlank="1" containsNumber="1" minValue="194.53561351088865" maxValue="390.47539241294049" count="46">
        <n v="313.53542842458836"/>
        <n v="259.3224202316074"/>
        <n v="274.92290927027011"/>
        <n v="337.44595619188152"/>
        <n v="380.64242331435247"/>
        <n v="279.00176135726366"/>
        <n v="314.33123056171559"/>
        <m/>
        <n v="304.44873368481257"/>
        <n v="370.49895744080322"/>
        <n v="328.02971215462208"/>
        <n v="305.81546859685056"/>
        <n v="246.64556955362809"/>
        <n v="313.84176399808621"/>
        <n v="194.53561351088865"/>
        <n v="271.18392869946638"/>
        <n v="229.78366469904111"/>
        <n v="280.9419369062939"/>
        <n v="256.13513890861492"/>
        <n v="371.86807737487715"/>
        <n v="312.52954411337225"/>
        <n v="288.55399651017387"/>
        <n v="280.7898730103874"/>
        <n v="228.16224508997345"/>
        <n v="312.49821252100759"/>
        <n v="275.58559282352968"/>
        <n v="323.08422690565544"/>
        <n v="309.72815741699628"/>
        <n v="217.51313626906139"/>
        <n v="288.0092073570076"/>
        <n v="337.78363202893212"/>
        <n v="309.41795544204638"/>
        <n v="322.8151508640255"/>
        <n v="225.38994984531456"/>
        <n v="260.80928656330758"/>
        <n v="246.05503597376952"/>
        <n v="210.03408035832797"/>
        <n v="328.3891336223885"/>
        <n v="332.02731485209932"/>
        <n v="255.78077465012296"/>
        <n v="279.79552309375356"/>
        <n v="244.70536903022364"/>
        <n v="249.42027179871206"/>
        <n v="348.48168702786091"/>
        <n v="390.47539241294049"/>
        <n v="282.98592791119705"/>
      </sharedItems>
    </cacheField>
    <cacheField name="JocapCI" numFmtId="2">
      <sharedItems containsString="0" containsBlank="1" containsNumber="1" minValue="1.5542468480424696" maxValue="2.4979451528652636" count="46">
        <n v="2.4116058983200106"/>
        <n v="1.6907356948228871"/>
        <n v="2.110985178727113"/>
        <n v="2.2889853311344499"/>
        <n v="1.8986871232266411"/>
        <n v="1.702256571728449"/>
        <n v="2.134650323342032"/>
        <m/>
        <n v="2.4979451528652636"/>
        <n v="2.298612772064097"/>
        <n v="2.0746890756302538"/>
        <n v="2.3215337344770188"/>
        <n v="1.9116199109166214"/>
        <n v="1.8657607655502395"/>
        <n v="1.6669598394569278"/>
        <n v="2.0627148784825122"/>
        <n v="1.8154782394885665"/>
        <n v="1.89907652620168"/>
        <n v="1.9998592597060545"/>
        <n v="2.159011549825411"/>
        <n v="2.2749192506459956"/>
        <n v="1.9564750494983065"/>
        <n v="1.9934350084119699"/>
        <n v="1.7417028427391126"/>
        <n v="2.1670168067226827"/>
        <n v="1.9725490196078448"/>
        <n v="2.4167917320417511"/>
        <n v="2.3563305919382649"/>
        <n v="1.6588232802439853"/>
        <n v="2.0961782411144685"/>
        <n v="2.1811475721510321"/>
        <n v="1.9911667562792847"/>
        <n v="2.0809914470239161"/>
        <n v="2.0039152759948657"/>
        <n v="2.2383720930232571"/>
        <n v="1.7916852358820898"/>
        <n v="1.5542468480424696"/>
        <n v="2.0590498714266934"/>
        <n v="1.8569894315909734"/>
        <n v="2.0775020493330354"/>
        <n v="1.9745856580242875"/>
        <n v="2.0872014260249543"/>
        <n v="2.0304617927798203"/>
        <n v="2.0879066080196353"/>
        <n v="2.1814599216979191"/>
        <n v="1.8955019305019309"/>
      </sharedItems>
    </cacheField>
    <cacheField name="Neg press" numFmtId="0">
      <sharedItems containsString="0" containsBlank="1" containsNumber="1" minValue="-74.975961538461533" maxValue="-38.742222222222225" count="46">
        <n v="-55.67507886435331"/>
        <n v="-55.373297002724797"/>
        <n v="-47.994594594594595"/>
        <n v="-56.32384341637011"/>
        <n v="-51.622356495468281"/>
        <n v="-43.963503649635037"/>
        <n v="-46.779840848806366"/>
        <m/>
        <n v="-43.148409893992934"/>
        <n v="-61.861003861003859"/>
        <n v="-54.756"/>
        <n v="-57.996575342465754"/>
        <n v="-44.611940298507463"/>
        <n v="-50.098181818181821"/>
        <n v="-43.475336322869957"/>
        <n v="-53.149377593360995"/>
        <n v="-54.88674698795181"/>
        <n v="-64.328690807799447"/>
        <n v="-62.288256227758005"/>
        <n v="-65.92307692307692"/>
        <n v="-58.711805555555557"/>
        <n v="-53.843853820598007"/>
        <n v="-59.634920634920633"/>
        <n v="-59.631756756756758"/>
        <n v="-57.711309523809526"/>
        <n v="-48.81"/>
        <n v="-68.113138686131393"/>
        <n v="-57.370748299319729"/>
        <n v="-74.975961538461533"/>
        <n v="-60.674008810572687"/>
        <n v="-61.94809688581315"/>
        <n v="-51.007220216606498"/>
        <n v="-60.065281899109792"/>
        <n v="-56.091463414634148"/>
        <n v="-59.388888888888886"/>
        <n v="-61.306954436450837"/>
        <n v="-42.886861313868614"/>
        <n v="-49.019933554817278"/>
        <n v="-63.259640102827767"/>
        <n v="-48.740845070422537"/>
        <n v="-44.454873646209386"/>
        <n v="-38.742222222222225"/>
        <n v="-57.210526315789473"/>
        <n v="-64.303191489361708"/>
        <n v="-55.274881516587676"/>
        <n v="-56.555984555984558"/>
      </sharedItems>
    </cacheField>
    <cacheField name="Flow2" numFmtId="0">
      <sharedItems containsString="0" containsBlank="1" containsNumber="1" minValue="2.3935401459854031" maxValue="5.1948648648648588"/>
    </cacheField>
    <cacheField name="FlowVaria" numFmtId="0">
      <sharedItems containsString="0" containsBlank="1" containsNumber="1" minValue="0.35993294803184006" maxValue="0.99554924813362833" count="46">
        <n v="0.78138210131799568"/>
        <n v="0.67001976508849781"/>
        <n v="0.89670182324560477"/>
        <n v="0.54581182801534334"/>
        <n v="0.97535369256356208"/>
        <n v="0.59168695240548719"/>
        <n v="0.64175461145169277"/>
        <m/>
        <n v="0.70252395637445209"/>
        <n v="0.63901471598798665"/>
        <n v="0.69214510167092735"/>
        <n v="0.68493089431784449"/>
        <n v="0.85823681248914441"/>
        <n v="0.67156227646772748"/>
        <n v="0.59997452499621962"/>
        <n v="0.85165081132235743"/>
        <n v="0.64126262975214243"/>
        <n v="0.71346813938673326"/>
        <n v="0.71023759244524043"/>
        <n v="0.68957962083859825"/>
        <n v="0.77274876201561249"/>
        <n v="0.55390404196722087"/>
        <n v="0.67867211789613002"/>
        <n v="0.79363729483244372"/>
        <n v="0.35993294803184006"/>
        <n v="0.71502788962607333"/>
        <n v="0.56585982685982972"/>
        <n v="0.43529406005091453"/>
        <n v="0.82266110027937878"/>
        <n v="0.53121955042338853"/>
        <n v="0.99554924813362833"/>
        <n v="0.62442614266121166"/>
        <n v="0.76231527226291185"/>
        <n v="0.67286460406256199"/>
        <n v="0.83982384415978295"/>
        <n v="0.63632742624125938"/>
        <n v="0.7370520084889246"/>
        <n v="0.66852687592323568"/>
        <n v="0.68414005787940613"/>
        <n v="0.66655005743918283"/>
        <n v="0.75779070734242993"/>
        <n v="0.75936176208332185"/>
        <n v="0.71934699992139861"/>
        <n v="0.64375990359395463"/>
        <n v="0.53615391033927096"/>
        <n v="0.68674250445627616"/>
      </sharedItems>
    </cacheField>
    <cacheField name="Art flow" numFmtId="0">
      <sharedItems containsString="0" containsBlank="1" containsNumber="1" minValue="62.169744525547493" maxValue="99.91745583038869"/>
    </cacheField>
    <cacheField name="Flowfactr" numFmtId="0">
      <sharedItems containsString="0" containsBlank="1" containsNumber="1" minValue="1.5544160583941609" maxValue="2.4981272084805606" count="46">
        <n v="2.3788328075709804"/>
        <n v="1.6906811989100843"/>
        <n v="2.1111351351351328"/>
        <n v="2.286975088967973"/>
        <n v="1.8392447129909339"/>
        <n v="1.6537469586374671"/>
        <n v="2.0978779840848816"/>
        <m/>
        <n v="2.4981272084805606"/>
        <n v="2.2986100386100361"/>
        <n v="2.0749599999999999"/>
        <n v="2.3219520547945236"/>
        <n v="1.9097611940298493"/>
        <n v="1.8658181818181816"/>
        <n v="1.6651121076233208"/>
        <n v="2.0604564315352696"/>
        <n v="1.8160481927710808"/>
        <n v="1.897604456824513"/>
        <n v="1.9976156583629912"/>
        <n v="2.1570588235294115"/>
        <n v="2.272569444444442"/>
        <n v="1.9565448504983383"/>
        <n v="1.8709920634920647"/>
        <n v="1.7331418918918922"/>
        <n v="2.1258333333333366"/>
        <n v="1.972799999999999"/>
        <n v="2.4170072992700709"/>
        <n v="2.3551360544217679"/>
        <n v="1.6573798076923092"/>
        <n v="2.0943612334801767"/>
        <n v="2.1813148788927346"/>
        <n v="1.9914440433213008"/>
        <n v="2.0791988130563821"/>
        <n v="2.0037804878048786"/>
        <n v="2.223259259259259"/>
        <n v="1.7917505995203853"/>
        <n v="1.5544160583941609"/>
        <n v="2.056544850498339"/>
        <n v="1.8555012853470396"/>
        <n v="2.0756901408450719"/>
        <n v="1.9749458483754507"/>
        <n v="2.084755555555553"/>
        <n v="2.0307518796992494"/>
        <n v="2.0880851063829837"/>
        <n v="2.1814218009478679"/>
        <n v="1.8979922779922784"/>
      </sharedItems>
    </cacheField>
    <cacheField name="Timepoints" numFmtId="0">
      <sharedItems containsString="0" containsBlank="1" containsNumber="1" containsInteger="1" minValue="164" maxValue="446"/>
    </cacheField>
    <cacheField name="%&lt;20" numFmtId="0">
      <sharedItems containsString="0" containsBlank="1" containsNumber="1" minValue="94.525547445255469" maxValue="99.742930591259636" count="44">
        <n v="98.738170347003148"/>
        <n v="99.727520435967293"/>
        <n v="97.837837837837839"/>
        <n v="98.576512455516024"/>
        <n v="99.09365558912387"/>
        <n v="99.270072992700733"/>
        <n v="99.469496021220166"/>
        <m/>
        <n v="95.406360424028264"/>
        <n v="99.227799227799224"/>
        <n v="96.8"/>
        <n v="99.315068493150676"/>
        <n v="95.522388059701484"/>
        <n v="99.63636363636364"/>
        <n v="96.63677130044843"/>
        <n v="99.170124481327804"/>
        <n v="98.554216867469876"/>
        <n v="99.721448467966582"/>
        <n v="99.288256227758012"/>
        <n v="99.547511312217196"/>
        <n v="98.263888888888886"/>
        <n v="97.674418604651152"/>
        <n v="99.603174603174608"/>
        <n v="99.324324324324323"/>
        <n v="99.404761904761912"/>
        <n v="95.666666666666671"/>
        <n v="99.635036496350367"/>
        <n v="98.639455782312922"/>
        <n v="99.519230769230774"/>
        <n v="99.559471365638757"/>
        <n v="98.269896193771615"/>
        <n v="98.555956678700369"/>
        <n v="97.922848664688416"/>
        <n v="99.390243902439025"/>
        <n v="98.888888888888886"/>
        <n v="98.561151079136692"/>
        <n v="94.525547445255469"/>
        <n v="98.671096345514954"/>
        <n v="99.742930591259636"/>
        <n v="99.436619718309856"/>
        <n v="98.222222222222229"/>
        <n v="99.498746867167924"/>
        <n v="99.7340425531915"/>
        <n v="99.526066350710892"/>
      </sharedItems>
    </cacheField>
    <cacheField name="%.sec&lt;20" numFmtId="0">
      <sharedItems containsString="0" containsBlank="1" containsNumber="1" minValue="2504.6341463414592" maxValue="6783.9013452914787"/>
    </cacheField>
    <cacheField name="%&lt;40" numFmtId="0">
      <sharedItems containsString="0" containsBlank="1" containsNumber="1" minValue="36" maxValue="98.80952380952381" count="46">
        <n v="91.482649842271286"/>
        <n v="93.188010899182558"/>
        <n v="64.86486486486487"/>
        <n v="92.52669039145907"/>
        <n v="81.268882175226594"/>
        <n v="52.554744525547449"/>
        <n v="65.782493368700273"/>
        <m/>
        <n v="62.897526501766791"/>
        <n v="97.683397683397686"/>
        <n v="90.8"/>
        <n v="88.698630136986296"/>
        <n v="62.388059701492537"/>
        <n v="74.181818181818187"/>
        <n v="43.27354260089686"/>
        <n v="78.423236514522827"/>
        <n v="91.566265060240966"/>
        <n v="94.428969359331475"/>
        <n v="90.391459074733092"/>
        <n v="92.76018099547511"/>
        <n v="85.763888888888886"/>
        <n v="85.714285714285708"/>
        <n v="91.666666666666657"/>
        <n v="84.797297297297305"/>
        <n v="98.80952380952381"/>
        <n v="86.666666666666671"/>
        <n v="98.540145985401466"/>
        <n v="98.639455782312922"/>
        <n v="97.355769230769226"/>
        <n v="96.035242290748897"/>
        <n v="75.086505190311414"/>
        <n v="87.725631768953065"/>
        <n v="95.548961424332347"/>
        <n v="94.512195121951208"/>
        <n v="78.888888888888886"/>
        <n v="88.968824940047966"/>
        <n v="42.335766423357661"/>
        <n v="81.72757475083057"/>
        <n v="95.115681233933159"/>
        <n v="80.281690140845072"/>
        <n v="55.95667870036101"/>
        <n v="36"/>
        <n v="90.726817042606513"/>
        <n v="95.744680851063833"/>
        <n v="88.625592417061611"/>
        <n v="89.575289575289574"/>
      </sharedItems>
    </cacheField>
    <cacheField name="%.sec&lt;40" numFmtId="0">
      <sharedItems containsString="0" containsBlank="1" containsNumber="1" minValue="1274.3999999999987" maxValue="6367.0673076923085"/>
    </cacheField>
    <cacheField name="%&lt;60" numFmtId="0">
      <sharedItems containsString="0" containsBlank="1" containsNumber="1" minValue="3.1802120141342751" maxValue="91.605839416058402" count="45">
        <n v="38.485804416403788"/>
        <n v="14.986376021798364"/>
        <n v="16.216216216216218"/>
        <n v="35.587188612099645"/>
        <n v="18.429003021148034"/>
        <n v="11.192214111922141"/>
        <n v="11.140583554376658"/>
        <m/>
        <n v="3.1802120141342751"/>
        <n v="75.289575289575296"/>
        <n v="31.2"/>
        <n v="62.328767123287676"/>
        <n v="12.835820895522387"/>
        <n v="17.09090909090909"/>
        <n v="14.573991031390134"/>
        <n v="28.215767634854771"/>
        <n v="23.85542168674699"/>
        <n v="69.637883008356553"/>
        <n v="52.669039145907469"/>
        <n v="68.778280542986423"/>
        <n v="44.097222222222221"/>
        <n v="22.591362126245848"/>
        <n v="59.920634920634917"/>
        <n v="55.067567567567565"/>
        <n v="24.404761904761905"/>
        <n v="4"/>
        <n v="91.605839416058402"/>
        <n v="24.829931972789115"/>
        <n v="80.048076923076934"/>
        <n v="47.577092511013213"/>
        <n v="31.487889273356402"/>
        <n v="9.3862815884476536"/>
        <n v="35.905044510385757"/>
        <n v="17.073170731707318"/>
        <n v="28.888888888888886"/>
        <n v="37.889688249400479"/>
        <n v="13.503649635036496"/>
        <n v="11.960132890365449"/>
        <n v="72.493573264781489"/>
        <n v="13.239436619718308"/>
        <n v="7.9422382671480145"/>
        <n v="33.834586466165412"/>
        <n v="71.542553191489361"/>
        <n v="29.857819905213269"/>
        <n v="17.760617760617762"/>
      </sharedItems>
    </cacheField>
    <cacheField name="%.sec&lt;60" numFmtId="0">
      <sharedItems containsString="0" containsBlank="1" containsNumber="1" minValue="141.20141342756193" maxValue="5235.1442307692314"/>
    </cacheField>
    <cacheField name="%&lt;80" numFmtId="0">
      <sharedItems containsString="0" containsBlank="1" containsNumber="1" minValue="0" maxValue="35.336538461538467" count="44">
        <n v="0"/>
        <n v="3.8147138964577656"/>
        <n v="0.54054054054054057"/>
        <n v="1.0676156583629894"/>
        <n v="1.5105740181268883"/>
        <n v="2.6763990267639901"/>
        <n v="3.978779840848806"/>
        <m/>
        <n v="1.7667844522968199"/>
        <n v="0.77220077220077221"/>
        <n v="0.8"/>
        <n v="2.6865671641791042"/>
        <n v="4.7272727272727275"/>
        <n v="4.7085201793721971"/>
        <n v="4.9792531120331951"/>
        <n v="4.5783132530120483"/>
        <n v="8.9136490250696383"/>
        <n v="9.6085409252669027"/>
        <n v="3.1674208144796379"/>
        <n v="5.5555555555555554"/>
        <n v="2.3255813953488373"/>
        <n v="0.3968253968253968"/>
        <n v="6.756756756756757"/>
        <n v="0.29761904761904762"/>
        <n v="0.66666666666666674"/>
        <n v="5.8394160583941606"/>
        <n v="35.336538461538467"/>
        <n v="6.1674008810572687"/>
        <n v="23.52941176470588"/>
        <n v="3.2490974729241873"/>
        <n v="2.0771513353115725"/>
        <n v="4.2682926829268295"/>
        <n v="25.555555555555554"/>
        <n v="16.306954436450841"/>
        <n v="4.7445255474452548"/>
        <n v="2.6578073089700998"/>
        <n v="3.8560411311053984"/>
        <n v="2.535211267605634"/>
        <n v="1.8050541516245486"/>
        <n v="0.88888888888888884"/>
        <n v="5.2631578947368416"/>
        <n v="2.6595744680851063"/>
        <n v="2.3696682464454977"/>
        <n v="6.563706563706563"/>
      </sharedItems>
    </cacheField>
    <cacheField name="%.sec&lt;80" numFmtId="0">
      <sharedItems containsString="0" containsBlank="1" containsNumber="1" minValue="0" maxValue="2311.0096153846157"/>
    </cacheField>
    <cacheField name="MaxNegP" numFmtId="0">
      <sharedItems containsString="0" containsBlank="1" containsNumber="1" containsInteger="1" minValue="-27" maxValue="1"/>
    </cacheField>
    <cacheField name="MaxFlow" numFmtId="0">
      <sharedItems containsString="0" containsBlank="1" containsNumber="1" minValue="4.17" maxValue="6.07"/>
    </cacheField>
    <cacheField name="MinNegP" numFmtId="0">
      <sharedItems containsString="0" containsBlank="1" containsNumber="1" containsInteger="1" minValue="-251" maxValue="-70" count="41">
        <n v="-70"/>
        <n v="-136"/>
        <n v="-89"/>
        <n v="-90"/>
        <n v="-221"/>
        <n v="-126"/>
        <n v="-251"/>
        <m/>
        <n v="-164"/>
        <n v="-82"/>
        <n v="-175"/>
        <n v="-74"/>
        <n v="-123"/>
        <n v="-229"/>
        <n v="-142"/>
        <n v="-128"/>
        <n v="-113"/>
        <n v="-124"/>
        <n v="-166"/>
        <n v="-115"/>
        <n v="-141"/>
        <n v="-111"/>
        <n v="-158"/>
        <n v="-103"/>
        <n v="-110"/>
        <n v="-86"/>
        <n v="-133"/>
        <n v="-95"/>
        <n v="-205"/>
        <n v="-120"/>
        <n v="-91"/>
        <n v="-94"/>
        <n v="-137"/>
        <n v="-190"/>
        <n v="-198"/>
        <n v="-132"/>
        <n v="-99"/>
        <n v="-97"/>
        <n v="-125"/>
        <n v="-116"/>
        <n v="-171"/>
      </sharedItems>
    </cacheField>
    <cacheField name="MinFlow" numFmtId="0">
      <sharedItems containsString="0" containsBlank="1" containsNumber="1" minValue="0" maxValue="2.02"/>
    </cacheField>
    <cacheField name="AvgHct" numFmtId="0">
      <sharedItems containsString="0" containsBlank="1" containsNumber="1" minValue="25" maxValue="45.466666666666669"/>
    </cacheField>
    <cacheField name="AvgpCO2" numFmtId="0">
      <sharedItems containsString="0" containsBlank="1" containsNumber="1" minValue="4.2666666666666666" maxValue="5.9"/>
    </cacheField>
    <cacheField name="AvgpH" numFmtId="0">
      <sharedItems containsString="0" containsBlank="1" containsNumber="1" minValue="7.3450000000000006" maxValue="7.4862500000000001"/>
    </cacheField>
    <cacheField name="AvgpO22" numFmtId="0">
      <sharedItems containsString="0" containsBlank="1" containsNumber="1" minValue="17.600000000000001" maxValue="38.733333333333327"/>
    </cacheField>
    <cacheField name="AvgSO22" numFmtId="0">
      <sharedItems containsString="0" containsBlank="1" containsNumber="1" minValue="97.075000000000003" maxValue="100.2"/>
    </cacheField>
    <cacheField name="AvgHb2" numFmtId="0">
      <sharedItems containsString="0" containsBlank="1" containsNumber="1" minValue="83" maxValue="148.33333333333334"/>
    </cacheField>
    <cacheField name="AvgLac" numFmtId="0">
      <sharedItems containsString="0" containsBlank="1" containsNumber="1" minValue="0.70000000000000007" maxValue="2.95"/>
    </cacheField>
    <cacheField name="Total count CH1" numFmtId="0">
      <sharedItems containsSemiMixedTypes="0" containsString="0" containsNumber="1" containsInteger="1" minValue="89" maxValue="26351" count="48">
        <n v="1344"/>
        <n v="1726"/>
        <n v="426"/>
        <n v="274"/>
        <n v="442"/>
        <n v="11241"/>
        <n v="1095"/>
        <n v="425"/>
        <n v="263"/>
        <n v="89"/>
        <n v="927"/>
        <n v="283"/>
        <n v="239"/>
        <n v="1453"/>
        <n v="2078"/>
        <n v="6981"/>
        <n v="272"/>
        <n v="1858"/>
        <n v="2517"/>
        <n v="295"/>
        <n v="3181"/>
        <n v="1391"/>
        <n v="607"/>
        <n v="799"/>
        <n v="2412"/>
        <n v="2751"/>
        <n v="1908"/>
        <n v="5250"/>
        <n v="449"/>
        <n v="2002"/>
        <n v="3379"/>
        <n v="299"/>
        <n v="766"/>
        <n v="4230"/>
        <n v="1968"/>
        <n v="914"/>
        <n v="2284"/>
        <n v="14174"/>
        <n v="26351"/>
        <n v="1675"/>
        <n v="214"/>
        <n v="609"/>
        <n v="205"/>
        <n v="1848"/>
        <n v="769"/>
        <n v="1435"/>
        <n v="209"/>
        <n v="7381"/>
      </sharedItems>
    </cacheField>
    <cacheField name="Total Vol CH1" numFmtId="0">
      <sharedItems containsSemiMixedTypes="0" containsString="0" containsNumber="1" minValue="49.679999999999993" maxValue="279143.20999999985" count="48">
        <n v="6404.2400000000061"/>
        <n v="1802.2499999999995"/>
        <n v="128.35000000000002"/>
        <n v="961.52"/>
        <n v="1227.29"/>
        <n v="142264.14999999994"/>
        <n v="7499.5200000000032"/>
        <n v="498.69"/>
        <n v="697.56999999999994"/>
        <n v="349.29"/>
        <n v="6916.2200000000012"/>
        <n v="1000.24"/>
        <n v="1154.4799999999998"/>
        <n v="1414.6199999999997"/>
        <n v="17859.399999999998"/>
        <n v="43204.259999999973"/>
        <n v="362.64"/>
        <n v="15028.510000000006"/>
        <n v="6482.78"/>
        <n v="2296.19"/>
        <n v="21411.1"/>
        <n v="12161.170000000006"/>
        <n v="1541.36"/>
        <n v="4194.8"/>
        <n v="17860.090000000004"/>
        <n v="8291.4699999999993"/>
        <n v="11816.319999999998"/>
        <n v="41815.149999999994"/>
        <n v="1686.4100000000003"/>
        <n v="9754.860000000006"/>
        <n v="21903.040000000005"/>
        <n v="565.98"/>
        <n v="8153.7400000000071"/>
        <n v="383.89000000000004"/>
        <n v="9155.8300000000036"/>
        <n v="8299.5300000000061"/>
        <n v="11764.750000000004"/>
        <n v="197859.65999999997"/>
        <n v="279143.20999999985"/>
        <n v="8232.4600000000046"/>
        <n v="49.679999999999993"/>
        <n v="1130.58"/>
        <n v="135.55000000000001"/>
        <n v="13030.62"/>
        <n v="4388.130000000001"/>
        <n v="7579.760000000002"/>
        <n v="712.83"/>
        <n v="78690.250000000044"/>
      </sharedItems>
    </cacheField>
    <cacheField name="Count &lt; 50" numFmtId="0">
      <sharedItems containsSemiMixedTypes="0" containsString="0" containsNumber="1" containsInteger="1" minValue="33" maxValue="3537"/>
    </cacheField>
    <cacheField name="Volume &lt; 50" numFmtId="0">
      <sharedItems containsSemiMixedTypes="0" containsString="0" containsNumber="1" minValue="0.85000000000000009" maxValue="93.550000000000011"/>
    </cacheField>
    <cacheField name="Count 51-100" numFmtId="0">
      <sharedItems containsSemiMixedTypes="0" containsString="0" containsNumber="1" containsInteger="1" minValue="14" maxValue="4792"/>
    </cacheField>
    <cacheField name="Vol 51-100" numFmtId="0">
      <sharedItems containsSemiMixedTypes="0" containsString="0" containsNumber="1" minValue="2.63" maxValue="1152.7500000000002"/>
    </cacheField>
    <cacheField name="Count 101-150" numFmtId="0">
      <sharedItems containsSemiMixedTypes="0" containsString="0" containsNumber="1" containsInteger="1" minValue="10" maxValue="3810"/>
    </cacheField>
    <cacheField name="Vol 101-150" numFmtId="0">
      <sharedItems containsSemiMixedTypes="0" containsString="0" containsNumber="1" minValue="10.099999999999998" maxValue="4030.3399999999992"/>
    </cacheField>
    <cacheField name="Count 151-200" numFmtId="0">
      <sharedItems containsSemiMixedTypes="0" containsString="0" containsNumber="1" containsInteger="1" minValue="1" maxValue="3168"/>
    </cacheField>
    <cacheField name="Vol 151-200" numFmtId="0">
      <sharedItems containsSemiMixedTypes="0" containsString="0" containsNumber="1" minValue="2.35" maxValue="8997.3899999999976"/>
    </cacheField>
    <cacheField name="Number 1" numFmtId="0">
      <sharedItems containsSemiMixedTypes="0" containsString="0" containsNumber="1" containsInteger="1" minValue="91" maxValue="68833"/>
    </cacheField>
    <cacheField name="Volume 1 ul" numFmtId="0">
      <sharedItems containsSemiMixedTypes="0" containsString="0" containsNumber="1" minValue="115.14338000000001" maxValue="3059566.7984489994"/>
    </cacheField>
    <cacheField name="Flow 1 (l/m)" numFmtId="0">
      <sharedItems containsSemiMixedTypes="0" containsString="0" containsNumber="1" minValue="2.0377498938429586" maxValue="4.3323176160842651"/>
    </cacheField>
    <cacheField name="Bolus vol 1 ul" numFmtId="0">
      <sharedItems containsSemiMixedTypes="0" containsString="0" containsNumber="1" minValue="0" maxValue="334141.16100000014"/>
    </cacheField>
    <cacheField name="Duration" numFmtId="0">
      <sharedItems containsSemiMixedTypes="0" containsString="0" containsNumber="1" minValue="2.9039351851851854E-2" maxValue="7.5763888888888895E-2"/>
    </cacheField>
    <cacheField name="CI Avg" numFmtId="0">
      <sharedItems containsSemiMixedTypes="0" containsString="0" containsNumber="1" minValue="1.3665137614678897" maxValue="2.2458333333333336"/>
    </cacheField>
    <cacheField name="DO2i Avg" numFmtId="0">
      <sharedItems containsSemiMixedTypes="0" containsString="0" containsNumber="1" minValue="186.48951048951048" maxValue="386.32835820895525" count="48">
        <n v="248.06172839506172"/>
        <n v="246.0934065934066"/>
        <n v="232.18478260869566"/>
        <n v="294.92805755395682"/>
        <n v="329.7906976744186"/>
        <n v="211.03669724770643"/>
        <n v="257.03409090909093"/>
        <n v="343.46195652173913"/>
        <n v="274.08333333333331"/>
        <n v="252.52427184466021"/>
        <n v="312.58730158730157"/>
        <n v="294.32773109243698"/>
        <n v="255.83443708609272"/>
        <n v="197.7810650887574"/>
        <n v="285.24590163934425"/>
        <n v="196.22831050228311"/>
        <n v="239.11382113821139"/>
        <n v="386.32835820895525"/>
        <n v="201.57416267942583"/>
        <n v="234.23952095808383"/>
        <n v="227.08965517241379"/>
        <n v="325.36842105263156"/>
        <n v="249.57342657342659"/>
        <n v="277.55263157894734"/>
        <n v="224.61290322580646"/>
        <n v="186.48951048951048"/>
        <n v="269.34899328859058"/>
        <n v="250.86928104575162"/>
        <n v="285.34057971014494"/>
        <n v="266.5"/>
        <n v="187.03255813953487"/>
        <n v="261.08653846153845"/>
        <n v="266.24827586206897"/>
        <n v="282.21897810218979"/>
        <n v="277"/>
        <n v="214.21686746987953"/>
        <n v="229.64028776978418"/>
        <n v="221.64814814814815"/>
        <n v="195.00704225352112"/>
        <n v="289.5986842105263"/>
        <n v="296.83684210526314"/>
        <n v="261.91011235955057"/>
        <n v="244.86330935251797"/>
        <n v="229.19626168224298"/>
        <n v="248"/>
        <n v="295.44086021505376"/>
        <n v="344.03960396039605"/>
        <n v="262.48360655737707"/>
      </sharedItems>
    </cacheField>
    <cacheField name="&lt;272" numFmtId="0">
      <sharedItems containsSemiMixedTypes="0" containsString="0" containsNumber="1" containsInteger="1" minValue="4" maxValue="214"/>
    </cacheField>
    <cacheField name="%&lt;272" numFmtId="0">
      <sharedItems containsSemiMixedTypes="0" containsString="0" containsNumber="1" minValue="2.9850746268656714" maxValue="100"/>
    </cacheField>
    <cacheField name="SVO2 Avg" numFmtId="0">
      <sharedItems containsSemiMixedTypes="0" containsString="0" containsNumber="1" minValue="62.546296296296298" maxValue="83.744966442953015"/>
    </cacheField>
    <cacheField name="Ven count" numFmtId="0">
      <sharedItems containsSemiMixedTypes="0" containsString="0" containsNumber="1" containsInteger="1" minValue="0" maxValue="9999" count="42">
        <n v="28"/>
        <n v="7"/>
        <n v="26"/>
        <n v="303"/>
        <n v="1141"/>
        <n v="65"/>
        <n v="5"/>
        <n v="8"/>
        <n v="1"/>
        <n v="36"/>
        <n v="19"/>
        <n v="29"/>
        <n v="41"/>
        <n v="293"/>
        <n v="1056"/>
        <n v="1546"/>
        <n v="109"/>
        <n v="61"/>
        <n v="186"/>
        <n v="360"/>
        <n v="71"/>
        <n v="78"/>
        <n v="216"/>
        <n v="21"/>
        <n v="1469"/>
        <n v="38"/>
        <n v="272"/>
        <n v="2250"/>
        <n v="9"/>
        <n v="252"/>
        <n v="142"/>
        <n v="212"/>
        <n v="9318"/>
        <n v="9999"/>
        <n v="234"/>
        <n v="0"/>
        <n v="11"/>
        <n v="737"/>
        <n v="397"/>
        <n v="151"/>
        <n v="15"/>
        <n v="2853"/>
      </sharedItems>
    </cacheField>
    <cacheField name="Ven volume" numFmtId="0">
      <sharedItems containsSemiMixedTypes="0" containsString="0" containsNumber="1" minValue="0" maxValue="9999"/>
    </cacheField>
    <cacheField name="Art count" numFmtId="0">
      <sharedItems containsSemiMixedTypes="0" containsString="0" containsNumber="1" containsInteger="1" minValue="0" maxValue="509" count="3">
        <n v="0"/>
        <n v="509"/>
        <n v="1"/>
      </sharedItems>
    </cacheField>
    <cacheField name="Art volume" numFmtId="0">
      <sharedItems containsSemiMixedTypes="0" containsString="0" containsNumber="1" minValue="0" maxValue="197.8"/>
    </cacheField>
    <cacheField name="Timepoints2" numFmtId="0">
      <sharedItems containsSemiMixedTypes="0" containsString="0" containsNumber="1" containsInteger="1" minValue="83" maxValue="219"/>
    </cacheField>
    <cacheField name="AKIN" numFmtId="0">
      <sharedItems containsSemiMixedTypes="0" containsString="0" containsNumber="1" containsInteger="1" minValue="0" maxValue="3"/>
    </cacheField>
    <cacheField name="Hb" numFmtId="0">
      <sharedItems containsSemiMixedTypes="0" containsString="0" containsNumber="1" minValue="86.978417266187051" maxValue="147.1453488372093"/>
    </cacheField>
    <cacheField name="Hb min" numFmtId="0">
      <sharedItems containsSemiMixedTypes="0" containsString="0" containsNumber="1" containsInteger="1" minValue="63" maxValue="128"/>
    </cacheField>
    <cacheField name="LOS CritCare" numFmtId="0">
      <sharedItems containsSemiMixedTypes="0" containsString="0" containsNumber="1" containsInteger="1" minValue="1" maxValue="6"/>
    </cacheField>
    <cacheField name="LOS Hospital" numFmtId="0">
      <sharedItems containsSemiMixedTypes="0" containsString="0" containsNumber="1" containsInteger="1" minValue="4" maxValue="33"/>
    </cacheField>
    <cacheField name="Cr pre" numFmtId="0">
      <sharedItems containsSemiMixedTypes="0" containsString="0" containsNumber="1" containsInteger="1" minValue="49" maxValue="135"/>
    </cacheField>
    <cacheField name="Hb pre" numFmtId="0">
      <sharedItems containsSemiMixedTypes="0" containsString="0" containsNumber="1" containsInteger="1" minValue="98" maxValue="168"/>
    </cacheField>
    <cacheField name="Hb D1" numFmtId="0">
      <sharedItems containsSemiMixedTypes="0" containsString="0" containsNumber="1" containsInteger="1" minValue="81" maxValue="152"/>
    </cacheField>
    <cacheField name="WCC D1" numFmtId="165">
      <sharedItems containsSemiMixedTypes="0" containsString="0" containsNumber="1" minValue="5.0999999999999996" maxValue="20.9"/>
    </cacheField>
    <cacheField name="RBC Op" numFmtId="0">
      <sharedItems containsSemiMixedTypes="0" containsString="0" containsNumber="1" containsInteger="1" minValue="0" maxValue="6"/>
    </cacheField>
    <cacheField name="FFP Op" numFmtId="0">
      <sharedItems containsSemiMixedTypes="0" containsString="0" containsNumber="1" containsInteger="1" minValue="0" maxValue="4"/>
    </cacheField>
    <cacheField name="Plt O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s v="KW"/>
    <d v="1899-12-30T14:04:00"/>
    <d v="1899-12-30T15:26:00"/>
    <n v="82.000000000000028"/>
    <x v="0"/>
    <s v="M"/>
    <n v="1"/>
    <x v="0"/>
    <x v="0"/>
    <x v="0"/>
    <n v="99.166666666666671"/>
    <n v="29.833333333333332"/>
    <n v="2.15"/>
    <x v="0"/>
    <x v="0"/>
    <x v="0"/>
    <n v="5.1849526813880225"/>
    <x v="0"/>
    <n v="95.137160883280814"/>
    <x v="0"/>
    <n v="317"/>
    <x v="0"/>
    <n v="4857.9179810725573"/>
    <x v="0"/>
    <n v="4500.9463722397495"/>
    <x v="0"/>
    <n v="1893.501577287067"/>
    <x v="0"/>
    <n v="0"/>
    <n v="-16"/>
    <n v="6.07"/>
    <x v="0"/>
    <n v="0.26"/>
    <n v="29.666666666666668"/>
    <n v="5.3666666666666663"/>
    <n v="7.3466666666666667"/>
    <n v="29.833333333333332"/>
    <n v="99.166666666666671"/>
    <n v="96.333333333333329"/>
    <n v="2.2333333333333329"/>
    <x v="0"/>
    <x v="0"/>
    <n v="231"/>
    <n v="5.0999999999999996"/>
    <n v="254"/>
    <n v="64.2"/>
    <n v="257"/>
    <n v="285.68999999999994"/>
    <n v="239"/>
    <n v="665.56000000000006"/>
    <n v="1368"/>
    <n v="7975.1207870000026"/>
    <n v="4.0895968445091553"/>
    <n v="25.225000000000001"/>
    <n v="5.5752314814814817E-2"/>
    <n v="2.0086419753086395"/>
    <x v="0"/>
    <n v="113"/>
    <n v="69.753086419753089"/>
    <n v="72.586419753086417"/>
    <x v="0"/>
    <n v="6.1"/>
    <x v="0"/>
    <n v="0"/>
    <n v="162"/>
    <n v="0"/>
    <n v="92.777777777777771"/>
    <n v="89"/>
    <n v="1"/>
    <n v="14"/>
    <n v="95"/>
    <n v="125"/>
    <n v="82"/>
    <n v="10.1"/>
    <n v="0"/>
    <n v="0"/>
    <n v="0"/>
  </r>
  <r>
    <n v="4"/>
    <s v="R Du-P"/>
    <d v="1899-12-30T09:41:00"/>
    <d v="1899-12-30T11:16:00"/>
    <n v="95.000000000000057"/>
    <x v="0"/>
    <s v="M"/>
    <n v="4"/>
    <x v="0"/>
    <x v="1"/>
    <x v="1"/>
    <n v="99.75"/>
    <n v="27.549999999999997"/>
    <n v="2.3199999999999998"/>
    <x v="1"/>
    <x v="1"/>
    <x v="1"/>
    <n v="3.9225068119890976"/>
    <x v="1"/>
    <n v="67.629264305177117"/>
    <x v="1"/>
    <n v="367"/>
    <x v="1"/>
    <n v="5684.4686648501392"/>
    <x v="1"/>
    <n v="5311.7166212534094"/>
    <x v="1"/>
    <n v="854.22343324250733"/>
    <x v="1"/>
    <n v="217.43869209809279"/>
    <n v="-21"/>
    <n v="4.6100000000000003"/>
    <x v="1"/>
    <n v="1.02"/>
    <n v="34.85"/>
    <n v="5.4750000000000005"/>
    <n v="7.3855000000000004"/>
    <n v="27.549999999999997"/>
    <n v="99.75"/>
    <n v="113"/>
    <n v="1.7"/>
    <x v="1"/>
    <x v="1"/>
    <n v="1009"/>
    <n v="21.07"/>
    <n v="416"/>
    <n v="86.440000000000012"/>
    <n v="162"/>
    <n v="163.06"/>
    <n v="66"/>
    <n v="183.66999999999996"/>
    <n v="1735"/>
    <n v="2521.3945259999982"/>
    <n v="3.7532841391171399"/>
    <n v="6.125"/>
    <n v="6.3437499999999994E-2"/>
    <n v="1.6016483516483537"/>
    <x v="1"/>
    <n v="127"/>
    <n v="69.780219780219781"/>
    <n v="72.72527472527473"/>
    <x v="1"/>
    <n v="1.3"/>
    <x v="0"/>
    <n v="0"/>
    <n v="182"/>
    <n v="0"/>
    <n v="117.73076923076923"/>
    <n v="106"/>
    <n v="1"/>
    <n v="5"/>
    <n v="77"/>
    <n v="156"/>
    <n v="100"/>
    <n v="13.7"/>
    <n v="0"/>
    <n v="0"/>
    <n v="0"/>
  </r>
  <r>
    <n v="7"/>
    <s v="TC"/>
    <d v="1899-12-30T15:24:00"/>
    <d v="1899-12-30T16:12:00"/>
    <n v="47.999999999999829"/>
    <x v="0"/>
    <s v="M"/>
    <n v="7"/>
    <x v="0"/>
    <x v="2"/>
    <x v="2"/>
    <n v="99.15"/>
    <n v="36.650000000000006"/>
    <n v="1.86"/>
    <x v="2"/>
    <x v="2"/>
    <x v="2"/>
    <n v="3.9264324324324305"/>
    <x v="2"/>
    <n v="84.439297297297315"/>
    <x v="2"/>
    <n v="185"/>
    <x v="2"/>
    <n v="2817.72972972972"/>
    <x v="2"/>
    <n v="1868.1081081081018"/>
    <x v="2"/>
    <n v="467.02702702702544"/>
    <x v="2"/>
    <n v="15.567567567567515"/>
    <n v="-15"/>
    <n v="5.3"/>
    <x v="2"/>
    <n v="1.53"/>
    <n v="29"/>
    <n v="4.9000000000000004"/>
    <n v="7.415"/>
    <n v="36.650000000000006"/>
    <n v="99.15"/>
    <n v="96.5"/>
    <n v="1.65"/>
    <x v="2"/>
    <x v="2"/>
    <n v="334"/>
    <n v="5.6500000000000012"/>
    <n v="62"/>
    <n v="11.510000000000002"/>
    <n v="16"/>
    <n v="15.35"/>
    <n v="8"/>
    <n v="20.94"/>
    <n v="431"/>
    <n v="586.47672699999998"/>
    <n v="3.6003194494748452"/>
    <n v="3.2309999999999999"/>
    <n v="3.2129629629629626E-2"/>
    <n v="1.8141304347826097"/>
    <x v="2"/>
    <n v="69"/>
    <n v="75"/>
    <n v="82.619565217391298"/>
    <x v="1"/>
    <n v="1.2"/>
    <x v="0"/>
    <n v="0"/>
    <n v="92"/>
    <n v="0"/>
    <n v="97.554347826086953"/>
    <n v="93"/>
    <n v="2"/>
    <n v="5"/>
    <n v="129"/>
    <n v="125"/>
    <n v="103"/>
    <n v="10.1"/>
    <n v="0"/>
    <n v="2"/>
    <n v="0"/>
  </r>
  <r>
    <n v="8"/>
    <s v="JW"/>
    <d v="1899-12-30T09:54:00"/>
    <d v="1899-12-30T11:07:00"/>
    <n v="72.999999999999986"/>
    <x v="0"/>
    <s v="M"/>
    <n v="8"/>
    <x v="0"/>
    <x v="3"/>
    <x v="3"/>
    <n v="100"/>
    <n v="29.433333333333334"/>
    <n v="2.0499999999999998"/>
    <x v="3"/>
    <x v="3"/>
    <x v="3"/>
    <n v="4.6924199288256219"/>
    <x v="3"/>
    <n v="91.469750889679716"/>
    <x v="3"/>
    <n v="281"/>
    <x v="3"/>
    <n v="4317.6512455516004"/>
    <x v="3"/>
    <n v="4052.6690391459069"/>
    <x v="3"/>
    <n v="1558.7188612099642"/>
    <x v="3"/>
    <n v="46.761565836298921"/>
    <n v="-15"/>
    <n v="5.29"/>
    <x v="3"/>
    <n v="1.88"/>
    <n v="32.333333333333336"/>
    <n v="5.3"/>
    <n v="7.373333333333334"/>
    <n v="29.433333333333334"/>
    <n v="100"/>
    <n v="108.33333333333333"/>
    <n v="0.73333333333333339"/>
    <x v="3"/>
    <x v="3"/>
    <n v="160"/>
    <n v="2.3299999999999996"/>
    <n v="40"/>
    <n v="7.3400000000000007"/>
    <n v="19"/>
    <n v="21.5"/>
    <n v="13"/>
    <n v="40.510000000000005"/>
    <n v="304"/>
    <n v="2925.0580259999992"/>
    <n v="4.3323176160842651"/>
    <n v="20.380000000000003"/>
    <n v="4.8356481481481486E-2"/>
    <n v="2.1086330935251798"/>
    <x v="3"/>
    <n v="22"/>
    <n v="15.827338129496402"/>
    <n v="76.805755395683448"/>
    <x v="2"/>
    <n v="6.8"/>
    <x v="0"/>
    <n v="0"/>
    <n v="139"/>
    <n v="0"/>
    <n v="105.25179856115108"/>
    <n v="95"/>
    <n v="4"/>
    <n v="5"/>
    <n v="109"/>
    <n v="128"/>
    <n v="109"/>
    <n v="10.4"/>
    <n v="0"/>
    <n v="0"/>
    <n v="0"/>
  </r>
  <r>
    <n v="26"/>
    <s v="DC"/>
    <d v="1899-12-30T14:44:00"/>
    <d v="1899-12-30T16:09:00"/>
    <n v="85.000000000000014"/>
    <x v="1"/>
    <s v="M"/>
    <n v="14"/>
    <x v="0"/>
    <x v="4"/>
    <x v="4"/>
    <n v="99.333333333333329"/>
    <n v="29.400000000000002"/>
    <n v="2.17"/>
    <x v="4"/>
    <x v="4"/>
    <x v="4"/>
    <n v="4.1201510574018112"/>
    <x v="4"/>
    <n v="73.574380664652608"/>
    <x v="4"/>
    <n v="331"/>
    <x v="4"/>
    <n v="5053.7764350453181"/>
    <x v="4"/>
    <n v="4144.7129909365567"/>
    <x v="4"/>
    <n v="939.87915407854996"/>
    <x v="4"/>
    <n v="77.039274924471314"/>
    <n v="-4"/>
    <n v="5.69"/>
    <x v="4"/>
    <n v="0"/>
    <n v="45.466666666666669"/>
    <n v="5.2666666666666666"/>
    <n v="7.4050000000000002"/>
    <n v="29.400000000000002"/>
    <n v="99.333333333333329"/>
    <n v="148.33333333333334"/>
    <n v="1.7333333333333334"/>
    <x v="4"/>
    <x v="4"/>
    <n v="144"/>
    <n v="3.7200000000000006"/>
    <n v="133"/>
    <n v="28.81"/>
    <n v="63"/>
    <n v="63.18"/>
    <n v="39"/>
    <n v="111.95999999999998"/>
    <n v="460"/>
    <n v="2536.3497919999986"/>
    <n v="3.4595681844603363"/>
    <n v="9.1720000000000006"/>
    <n v="5.9733796296296299E-2"/>
    <n v="1.6686046511627917"/>
    <x v="4"/>
    <n v="27"/>
    <n v="15.697674418604651"/>
    <n v="79.616279069767444"/>
    <x v="3"/>
    <n v="56"/>
    <x v="0"/>
    <n v="0"/>
    <n v="172"/>
    <n v="1"/>
    <n v="147.1453488372093"/>
    <n v="112"/>
    <n v="6"/>
    <n v="8"/>
    <n v="80"/>
    <n v="168"/>
    <n v="119"/>
    <n v="8.1"/>
    <n v="0"/>
    <n v="0"/>
    <n v="0"/>
  </r>
  <r>
    <n v="28"/>
    <s v="DV"/>
    <d v="1899-12-30T09:18:00"/>
    <d v="1899-12-30T11:05:00"/>
    <n v="107.00000000000001"/>
    <x v="1"/>
    <s v="M"/>
    <n v="16"/>
    <x v="0"/>
    <x v="5"/>
    <x v="5"/>
    <n v="99.38"/>
    <n v="30.360000000000003"/>
    <n v="2.04"/>
    <x v="5"/>
    <x v="5"/>
    <x v="5"/>
    <n v="3.4726034063260363"/>
    <x v="5"/>
    <n v="66.144841849148392"/>
    <x v="5"/>
    <n v="411"/>
    <x v="5"/>
    <n v="6373.1386861313877"/>
    <x v="5"/>
    <n v="3374.0145985401468"/>
    <x v="5"/>
    <n v="718.54014598540152"/>
    <x v="5"/>
    <n v="171.82481751824818"/>
    <n v="-19"/>
    <n v="4.8099999999999996"/>
    <x v="5"/>
    <n v="1.62"/>
    <n v="37.4"/>
    <n v="4.7799999999999994"/>
    <n v="7.3900000000000006"/>
    <n v="30.360000000000003"/>
    <n v="99.38"/>
    <n v="121.2"/>
    <n v="2.1799999999999997"/>
    <x v="5"/>
    <x v="5"/>
    <n v="1242"/>
    <n v="34.419999999999995"/>
    <n v="1516"/>
    <n v="352.83999999999992"/>
    <n v="1408"/>
    <n v="1512.1399999999999"/>
    <n v="1292"/>
    <n v="3726.1800000000003"/>
    <n v="16205"/>
    <n v="467288.33171999996"/>
    <n v="2.9079738863287461"/>
    <n v="11562.601000000004"/>
    <n v="7.5763888888888895E-2"/>
    <n v="1.3665137614678897"/>
    <x v="5"/>
    <n v="211"/>
    <n v="96.788990825688074"/>
    <n v="70.912844036697251"/>
    <x v="4"/>
    <n v="1105.0999999999999"/>
    <x v="0"/>
    <n v="0"/>
    <n v="218"/>
    <n v="0"/>
    <n v="116.13302752293578"/>
    <n v="102"/>
    <n v="3"/>
    <n v="6"/>
    <n v="122"/>
    <n v="168"/>
    <n v="94"/>
    <n v="14.1"/>
    <n v="0"/>
    <n v="0"/>
    <n v="0"/>
  </r>
  <r>
    <n v="31"/>
    <s v="PA"/>
    <d v="1899-12-30T14:35:00"/>
    <d v="1899-12-30T16:13:00"/>
    <n v="97.999999999999815"/>
    <x v="1"/>
    <s v="M"/>
    <n v="19"/>
    <x v="0"/>
    <x v="6"/>
    <x v="6"/>
    <n v="99.724999999999994"/>
    <n v="32.549999999999997"/>
    <n v="1.879"/>
    <x v="6"/>
    <x v="6"/>
    <x v="6"/>
    <n v="4.011007957559678"/>
    <x v="6"/>
    <n v="83.912148541114036"/>
    <x v="6"/>
    <n v="377"/>
    <x v="6"/>
    <n v="5848.8063660477346"/>
    <x v="6"/>
    <n v="3868.0106100795688"/>
    <x v="6"/>
    <n v="655.06631299734624"/>
    <x v="6"/>
    <n v="233.95225464190938"/>
    <n v="-18"/>
    <n v="4.87"/>
    <x v="6"/>
    <n v="1.0900000000000001"/>
    <n v="33.5"/>
    <n v="5.3250000000000002"/>
    <n v="7.4175000000000004"/>
    <n v="32.549999999999997"/>
    <n v="99.724999999999994"/>
    <n v="108.5"/>
    <n v="1.075"/>
    <x v="6"/>
    <x v="6"/>
    <n v="232"/>
    <n v="5.089999999999999"/>
    <n v="209"/>
    <n v="49.300000000000004"/>
    <n v="170"/>
    <n v="187.81"/>
    <n v="135"/>
    <n v="388.53000000000003"/>
    <n v="1186"/>
    <n v="13455.536264999992"/>
    <n v="2.9765720389677472"/>
    <n v="29.821999999999999"/>
    <n v="6.7997685185185189E-2"/>
    <n v="1.7875000000000008"/>
    <x v="6"/>
    <n v="117"/>
    <n v="66.477272727272734"/>
    <n v="74.505681818181813"/>
    <x v="5"/>
    <n v="9.9"/>
    <x v="0"/>
    <n v="0"/>
    <n v="176"/>
    <n v="2"/>
    <n v="116.32386363636364"/>
    <n v="108"/>
    <n v="3"/>
    <n v="7"/>
    <n v="99"/>
    <n v="150"/>
    <n v="104"/>
    <n v="10.199999999999999"/>
    <n v="0"/>
    <n v="0"/>
    <n v="0"/>
  </r>
  <r>
    <n v="36"/>
    <s v="MH"/>
    <d v="1899-12-30T15:17:00"/>
    <d v="1899-12-30T17:03:00"/>
    <n v="106.0000000000001"/>
    <x v="1"/>
    <s v="M"/>
    <n v="24"/>
    <x v="0"/>
    <x v="7"/>
    <x v="7"/>
    <m/>
    <m/>
    <n v="2.09"/>
    <x v="7"/>
    <x v="7"/>
    <x v="7"/>
    <m/>
    <x v="7"/>
    <m/>
    <x v="7"/>
    <m/>
    <x v="7"/>
    <m/>
    <x v="7"/>
    <m/>
    <x v="7"/>
    <m/>
    <x v="7"/>
    <m/>
    <m/>
    <m/>
    <x v="7"/>
    <m/>
    <m/>
    <m/>
    <m/>
    <m/>
    <m/>
    <m/>
    <m/>
    <x v="7"/>
    <x v="7"/>
    <n v="247"/>
    <n v="4.4399999999999995"/>
    <n v="102"/>
    <n v="20.53"/>
    <n v="39"/>
    <n v="41.889999999999993"/>
    <n v="18"/>
    <n v="53.730000000000004"/>
    <n v="427"/>
    <n v="629.56049900000005"/>
    <n v="4.1075857376157128"/>
    <n v="0"/>
    <n v="6.3784722222222229E-2"/>
    <n v="2.1847826086956528"/>
    <x v="7"/>
    <n v="7"/>
    <n v="3.804347826086957"/>
    <n v="80.021739130434781"/>
    <x v="6"/>
    <n v="0.6"/>
    <x v="0"/>
    <n v="0"/>
    <n v="184"/>
    <n v="2"/>
    <n v="118.07608695652173"/>
    <n v="114"/>
    <n v="6"/>
    <n v="13"/>
    <n v="71"/>
    <n v="137"/>
    <n v="102"/>
    <n v="14.4"/>
    <n v="0"/>
    <n v="0"/>
    <n v="0"/>
  </r>
  <r>
    <n v="38"/>
    <s v="BS"/>
    <d v="1899-12-30T09:34:00"/>
    <d v="1899-12-30T10:48:00"/>
    <n v="74.000000000000057"/>
    <x v="1"/>
    <s v="M"/>
    <n v="26"/>
    <x v="0"/>
    <x v="8"/>
    <x v="8"/>
    <n v="99.866666666666674"/>
    <n v="31.866666666666664"/>
    <n v="1.84"/>
    <x v="8"/>
    <x v="8"/>
    <x v="8"/>
    <n v="4.5962190812720856"/>
    <x v="8"/>
    <n v="99.91745583038869"/>
    <x v="8"/>
    <n v="283"/>
    <x v="8"/>
    <n v="4236.042402826859"/>
    <x v="8"/>
    <n v="2792.6501766784477"/>
    <x v="8"/>
    <n v="141.20141342756193"/>
    <x v="8"/>
    <n v="78.445229681978859"/>
    <n v="-11"/>
    <n v="5.4"/>
    <x v="8"/>
    <n v="0.85"/>
    <n v="27.933333333333337"/>
    <n v="5.6333333333333329"/>
    <n v="7.3853333333333326"/>
    <n v="31.866666666666664"/>
    <n v="99.866666666666674"/>
    <n v="89.666666666666671"/>
    <n v="1.1666666666666667"/>
    <x v="8"/>
    <x v="8"/>
    <n v="123"/>
    <n v="2.5999999999999996"/>
    <n v="59"/>
    <n v="12.579999999999998"/>
    <n v="30"/>
    <n v="29.52"/>
    <n v="17"/>
    <n v="47.269999999999996"/>
    <n v="268"/>
    <n v="1089.1120429999992"/>
    <n v="3.4468273296243983"/>
    <n v="4.7"/>
    <n v="5.019675925925926E-2"/>
    <n v="2.2458333333333336"/>
    <x v="8"/>
    <n v="59"/>
    <n v="40.972222222222221"/>
    <n v="75.534722222222229"/>
    <x v="7"/>
    <n v="1.6"/>
    <x v="0"/>
    <n v="0"/>
    <n v="144"/>
    <n v="2"/>
    <n v="91.590277777777771"/>
    <n v="78"/>
    <n v="4"/>
    <n v="10"/>
    <n v="90"/>
    <n v="104"/>
    <n v="89"/>
    <n v="17.399999999999999"/>
    <n v="0"/>
    <n v="0"/>
    <n v="1"/>
  </r>
  <r>
    <n v="42"/>
    <s v="VB"/>
    <d v="1899-12-30T09:14:00"/>
    <d v="1899-12-30T10:12:00"/>
    <n v="58.000000000000036"/>
    <x v="2"/>
    <s v="F"/>
    <n v="30"/>
    <x v="0"/>
    <x v="7"/>
    <x v="9"/>
    <n v="99.866666666666674"/>
    <n v="32.633333333333333"/>
    <n v="2.16"/>
    <x v="7"/>
    <x v="7"/>
    <x v="7"/>
    <m/>
    <x v="7"/>
    <m/>
    <x v="7"/>
    <m/>
    <x v="7"/>
    <m/>
    <x v="7"/>
    <m/>
    <x v="7"/>
    <m/>
    <x v="7"/>
    <m/>
    <m/>
    <m/>
    <x v="7"/>
    <m/>
    <n v="34.333333333333336"/>
    <n v="5.3"/>
    <n v="7.38"/>
    <n v="32.633333333333333"/>
    <n v="99.866666666666674"/>
    <n v="114.66666666666667"/>
    <n v="1.7"/>
    <x v="9"/>
    <x v="9"/>
    <n v="33"/>
    <n v="0.85000000000000009"/>
    <n v="14"/>
    <n v="2.63"/>
    <n v="10"/>
    <n v="10.099999999999998"/>
    <n v="11"/>
    <n v="29.669999999999995"/>
    <n v="91"/>
    <n v="480.14640900000012"/>
    <n v="2.9373357027463909"/>
    <n v="0"/>
    <n v="3.5821759259259262E-2"/>
    <n v="1.6718446601941752"/>
    <x v="9"/>
    <n v="55"/>
    <n v="53.398058252427184"/>
    <n v="81.893203883495147"/>
    <x v="8"/>
    <n v="0.2"/>
    <x v="0"/>
    <n v="0"/>
    <n v="103"/>
    <n v="0"/>
    <n v="112.85436893203884"/>
    <n v="105"/>
    <n v="3"/>
    <n v="5"/>
    <n v="83"/>
    <n v="151"/>
    <n v="117"/>
    <n v="13"/>
    <n v="0"/>
    <n v="0"/>
    <n v="0"/>
  </r>
  <r>
    <n v="44"/>
    <s v="PC"/>
    <d v="1899-12-30T09:20:00"/>
    <d v="1899-12-30T10:28:00"/>
    <n v="68"/>
    <x v="2"/>
    <s v="M"/>
    <n v="32"/>
    <x v="0"/>
    <x v="9"/>
    <x v="10"/>
    <n v="99.55"/>
    <n v="24"/>
    <n v="2.2599999999999998"/>
    <x v="9"/>
    <x v="9"/>
    <x v="9"/>
    <n v="5.1948648648648588"/>
    <x v="9"/>
    <n v="91.944324324324256"/>
    <x v="9"/>
    <n v="259"/>
    <x v="9"/>
    <n v="4048.4942084942086"/>
    <x v="9"/>
    <n v="3985.4826254826257"/>
    <x v="9"/>
    <n v="3071.8146718146722"/>
    <x v="9"/>
    <n v="31.505791505791507"/>
    <n v="-20"/>
    <n v="5.94"/>
    <x v="9"/>
    <n v="2"/>
    <n v="35.5"/>
    <n v="5.9"/>
    <n v="7.35"/>
    <n v="24"/>
    <n v="99.55"/>
    <n v="119"/>
    <n v="0.85000000000000009"/>
    <x v="10"/>
    <x v="10"/>
    <n v="190"/>
    <n v="4.47"/>
    <n v="207"/>
    <n v="50.44"/>
    <n v="147"/>
    <n v="162.85000000000002"/>
    <n v="90"/>
    <n v="248.61999999999992"/>
    <n v="1075"/>
    <n v="16602.166029"/>
    <n v="4.1653795950984716"/>
    <n v="32.015999999999998"/>
    <n v="4.3831018518518519E-2"/>
    <n v="2.0103174603174576"/>
    <x v="10"/>
    <n v="12"/>
    <n v="9.5238095238095237"/>
    <n v="75.952380952380949"/>
    <x v="9"/>
    <n v="6.6999999999999993"/>
    <x v="0"/>
    <n v="0"/>
    <n v="126"/>
    <n v="0"/>
    <n v="117.38095238095238"/>
    <n v="106"/>
    <n v="1"/>
    <n v="9"/>
    <n v="72"/>
    <n v="136"/>
    <n v="92"/>
    <n v="8.1"/>
    <n v="0"/>
    <n v="2"/>
    <n v="1"/>
  </r>
  <r>
    <n v="46"/>
    <s v="NS"/>
    <d v="1899-12-30T12:26:00"/>
    <d v="1899-12-30T13:31:00"/>
    <n v="64.999999999999929"/>
    <x v="2"/>
    <s v="M"/>
    <n v="34"/>
    <x v="0"/>
    <x v="10"/>
    <x v="11"/>
    <n v="98.9"/>
    <n v="22.700000000000003"/>
    <n v="2.38"/>
    <x v="10"/>
    <x v="10"/>
    <x v="10"/>
    <n v="4.9377600000000035"/>
    <x v="10"/>
    <n v="82.987479999999934"/>
    <x v="10"/>
    <n v="250"/>
    <x v="10"/>
    <n v="3775.1999999999957"/>
    <x v="10"/>
    <n v="3541.1999999999962"/>
    <x v="10"/>
    <n v="1216.7999999999988"/>
    <x v="10"/>
    <n v="31.199999999999967"/>
    <n v="0"/>
    <n v="5.99"/>
    <x v="10"/>
    <n v="1.77"/>
    <n v="35.5"/>
    <n v="5.65"/>
    <n v="7.4"/>
    <n v="22.700000000000003"/>
    <n v="98.9"/>
    <n v="117.5"/>
    <n v="0.95"/>
    <x v="11"/>
    <x v="11"/>
    <n v="89"/>
    <n v="1.6200000000000003"/>
    <n v="70"/>
    <n v="16.14"/>
    <n v="41"/>
    <n v="44.550000000000011"/>
    <n v="32"/>
    <n v="88.750000000000014"/>
    <n v="291"/>
    <n v="1523.8761990000005"/>
    <n v="3.9361158247277457"/>
    <n v="13.92"/>
    <n v="4.1469907407407407E-2"/>
    <n v="1.8579831932773103"/>
    <x v="11"/>
    <n v="22"/>
    <n v="18.487394957983195"/>
    <n v="78.033613445378151"/>
    <x v="10"/>
    <n v="4.7"/>
    <x v="0"/>
    <n v="0"/>
    <n v="119"/>
    <n v="0"/>
    <n v="118.90756302521008"/>
    <n v="109"/>
    <n v="2"/>
    <n v="5"/>
    <n v="81"/>
    <n v="133"/>
    <n v="96"/>
    <n v="5.0999999999999996"/>
    <n v="0"/>
    <n v="0"/>
    <n v="0"/>
  </r>
  <r>
    <n v="49"/>
    <s v="CB"/>
    <d v="1899-12-30T09:30:00"/>
    <d v="1899-12-30T10:47:00"/>
    <n v="77.000000000000043"/>
    <x v="1"/>
    <s v="M"/>
    <n v="37"/>
    <x v="0"/>
    <x v="11"/>
    <x v="12"/>
    <n v="99.100000000000009"/>
    <n v="32.9"/>
    <n v="2.14"/>
    <x v="11"/>
    <x v="11"/>
    <x v="11"/>
    <n v="4.9680821917808204"/>
    <x v="11"/>
    <n v="92.861404109588946"/>
    <x v="11"/>
    <n v="292"/>
    <x v="11"/>
    <n v="4588.3561643835646"/>
    <x v="11"/>
    <n v="4097.8767123287698"/>
    <x v="11"/>
    <n v="2879.5890410958923"/>
    <x v="0"/>
    <n v="0"/>
    <n v="-11"/>
    <n v="5.76"/>
    <x v="11"/>
    <n v="1.1399999999999999"/>
    <n v="29.333333333333332"/>
    <n v="5.1333333333333337"/>
    <n v="7.4000000000000012"/>
    <n v="32.9"/>
    <n v="99.100000000000009"/>
    <n v="97.666666666666671"/>
    <n v="0.79999999999999993"/>
    <x v="12"/>
    <x v="12"/>
    <n v="134"/>
    <n v="2.41"/>
    <n v="37"/>
    <n v="7.7799999999999994"/>
    <n v="14"/>
    <n v="14.16"/>
    <n v="8"/>
    <n v="21.45"/>
    <n v="266"/>
    <n v="2921.7084700000009"/>
    <n v="3.9973027808676567"/>
    <n v="6.1530000000000005"/>
    <n v="5.2476851851851851E-2"/>
    <n v="2.0834437086092694"/>
    <x v="12"/>
    <n v="111"/>
    <n v="73.509933774834437"/>
    <n v="75.701986754966882"/>
    <x v="11"/>
    <n v="6.3"/>
    <x v="0"/>
    <n v="0"/>
    <n v="151"/>
    <n v="0"/>
    <n v="93.576158940397349"/>
    <n v="91"/>
    <n v="5"/>
    <n v="8"/>
    <n v="79"/>
    <n v="121"/>
    <n v="82"/>
    <n v="9.9"/>
    <n v="0"/>
    <n v="0"/>
    <n v="0"/>
  </r>
  <r>
    <n v="50"/>
    <s v="WP"/>
    <d v="1899-12-30T15:40:00"/>
    <d v="1899-12-30T17:10:00"/>
    <n v="90"/>
    <x v="1"/>
    <s v="M"/>
    <n v="38"/>
    <x v="0"/>
    <x v="12"/>
    <x v="13"/>
    <n v="98.066666666666663"/>
    <n v="33.133333333333333"/>
    <n v="1.91"/>
    <x v="12"/>
    <x v="12"/>
    <x v="12"/>
    <n v="3.6511940298507466"/>
    <x v="12"/>
    <n v="76.384895522388106"/>
    <x v="12"/>
    <n v="335"/>
    <x v="12"/>
    <n v="5158.2089552238804"/>
    <x v="12"/>
    <n v="3368.9552238805968"/>
    <x v="12"/>
    <n v="693.1343283582089"/>
    <x v="11"/>
    <n v="145.07462686567163"/>
    <n v="0"/>
    <n v="5.0999999999999996"/>
    <x v="12"/>
    <n v="1.41"/>
    <n v="29"/>
    <n v="4.2666666666666666"/>
    <n v="7.4233333333333347"/>
    <n v="33.133333333333333"/>
    <n v="98.066666666666663"/>
    <n v="96.666666666666671"/>
    <n v="1.7"/>
    <x v="13"/>
    <x v="13"/>
    <n v="883"/>
    <n v="18.14"/>
    <n v="396"/>
    <n v="77.87"/>
    <n v="85"/>
    <n v="79.600000000000009"/>
    <n v="33"/>
    <n v="89.25"/>
    <n v="1491"/>
    <n v="4161.0113979999996"/>
    <n v="3.1923497778675367"/>
    <n v="97"/>
    <n v="5.7650462962962966E-2"/>
    <n v="1.6633136094674557"/>
    <x v="13"/>
    <n v="169"/>
    <n v="100"/>
    <n v="69.585798816568044"/>
    <x v="12"/>
    <n v="14.3"/>
    <x v="0"/>
    <n v="0"/>
    <n v="169"/>
    <n v="1"/>
    <n v="91.822485207100598"/>
    <n v="81"/>
    <n v="2"/>
    <n v="6"/>
    <n v="121"/>
    <n v="135"/>
    <n v="152"/>
    <n v="17.3"/>
    <n v="0"/>
    <n v="0"/>
    <n v="0"/>
  </r>
  <r>
    <n v="57"/>
    <s v="GB"/>
    <d v="1899-12-30T09:04:00"/>
    <d v="1899-12-30T10:16:00"/>
    <n v="72.000000000000057"/>
    <x v="2"/>
    <s v="M"/>
    <n v="45"/>
    <x v="0"/>
    <x v="13"/>
    <x v="14"/>
    <n v="98.9"/>
    <n v="27.049999999999997"/>
    <n v="1.9"/>
    <x v="13"/>
    <x v="13"/>
    <x v="13"/>
    <n v="3.5449454545454548"/>
    <x v="13"/>
    <n v="74.630181818181811"/>
    <x v="13"/>
    <n v="275"/>
    <x v="13"/>
    <n v="4304.2909090909125"/>
    <x v="13"/>
    <n v="3204.654545454548"/>
    <x v="13"/>
    <n v="738.32727272727334"/>
    <x v="12"/>
    <n v="204.21818181818199"/>
    <n v="-23"/>
    <n v="4.8099999999999996"/>
    <x v="13"/>
    <n v="1.55"/>
    <n v="37.5"/>
    <n v="5.6"/>
    <n v="7.3450000000000006"/>
    <n v="27.049999999999997"/>
    <n v="98.9"/>
    <n v="125"/>
    <n v="1.4"/>
    <x v="14"/>
    <x v="14"/>
    <n v="340"/>
    <n v="8.69"/>
    <n v="320"/>
    <n v="81.260000000000019"/>
    <n v="335"/>
    <n v="363.47999999999996"/>
    <n v="266"/>
    <n v="750.39000000000021"/>
    <n v="2362"/>
    <n v="36447.581421000075"/>
    <n v="2.9579912735205598"/>
    <n v="61.258000000000003"/>
    <n v="4.2442129629629628E-2"/>
    <n v="1.7040983606557389"/>
    <x v="14"/>
    <n v="40"/>
    <n v="32.786885245901637"/>
    <n v="75.811475409836063"/>
    <x v="13"/>
    <n v="66.5"/>
    <x v="0"/>
    <n v="0"/>
    <n v="122"/>
    <n v="0"/>
    <n v="126.02459016393442"/>
    <n v="114"/>
    <n v="2"/>
    <n v="5"/>
    <n v="82"/>
    <n v="144"/>
    <n v="96"/>
    <n v="9.9"/>
    <n v="0"/>
    <n v="0"/>
    <n v="0"/>
  </r>
  <r>
    <n v="58"/>
    <s v="EW"/>
    <d v="1899-12-30T11:16:00"/>
    <d v="1899-12-30T13:13:00"/>
    <n v="116.99999999999999"/>
    <x v="1"/>
    <s v="F"/>
    <n v="46"/>
    <x v="0"/>
    <x v="14"/>
    <x v="15"/>
    <n v="98.533333333333346"/>
    <n v="38.733333333333327"/>
    <n v="1.81"/>
    <x v="14"/>
    <x v="14"/>
    <x v="14"/>
    <n v="3.0171973094170395"/>
    <x v="14"/>
    <n v="66.605067264574046"/>
    <x v="14"/>
    <n v="446"/>
    <x v="14"/>
    <n v="6783.9013452914787"/>
    <x v="14"/>
    <n v="3037.8026905829593"/>
    <x v="14"/>
    <n v="1023.0941704035873"/>
    <x v="13"/>
    <n v="330.5381165919282"/>
    <n v="-15"/>
    <n v="4.17"/>
    <x v="14"/>
    <n v="0.57999999999999996"/>
    <n v="26"/>
    <n v="5"/>
    <n v="7.4000000000000012"/>
    <n v="38.733333333333327"/>
    <n v="98.533333333333346"/>
    <n v="87"/>
    <n v="2.0333333333333332"/>
    <x v="15"/>
    <x v="15"/>
    <n v="1040"/>
    <n v="28.259999999999998"/>
    <n v="1344"/>
    <n v="328.12"/>
    <n v="1298"/>
    <n v="1373.8599999999997"/>
    <n v="1171"/>
    <n v="3280.5600000000004"/>
    <n v="9673"/>
    <n v="219500.77436800025"/>
    <n v="2.6113599999999977"/>
    <n v="28663.03799999999"/>
    <n v="7.5763888888888895E-2"/>
    <n v="1.5319634703196345"/>
    <x v="15"/>
    <n v="214"/>
    <n v="97.716894977168948"/>
    <n v="66.02347417840376"/>
    <x v="14"/>
    <n v="5628.6"/>
    <x v="0"/>
    <n v="0"/>
    <n v="219"/>
    <n v="0"/>
    <n v="96.87214611872146"/>
    <n v="72"/>
    <n v="1"/>
    <n v="5"/>
    <n v="78"/>
    <n v="134"/>
    <n v="91"/>
    <n v="8"/>
    <n v="0"/>
    <n v="0"/>
    <n v="0"/>
  </r>
  <r>
    <n v="2"/>
    <s v="HS"/>
    <d v="1899-12-30T09:52:00"/>
    <d v="1899-12-30T10:54:00"/>
    <n v="61.999999999999943"/>
    <x v="0"/>
    <s v="M"/>
    <n v="2"/>
    <x v="1"/>
    <x v="15"/>
    <x v="16"/>
    <n v="99.600000000000009"/>
    <n v="25.7"/>
    <n v="1.75"/>
    <x v="15"/>
    <x v="15"/>
    <x v="15"/>
    <n v="3.6097510373443962"/>
    <x v="15"/>
    <n v="82.414398340248923"/>
    <x v="15"/>
    <n v="241"/>
    <x v="15"/>
    <n v="3689.1286307053906"/>
    <x v="15"/>
    <n v="2917.3443983402462"/>
    <x v="15"/>
    <n v="1049.6265560165964"/>
    <x v="14"/>
    <n v="185.22821576763465"/>
    <n v="1"/>
    <n v="4.63"/>
    <x v="15"/>
    <n v="0"/>
    <n v="30"/>
    <n v="4.833333333333333"/>
    <n v="7.3933333333333335"/>
    <n v="25.7"/>
    <n v="99.600000000000009"/>
    <n v="97"/>
    <n v="1.5333333333333332"/>
    <x v="16"/>
    <x v="16"/>
    <n v="133"/>
    <n v="3.0500000000000012"/>
    <n v="83"/>
    <n v="18.21"/>
    <n v="27"/>
    <n v="26.139999999999997"/>
    <n v="13"/>
    <n v="38.81"/>
    <n v="282"/>
    <n v="1017.0505509999999"/>
    <n v="2.7251434866427728"/>
    <n v="0"/>
    <n v="4.2835648148148144E-2"/>
    <n v="1.8658536585365864"/>
    <x v="16"/>
    <n v="78"/>
    <n v="63.414634146341463"/>
    <n v="63.195121951219512"/>
    <x v="7"/>
    <n v="1.2"/>
    <x v="0"/>
    <n v="0"/>
    <n v="123"/>
    <n v="2"/>
    <n v="97.016260162601625"/>
    <n v="90"/>
    <n v="4"/>
    <n v="9"/>
    <n v="87"/>
    <n v="142"/>
    <n v="114"/>
    <n v="11.2"/>
    <n v="0"/>
    <n v="0"/>
    <n v="0"/>
  </r>
  <r>
    <n v="5"/>
    <s v="CS"/>
    <d v="1899-12-30T09:20:00"/>
    <d v="1899-12-30T10:32:00"/>
    <n v="71.999999999999986"/>
    <x v="0"/>
    <s v="M"/>
    <n v="5"/>
    <x v="1"/>
    <x v="7"/>
    <x v="7"/>
    <m/>
    <m/>
    <n v="1.9"/>
    <x v="7"/>
    <x v="7"/>
    <x v="7"/>
    <m/>
    <x v="7"/>
    <m/>
    <x v="7"/>
    <m/>
    <x v="7"/>
    <m/>
    <x v="7"/>
    <m/>
    <x v="7"/>
    <m/>
    <x v="7"/>
    <m/>
    <m/>
    <m/>
    <x v="7"/>
    <m/>
    <m/>
    <m/>
    <m/>
    <m/>
    <m/>
    <m/>
    <m/>
    <x v="17"/>
    <x v="17"/>
    <n v="442"/>
    <n v="10.119999999999999"/>
    <n v="393"/>
    <n v="89.26"/>
    <n v="227"/>
    <n v="240.39999999999995"/>
    <n v="175"/>
    <n v="502.17999999999995"/>
    <n v="5613"/>
    <n v="261055.65175199989"/>
    <n v="4.1559665059629429"/>
    <n v="16267.828999999996"/>
    <n v="4.6759259259259257E-2"/>
    <n v="2.1679104477611926"/>
    <x v="17"/>
    <n v="4"/>
    <n v="2.9850746268656714"/>
    <n v="78.977611940298502"/>
    <x v="15"/>
    <n v="1197.5"/>
    <x v="0"/>
    <n v="0"/>
    <n v="134"/>
    <n v="0"/>
    <n v="135.33582089552237"/>
    <n v="125"/>
    <n v="1"/>
    <n v="6"/>
    <n v="85"/>
    <n v="143"/>
    <n v="119"/>
    <n v="8.5"/>
    <n v="0"/>
    <n v="0"/>
    <n v="0"/>
  </r>
  <r>
    <n v="9"/>
    <s v="NC"/>
    <d v="1899-12-30T14:30:00"/>
    <d v="1899-12-30T16:17:00"/>
    <n v="107.0000000000001"/>
    <x v="0"/>
    <s v="M"/>
    <n v="9"/>
    <x v="1"/>
    <x v="16"/>
    <x v="17"/>
    <n v="100"/>
    <n v="29.74"/>
    <n v="1.96"/>
    <x v="16"/>
    <x v="16"/>
    <x v="16"/>
    <n v="3.5583373493975903"/>
    <x v="16"/>
    <n v="72.619204819277087"/>
    <x v="16"/>
    <n v="415"/>
    <x v="16"/>
    <n v="6327.1807228915723"/>
    <x v="16"/>
    <n v="5878.5542168674756"/>
    <x v="16"/>
    <n v="1531.5180722891582"/>
    <x v="15"/>
    <n v="293.92771084337375"/>
    <n v="-18"/>
    <n v="4.75"/>
    <x v="16"/>
    <n v="0.71"/>
    <n v="27.8"/>
    <n v="5.1800000000000006"/>
    <n v="7.4599999999999991"/>
    <n v="29.74"/>
    <n v="100"/>
    <n v="93"/>
    <n v="1.5399999999999998"/>
    <x v="18"/>
    <x v="18"/>
    <n v="946"/>
    <n v="22.259999999999994"/>
    <n v="773"/>
    <n v="172.29000000000002"/>
    <n v="357"/>
    <n v="357.5"/>
    <n v="174"/>
    <n v="495.38"/>
    <n v="2703"/>
    <n v="23866.052873000001"/>
    <n v="3.1694817529880308"/>
    <n v="84.278999999999996"/>
    <n v="7.2627314814814811E-2"/>
    <n v="1.6588516746411484"/>
    <x v="18"/>
    <n v="209"/>
    <n v="100"/>
    <n v="66.009569377990431"/>
    <x v="16"/>
    <n v="38.799999999999997"/>
    <x v="0"/>
    <n v="0"/>
    <n v="209"/>
    <n v="1"/>
    <n v="92.138755980861248"/>
    <n v="63"/>
    <n v="4"/>
    <n v="7"/>
    <n v="113"/>
    <n v="129"/>
    <n v="122"/>
    <n v="17.2"/>
    <n v="0"/>
    <n v="0"/>
    <n v="0"/>
  </r>
  <r>
    <n v="11"/>
    <s v="NP"/>
    <d v="1899-12-30T10:48:00"/>
    <d v="1899-12-30T12:21:00"/>
    <n v="92.999999999999915"/>
    <x v="0"/>
    <s v="M"/>
    <n v="11"/>
    <x v="1"/>
    <x v="17"/>
    <x v="18"/>
    <n v="99.050000000000011"/>
    <n v="31.35"/>
    <n v="2.0299999999999998"/>
    <x v="17"/>
    <x v="17"/>
    <x v="17"/>
    <n v="3.8551253481894099"/>
    <x v="17"/>
    <n v="75.888050139275691"/>
    <x v="17"/>
    <n v="359"/>
    <x v="17"/>
    <n v="5564.4568245125292"/>
    <x v="17"/>
    <n v="5269.1364902506912"/>
    <x v="17"/>
    <n v="3885.7938718662917"/>
    <x v="16"/>
    <n v="497.38161559888533"/>
    <n v="-26"/>
    <n v="4.9400000000000004"/>
    <x v="17"/>
    <n v="1.39"/>
    <n v="33"/>
    <n v="4.95"/>
    <n v="7.3850000000000007"/>
    <n v="31.35"/>
    <n v="99.050000000000011"/>
    <n v="109.75"/>
    <n v="1.375"/>
    <x v="19"/>
    <x v="19"/>
    <n v="98"/>
    <n v="2.1000000000000005"/>
    <n v="67"/>
    <n v="14.58"/>
    <n v="24"/>
    <n v="24.36"/>
    <n v="25"/>
    <n v="64.61"/>
    <n v="365"/>
    <n v="7006.7113400000017"/>
    <n v="3.5334945848375816"/>
    <n v="262.39600000000002"/>
    <n v="5.8125000000000003E-2"/>
    <n v="1.6341317365269457"/>
    <x v="19"/>
    <n v="139"/>
    <n v="83.233532934131745"/>
    <n v="71.850299401197603"/>
    <x v="17"/>
    <n v="30.4"/>
    <x v="0"/>
    <n v="0"/>
    <n v="167"/>
    <n v="0"/>
    <n v="109.09580838323353"/>
    <n v="98"/>
    <n v="2"/>
    <n v="5"/>
    <n v="69"/>
    <n v="147"/>
    <n v="92"/>
    <n v="8"/>
    <n v="0"/>
    <n v="0"/>
    <n v="0"/>
  </r>
  <r>
    <n v="27"/>
    <s v="DV"/>
    <d v="1899-12-30T15:33:00"/>
    <d v="1899-12-30T16:46:00"/>
    <n v="72.999999999999901"/>
    <x v="2"/>
    <s v="M"/>
    <n v="15"/>
    <x v="1"/>
    <x v="18"/>
    <x v="19"/>
    <n v="99.766666666666652"/>
    <n v="27.533333333333331"/>
    <n v="1.77"/>
    <x v="18"/>
    <x v="18"/>
    <x v="18"/>
    <n v="3.5397508896797163"/>
    <x v="18"/>
    <n v="79.903985765124588"/>
    <x v="18"/>
    <n v="281"/>
    <x v="18"/>
    <n v="4348.8256227757947"/>
    <x v="18"/>
    <n v="3959.1459074733039"/>
    <x v="18"/>
    <n v="2306.9039145907436"/>
    <x v="17"/>
    <n v="420.85409252668978"/>
    <n v="-11"/>
    <n v="4.49"/>
    <x v="18"/>
    <n v="0"/>
    <n v="29.133333333333336"/>
    <n v="4.8666666666666663"/>
    <n v="7.4190000000000005"/>
    <n v="27.533333333333331"/>
    <n v="99.766666666666652"/>
    <n v="94.333333333333329"/>
    <n v="1.6333333333333335"/>
    <x v="20"/>
    <x v="20"/>
    <n v="602"/>
    <n v="15.670000000000002"/>
    <n v="687"/>
    <n v="162.89999999999995"/>
    <n v="610"/>
    <n v="632.79999999999995"/>
    <n v="351"/>
    <n v="959.65"/>
    <n v="5364"/>
    <n v="164446.49265499998"/>
    <n v="3.0079431188459562"/>
    <n v="17963.886999999999"/>
    <n v="5.0543981481481481E-2"/>
    <n v="1.8206896551724145"/>
    <x v="20"/>
    <n v="138"/>
    <n v="95.172413793103445"/>
    <n v="76.41379310344827"/>
    <x v="18"/>
    <n v="127.5"/>
    <x v="0"/>
    <n v="0"/>
    <n v="145"/>
    <n v="1"/>
    <n v="93.489655172413791"/>
    <n v="87"/>
    <n v="1"/>
    <n v="5"/>
    <n v="49"/>
    <n v="137"/>
    <n v="136"/>
    <n v="6.4"/>
    <n v="6"/>
    <n v="4"/>
    <n v="1"/>
  </r>
  <r>
    <n v="30"/>
    <s v="RB"/>
    <d v="1899-12-30T09:37:00"/>
    <d v="1899-12-30T10:35:00"/>
    <n v="58.000000000000036"/>
    <x v="2"/>
    <s v="M"/>
    <n v="18"/>
    <x v="1"/>
    <x v="19"/>
    <x v="20"/>
    <n v="99.666666666666671"/>
    <n v="31.900000000000002"/>
    <n v="2.19"/>
    <x v="19"/>
    <x v="19"/>
    <x v="19"/>
    <n v="4.72823529411765"/>
    <x v="19"/>
    <n v="86.281990950226316"/>
    <x v="19"/>
    <n v="221"/>
    <x v="19"/>
    <n v="3464.2533936651607"/>
    <x v="19"/>
    <n v="3228.0542986425362"/>
    <x v="19"/>
    <n v="2393.4841628959293"/>
    <x v="18"/>
    <n v="110.22624434389147"/>
    <n v="-25"/>
    <n v="5.42"/>
    <x v="19"/>
    <n v="2.02"/>
    <n v="39"/>
    <n v="5.5"/>
    <n v="7.3833333333333329"/>
    <n v="31.900000000000002"/>
    <n v="99.666666666666671"/>
    <n v="127"/>
    <n v="1.0999999999999999"/>
    <x v="21"/>
    <x v="21"/>
    <n v="291"/>
    <n v="6.6"/>
    <n v="231"/>
    <n v="51.699999999999989"/>
    <n v="198"/>
    <n v="216.20999999999995"/>
    <n v="186"/>
    <n v="519.02999999999986"/>
    <n v="1761"/>
    <n v="36832.126941999973"/>
    <n v="3.6128992700729206"/>
    <n v="134.55400000000003"/>
    <n v="3.9641203703703706E-2"/>
    <n v="1.8719298245614007"/>
    <x v="21"/>
    <n v="19"/>
    <n v="16.666666666666664"/>
    <n v="75.622807017543863"/>
    <x v="19"/>
    <n v="115.6"/>
    <x v="0"/>
    <n v="0"/>
    <n v="114"/>
    <n v="0"/>
    <n v="130.63157894736841"/>
    <n v="124"/>
    <n v="1"/>
    <n v="4"/>
    <n v="83"/>
    <n v="155"/>
    <n v="118"/>
    <n v="16.7"/>
    <n v="0"/>
    <n v="0"/>
    <n v="0"/>
  </r>
  <r>
    <n v="32"/>
    <s v="AR"/>
    <d v="1899-12-30T13:11:00"/>
    <d v="1899-12-30T14:27:00"/>
    <n v="75.999999999999886"/>
    <x v="1"/>
    <s v="M"/>
    <n v="20"/>
    <x v="1"/>
    <x v="20"/>
    <x v="21"/>
    <n v="99.3"/>
    <n v="27.233333333333334"/>
    <n v="2.15"/>
    <x v="20"/>
    <x v="20"/>
    <x v="20"/>
    <n v="4.8910763888888908"/>
    <x v="20"/>
    <n v="90.912152777777777"/>
    <x v="20"/>
    <n v="288"/>
    <x v="20"/>
    <n v="4480.8333333333258"/>
    <x v="20"/>
    <n v="3910.8333333333267"/>
    <x v="20"/>
    <n v="2010.8333333333301"/>
    <x v="19"/>
    <n v="253.33333333333292"/>
    <n v="-7"/>
    <n v="5.98"/>
    <x v="20"/>
    <n v="1.89"/>
    <n v="31.666666666666668"/>
    <n v="5.2333333333333334"/>
    <n v="7.3633333333333333"/>
    <n v="27.233333333333334"/>
    <n v="99.3"/>
    <n v="101.66666666666667"/>
    <n v="0.96666666666666679"/>
    <x v="22"/>
    <x v="22"/>
    <n v="337"/>
    <n v="6.2999999999999989"/>
    <n v="143"/>
    <n v="29.99"/>
    <n v="47"/>
    <n v="49.199999999999996"/>
    <n v="29"/>
    <n v="77.08"/>
    <n v="712"/>
    <n v="8414.1226069999975"/>
    <n v="3.5680450704225453"/>
    <n v="67.37"/>
    <n v="4.9305555555555554E-2"/>
    <n v="1.7986013986013969"/>
    <x v="22"/>
    <n v="98"/>
    <n v="68.531468531468533"/>
    <n v="75.132867132867133"/>
    <x v="20"/>
    <n v="38.5"/>
    <x v="0"/>
    <n v="0"/>
    <n v="143"/>
    <n v="1"/>
    <n v="104.54545454545455"/>
    <n v="100"/>
    <n v="1"/>
    <n v="5"/>
    <n v="99"/>
    <n v="136"/>
    <n v="117"/>
    <n v="7.7"/>
    <n v="0"/>
    <n v="0"/>
    <n v="0"/>
  </r>
  <r>
    <n v="34"/>
    <s v="TB"/>
    <d v="1899-12-30T09:28:00"/>
    <d v="1899-12-30T10:48:00"/>
    <n v="80.000000000000028"/>
    <x v="1"/>
    <s v="M"/>
    <n v="22"/>
    <x v="1"/>
    <x v="21"/>
    <x v="22"/>
    <n v="99.433333333333323"/>
    <n v="28.899999999999995"/>
    <n v="1.98"/>
    <x v="21"/>
    <x v="21"/>
    <x v="21"/>
    <n v="3.8738205980066467"/>
    <x v="21"/>
    <n v="78.259136212624597"/>
    <x v="21"/>
    <n v="301"/>
    <x v="21"/>
    <n v="4688.3720930232575"/>
    <x v="21"/>
    <n v="4114.2857142857156"/>
    <x v="21"/>
    <n v="1084.385382059801"/>
    <x v="20"/>
    <n v="111.62790697674423"/>
    <n v="-14"/>
    <n v="4.84"/>
    <x v="21"/>
    <n v="1.78"/>
    <n v="33.666666666666664"/>
    <n v="5.1000000000000005"/>
    <n v="7.3466666666666667"/>
    <n v="28.899999999999995"/>
    <n v="99.433333333333323"/>
    <n v="109"/>
    <n v="2.5666666666666669"/>
    <x v="23"/>
    <x v="23"/>
    <n v="302"/>
    <n v="5.9899999999999993"/>
    <n v="128"/>
    <n v="29.790000000000006"/>
    <n v="91"/>
    <n v="98.419999999999987"/>
    <n v="80"/>
    <n v="221.45000000000005"/>
    <n v="938"/>
    <n v="11983.294717000004"/>
    <n v="3.4853604318131524"/>
    <n v="9.468"/>
    <n v="5.2939814814814821E-2"/>
    <n v="1.8960526315789465"/>
    <x v="23"/>
    <n v="65"/>
    <n v="42.763157894736842"/>
    <n v="72.23026315789474"/>
    <x v="21"/>
    <n v="11.1"/>
    <x v="0"/>
    <n v="0"/>
    <n v="152"/>
    <n v="1"/>
    <n v="109.98026315789474"/>
    <n v="104"/>
    <n v="2"/>
    <n v="5"/>
    <n v="89"/>
    <n v="136"/>
    <n v="98"/>
    <n v="11.6"/>
    <n v="0"/>
    <n v="0"/>
    <n v="0"/>
  </r>
  <r>
    <n v="40"/>
    <s v="A A-S"/>
    <d v="1899-12-30T09:17:00"/>
    <d v="1899-12-30T10:26:00"/>
    <n v="69"/>
    <x v="2"/>
    <s v="F"/>
    <n v="28"/>
    <x v="1"/>
    <x v="22"/>
    <x v="23"/>
    <n v="98.566666666666663"/>
    <n v="34.699999999999996"/>
    <n v="2.17"/>
    <x v="22"/>
    <x v="22"/>
    <x v="22"/>
    <n v="4.3257539682539745"/>
    <x v="22"/>
    <n v="74.840039682539654"/>
    <x v="22"/>
    <n v="252"/>
    <x v="22"/>
    <n v="4123.5714285714284"/>
    <x v="22"/>
    <n v="3795"/>
    <x v="22"/>
    <n v="2480.7142857142858"/>
    <x v="21"/>
    <n v="16.428571428571427"/>
    <n v="-27"/>
    <n v="5.12"/>
    <x v="2"/>
    <n v="0.65"/>
    <n v="31.666666666666668"/>
    <n v="5.833333333333333"/>
    <n v="7.416666666666667"/>
    <n v="34.699999999999996"/>
    <n v="98.566666666666663"/>
    <n v="105"/>
    <n v="1"/>
    <x v="24"/>
    <x v="24"/>
    <n v="283"/>
    <n v="7.54"/>
    <n v="425"/>
    <n v="106.85000000000004"/>
    <n v="467"/>
    <n v="502.20000000000005"/>
    <n v="369"/>
    <n v="1045.8300000000002"/>
    <n v="2777"/>
    <n v="41878.451351000011"/>
    <n v="3.05074624463521"/>
    <n v="1448.6510000000003"/>
    <n v="4.3148148148148151E-2"/>
    <n v="1.6919354838709675"/>
    <x v="24"/>
    <n v="124"/>
    <n v="100"/>
    <n v="77.33064516129032"/>
    <x v="22"/>
    <n v="233.7"/>
    <x v="0"/>
    <n v="0"/>
    <n v="124"/>
    <n v="2"/>
    <n v="101.58064516129032"/>
    <n v="99"/>
    <n v="2"/>
    <n v="4"/>
    <n v="70"/>
    <n v="131"/>
    <n v="122"/>
    <n v="10.8"/>
    <n v="0"/>
    <n v="0"/>
    <n v="0"/>
  </r>
  <r>
    <n v="41"/>
    <s v="FT"/>
    <d v="1899-12-30T09:17:00"/>
    <d v="1899-12-30T10:34:00"/>
    <n v="76.999999999999972"/>
    <x v="2"/>
    <s v="M"/>
    <n v="29"/>
    <x v="1"/>
    <x v="23"/>
    <x v="24"/>
    <n v="100"/>
    <n v="33.174999999999997"/>
    <n v="1.93"/>
    <x v="23"/>
    <x v="23"/>
    <x v="23"/>
    <n v="3.3614864864864873"/>
    <x v="23"/>
    <n v="69.309087837837851"/>
    <x v="23"/>
    <n v="296"/>
    <x v="23"/>
    <n v="4588.7837837837815"/>
    <x v="23"/>
    <n v="3917.6351351351336"/>
    <x v="23"/>
    <n v="2544.1216216216208"/>
    <x v="22"/>
    <n v="312.16216216216208"/>
    <n v="-17"/>
    <n v="4.78"/>
    <x v="22"/>
    <n v="1.38"/>
    <n v="29"/>
    <n v="5.05"/>
    <n v="7.4125000000000005"/>
    <n v="33.174999999999997"/>
    <n v="100"/>
    <n v="96.25"/>
    <n v="1.2000000000000002"/>
    <x v="25"/>
    <x v="25"/>
    <n v="1384"/>
    <n v="28.159999999999997"/>
    <n v="683"/>
    <n v="142.45000000000002"/>
    <n v="202"/>
    <n v="197.70999999999995"/>
    <n v="116"/>
    <n v="316.73999999999995"/>
    <n v="3141"/>
    <n v="34195.283556000002"/>
    <n v="3.0903526339690952"/>
    <n v="1843.6490000000003"/>
    <n v="5.0972222222222224E-2"/>
    <n v="1.4181818181818158"/>
    <x v="25"/>
    <n v="143"/>
    <n v="100"/>
    <n v="69.11888111888112"/>
    <x v="23"/>
    <n v="5.2"/>
    <x v="0"/>
    <n v="0"/>
    <n v="143"/>
    <n v="0"/>
    <n v="100.63636363636364"/>
    <n v="85"/>
    <n v="1"/>
    <n v="5"/>
    <n v="124"/>
    <n v="139"/>
    <n v="89"/>
    <n v="20.9"/>
    <n v="0"/>
    <n v="0"/>
    <n v="0"/>
  </r>
  <r>
    <n v="45"/>
    <s v="WR"/>
    <d v="1899-12-30T09:45:00"/>
    <d v="1899-12-30T11:12:00"/>
    <n v="86.999999999999929"/>
    <x v="2"/>
    <s v="M"/>
    <n v="33"/>
    <x v="1"/>
    <x v="24"/>
    <x v="25"/>
    <n v="100.2"/>
    <n v="33"/>
    <n v="2.04"/>
    <x v="24"/>
    <x v="24"/>
    <x v="24"/>
    <n v="4.4207142857142729"/>
    <x v="24"/>
    <n v="85.013630952380964"/>
    <x v="24"/>
    <n v="336"/>
    <x v="24"/>
    <n v="5188.928571428567"/>
    <x v="24"/>
    <n v="5157.8571428571386"/>
    <x v="24"/>
    <n v="1273.9285714285702"/>
    <x v="23"/>
    <n v="15.53571428571427"/>
    <n v="-20"/>
    <n v="5.09"/>
    <x v="23"/>
    <n v="1.76"/>
    <n v="31.75"/>
    <n v="4.9749999999999996"/>
    <n v="7.4275000000000002"/>
    <n v="33"/>
    <n v="100.2"/>
    <n v="105.75"/>
    <n v="1.25"/>
    <x v="26"/>
    <x v="26"/>
    <n v="517"/>
    <n v="11.720000000000002"/>
    <n v="377"/>
    <n v="86.69"/>
    <n v="289"/>
    <n v="308.27000000000004"/>
    <n v="217"/>
    <n v="612.45000000000016"/>
    <n v="2272"/>
    <n v="35639.755252999967"/>
    <n v="3.585266726137208"/>
    <n v="184.71899999999999"/>
    <n v="5.1898148148148152E-2"/>
    <n v="1.9140939597315438"/>
    <x v="26"/>
    <n v="50"/>
    <n v="33.557046979865774"/>
    <n v="83.744966442953015"/>
    <x v="19"/>
    <n v="150.39999999999998"/>
    <x v="0"/>
    <n v="0"/>
    <n v="149"/>
    <n v="1"/>
    <n v="104.87919463087249"/>
    <n v="97"/>
    <n v="1"/>
    <n v="4"/>
    <n v="83"/>
    <n v="127"/>
    <n v="95"/>
    <n v="8.6999999999999993"/>
    <n v="0"/>
    <n v="0"/>
    <n v="0"/>
  </r>
  <r>
    <n v="48"/>
    <s v="PD"/>
    <d v="1899-12-30T09:27:00"/>
    <d v="1899-12-30T10:45:00"/>
    <n v="78.000000000000043"/>
    <x v="2"/>
    <s v="F"/>
    <n v="36"/>
    <x v="1"/>
    <x v="25"/>
    <x v="25"/>
    <n v="97.075000000000003"/>
    <n v="32.375"/>
    <n v="2.04"/>
    <x v="25"/>
    <x v="25"/>
    <x v="25"/>
    <n v="4.0240000000000036"/>
    <x v="25"/>
    <n v="78.902199999999979"/>
    <x v="25"/>
    <n v="300"/>
    <x v="25"/>
    <n v="4477.2000000000025"/>
    <x v="25"/>
    <n v="4056.0000000000027"/>
    <x v="25"/>
    <n v="187.2000000000001"/>
    <x v="24"/>
    <n v="31.200000000000021"/>
    <n v="-17"/>
    <n v="5.13"/>
    <x v="24"/>
    <n v="1.51"/>
    <n v="31.75"/>
    <n v="5.25"/>
    <n v="7.4024999999999999"/>
    <n v="32.375"/>
    <n v="97.075000000000003"/>
    <n v="105.75"/>
    <n v="0.82500000000000007"/>
    <x v="27"/>
    <x v="27"/>
    <n v="911"/>
    <n v="23.190000000000005"/>
    <n v="1080"/>
    <n v="250.86"/>
    <n v="806"/>
    <n v="842.93000000000018"/>
    <n v="645"/>
    <n v="1833.09"/>
    <n v="7287"/>
    <n v="175261.99755700005"/>
    <n v="3.1506205997393542"/>
    <n v="5553.751000000002"/>
    <n v="5.3263888888888888E-2"/>
    <n v="1.7836601307189524"/>
    <x v="27"/>
    <n v="112"/>
    <n v="73.202614379084963"/>
    <n v="72.183006535947712"/>
    <x v="24"/>
    <n v="1935.2"/>
    <x v="0"/>
    <n v="0"/>
    <n v="153"/>
    <n v="0"/>
    <n v="109.49673202614379"/>
    <n v="102"/>
    <n v="1"/>
    <n v="5"/>
    <n v="65"/>
    <n v="128"/>
    <n v="106"/>
    <n v="13.7"/>
    <n v="0"/>
    <n v="0"/>
    <n v="0"/>
  </r>
  <r>
    <n v="51"/>
    <s v="MD"/>
    <d v="1899-12-30T09:58:00"/>
    <d v="1899-12-30T11:13:00"/>
    <n v="74.999999999999972"/>
    <x v="2"/>
    <s v="M"/>
    <n v="39"/>
    <x v="1"/>
    <x v="26"/>
    <x v="26"/>
    <n v="98.899999999999991"/>
    <n v="25.266666666666666"/>
    <n v="2.14"/>
    <x v="26"/>
    <x v="26"/>
    <x v="26"/>
    <n v="5.1719343065693479"/>
    <x v="26"/>
    <n v="96.671496350364976"/>
    <x v="26"/>
    <n v="274"/>
    <x v="26"/>
    <n v="4483.5766423357645"/>
    <x v="26"/>
    <n v="4434.3065693430635"/>
    <x v="26"/>
    <n v="4122.2627737226267"/>
    <x v="25"/>
    <n v="262.77372262773713"/>
    <n v="-22"/>
    <n v="6.06"/>
    <x v="25"/>
    <n v="1.67"/>
    <n v="29.666666666666668"/>
    <n v="5.4333333333333327"/>
    <n v="7.3900000000000006"/>
    <n v="25.266666666666666"/>
    <n v="98.899999999999991"/>
    <n v="99.333333333333329"/>
    <n v="0.70000000000000007"/>
    <x v="28"/>
    <x v="28"/>
    <n v="134"/>
    <n v="3.38"/>
    <n v="104"/>
    <n v="26.819999999999997"/>
    <n v="91"/>
    <n v="90.960000000000008"/>
    <n v="48"/>
    <n v="122.07999999999998"/>
    <n v="484"/>
    <n v="3977.2540499999991"/>
    <n v="3.7747375663930911"/>
    <n v="12.207999999999998"/>
    <n v="4.7939814814814817E-2"/>
    <n v="2.1746376811594166"/>
    <x v="28"/>
    <n v="31"/>
    <n v="22.463768115942027"/>
    <n v="75.275362318840578"/>
    <x v="25"/>
    <n v="7.4"/>
    <x v="0"/>
    <n v="0"/>
    <n v="138"/>
    <n v="0"/>
    <n v="100.16666666666667"/>
    <n v="94"/>
    <n v="3"/>
    <n v="8"/>
    <n v="84"/>
    <n v="119"/>
    <n v="100"/>
    <n v="11.5"/>
    <n v="0"/>
    <n v="0"/>
    <n v="0"/>
  </r>
  <r>
    <n v="52"/>
    <s v="JR"/>
    <d v="1899-12-30T15:04:00"/>
    <d v="1899-12-30T16:21:00"/>
    <n v="77.000000000000043"/>
    <x v="1"/>
    <s v="M"/>
    <n v="40"/>
    <x v="1"/>
    <x v="27"/>
    <x v="16"/>
    <n v="99.6"/>
    <n v="17.600000000000001"/>
    <n v="2.0099999999999998"/>
    <x v="27"/>
    <x v="27"/>
    <x v="27"/>
    <n v="4.7362244897959123"/>
    <x v="27"/>
    <n v="94.159625850339992"/>
    <x v="27"/>
    <n v="294"/>
    <x v="27"/>
    <n v="4557.1428571428596"/>
    <x v="27"/>
    <n v="4557.1428571428596"/>
    <x v="27"/>
    <n v="1147.1428571428578"/>
    <x v="0"/>
    <n v="0"/>
    <n v="-17"/>
    <n v="5.31"/>
    <x v="11"/>
    <n v="1.73"/>
    <n v="29"/>
    <n v="5.2"/>
    <n v="7.4"/>
    <n v="17.600000000000001"/>
    <n v="99.6"/>
    <n v="97"/>
    <n v="1.1000000000000001"/>
    <x v="29"/>
    <x v="29"/>
    <n v="779"/>
    <n v="16.689999999999998"/>
    <n v="460"/>
    <n v="98.830000000000027"/>
    <n v="222"/>
    <n v="231.54"/>
    <n v="139"/>
    <n v="393.28999999999991"/>
    <n v="2321"/>
    <n v="30764.150922999979"/>
    <n v="3.833353978399793"/>
    <n v="425.66899999999998"/>
    <n v="5.2974537037037035E-2"/>
    <n v="2.1355263157894706"/>
    <x v="29"/>
    <n v="98"/>
    <n v="64.473684210526315"/>
    <n v="76.815789473684205"/>
    <x v="26"/>
    <n v="163.5"/>
    <x v="0"/>
    <n v="0"/>
    <n v="152"/>
    <n v="0"/>
    <n v="94.64473684210526"/>
    <n v="91"/>
    <n v="1"/>
    <n v="6"/>
    <n v="85"/>
    <n v="125"/>
    <n v="134"/>
    <n v="20.3"/>
    <n v="0"/>
    <n v="0"/>
    <n v="0"/>
  </r>
  <r>
    <n v="56"/>
    <s v="GK"/>
    <d v="1899-12-30T09:31:00"/>
    <d v="1899-12-30T11:20:00"/>
    <n v="109.00000000000001"/>
    <x v="2"/>
    <s v="M"/>
    <n v="44"/>
    <x v="1"/>
    <x v="28"/>
    <x v="27"/>
    <n v="98.325000000000003"/>
    <n v="25.8"/>
    <n v="2.27"/>
    <x v="28"/>
    <x v="28"/>
    <x v="28"/>
    <n v="3.7655288461538468"/>
    <x v="28"/>
    <n v="66.294302884615362"/>
    <x v="28"/>
    <n v="416"/>
    <x v="28"/>
    <n v="6508.5576923076933"/>
    <x v="28"/>
    <n v="6367.0673076923085"/>
    <x v="28"/>
    <n v="5235.1442307692314"/>
    <x v="26"/>
    <n v="2311.0096153846157"/>
    <n v="-17"/>
    <n v="5.33"/>
    <x v="26"/>
    <n v="0.66"/>
    <n v="29.5"/>
    <n v="5.4249999999999998"/>
    <n v="7.3774999999999995"/>
    <n v="25.8"/>
    <n v="98.325000000000003"/>
    <n v="98"/>
    <n v="2.6"/>
    <x v="30"/>
    <x v="30"/>
    <n v="918"/>
    <n v="19.2"/>
    <n v="690"/>
    <n v="160.59"/>
    <n v="474"/>
    <n v="485.51999999999992"/>
    <n v="369"/>
    <n v="1063.1600000000001"/>
    <n v="7700"/>
    <n v="306540.43988400034"/>
    <n v="3.3297358934169239"/>
    <n v="37575.351999999999"/>
    <n v="7.4618055555555562E-2"/>
    <n v="1.48139534883721"/>
    <x v="30"/>
    <n v="208"/>
    <n v="96.744186046511629"/>
    <n v="67.2"/>
    <x v="27"/>
    <n v="6417.3"/>
    <x v="0"/>
    <n v="0"/>
    <n v="215"/>
    <n v="2"/>
    <n v="96.423255813953489"/>
    <n v="86"/>
    <n v="3"/>
    <n v="5"/>
    <n v="82"/>
    <n v="139"/>
    <n v="92"/>
    <n v="6.6"/>
    <n v="0"/>
    <n v="0"/>
    <n v="0"/>
  </r>
  <r>
    <n v="59"/>
    <s v="JH"/>
    <d v="1899-12-30T09:15:00"/>
    <d v="1899-12-30T10:15:00"/>
    <n v="59.999999999999943"/>
    <x v="2"/>
    <s v="F"/>
    <n v="47"/>
    <x v="1"/>
    <x v="29"/>
    <x v="28"/>
    <n v="98.666666666666671"/>
    <n v="26.533333333333331"/>
    <n v="1.91"/>
    <x v="29"/>
    <x v="29"/>
    <x v="29"/>
    <n v="4.0037004405286343"/>
    <x v="29"/>
    <n v="83.759162995594735"/>
    <x v="29"/>
    <n v="227"/>
    <x v="29"/>
    <n v="3584.140969162992"/>
    <x v="29"/>
    <n v="3457.2687224669571"/>
    <x v="29"/>
    <n v="1712.7753303964739"/>
    <x v="27"/>
    <n v="222.02643171806145"/>
    <n v="-23"/>
    <n v="4.87"/>
    <x v="27"/>
    <n v="1.71"/>
    <n v="31"/>
    <n v="5.3666666666666671"/>
    <n v="7.376666666666666"/>
    <n v="26.533333333333331"/>
    <n v="98.666666666666671"/>
    <n v="102.33333333333333"/>
    <n v="2.0333333333333332"/>
    <x v="31"/>
    <x v="31"/>
    <n v="144"/>
    <n v="2.79"/>
    <n v="88"/>
    <n v="16.78"/>
    <n v="31"/>
    <n v="29.99"/>
    <n v="14"/>
    <n v="41.76"/>
    <n v="314"/>
    <n v="1547.7225800000001"/>
    <n v="3.5439421119593542"/>
    <n v="26.536999999999999"/>
    <n v="3.6388888888888887E-2"/>
    <n v="1.8451923076923091"/>
    <x v="31"/>
    <n v="60"/>
    <n v="57.692307692307686"/>
    <n v="79.009615384615387"/>
    <x v="28"/>
    <n v="2.1"/>
    <x v="0"/>
    <n v="0"/>
    <n v="104"/>
    <n v="0"/>
    <n v="107"/>
    <n v="100"/>
    <n v="1"/>
    <n v="5"/>
    <n v="105"/>
    <n v="129"/>
    <n v="106"/>
    <n v="8.1"/>
    <n v="0"/>
    <n v="0"/>
    <n v="0"/>
  </r>
  <r>
    <n v="3"/>
    <s v="W H-P"/>
    <d v="1899-12-30T09:45:00"/>
    <d v="1899-12-30T11:00:00"/>
    <n v="74.999999999999972"/>
    <x v="0"/>
    <s v="M"/>
    <n v="3"/>
    <x v="2"/>
    <x v="30"/>
    <x v="29"/>
    <n v="99.533333333333317"/>
    <n v="32.466666666666669"/>
    <n v="1.82"/>
    <x v="30"/>
    <x v="30"/>
    <x v="30"/>
    <n v="3.9696885813148781"/>
    <x v="30"/>
    <n v="87.246712802768187"/>
    <x v="30"/>
    <n v="289"/>
    <x v="30"/>
    <n v="4422.145328719721"/>
    <x v="30"/>
    <n v="3378.8927335640124"/>
    <x v="30"/>
    <n v="1416.9550173010375"/>
    <x v="28"/>
    <n v="1058.8235294117642"/>
    <n v="-7"/>
    <n v="5.49"/>
    <x v="28"/>
    <n v="1.37"/>
    <n v="35.333333333333336"/>
    <n v="4.833333333333333"/>
    <n v="7.38"/>
    <n v="32.466666666666669"/>
    <n v="99.533333333333317"/>
    <n v="114.33333333333333"/>
    <n v="0.8666666666666667"/>
    <x v="32"/>
    <x v="32"/>
    <n v="83"/>
    <n v="2.2200000000000002"/>
    <n v="86"/>
    <n v="23.79"/>
    <n v="134"/>
    <n v="149.89999999999998"/>
    <n v="125"/>
    <n v="348.56"/>
    <n v="972"/>
    <n v="22233.708027000001"/>
    <n v="3.0380163831128608"/>
    <n v="12.576000000000001"/>
    <n v="5.0810185185185187E-2"/>
    <n v="1.7151724137931044"/>
    <x v="32"/>
    <n v="76"/>
    <n v="52.413793103448278"/>
    <n v="76.606896551724134"/>
    <x v="28"/>
    <n v="2.0999999999999996"/>
    <x v="0"/>
    <n v="0"/>
    <n v="145"/>
    <n v="0"/>
    <n v="117.8551724137931"/>
    <n v="96"/>
    <n v="3"/>
    <n v="7"/>
    <n v="84"/>
    <n v="141"/>
    <n v="108"/>
    <n v="11.5"/>
    <n v="0"/>
    <n v="0"/>
    <n v="0"/>
  </r>
  <r>
    <n v="6"/>
    <s v="CR"/>
    <d v="1899-12-30T09:37:00"/>
    <d v="1899-12-30T10:49:00"/>
    <n v="71.999999999999986"/>
    <x v="0"/>
    <s v="M"/>
    <n v="6"/>
    <x v="2"/>
    <x v="31"/>
    <x v="30"/>
    <n v="99.3"/>
    <n v="30.033333333333331"/>
    <n v="1.88"/>
    <x v="31"/>
    <x v="31"/>
    <x v="31"/>
    <n v="3.743393501805055"/>
    <x v="31"/>
    <n v="79.646606498194942"/>
    <x v="31"/>
    <n v="277"/>
    <x v="31"/>
    <n v="4257.6173285198547"/>
    <x v="31"/>
    <n v="3789.7472924187718"/>
    <x v="31"/>
    <n v="405.48736462093854"/>
    <x v="29"/>
    <n v="140.36101083032486"/>
    <n v="-19"/>
    <n v="4.47"/>
    <x v="29"/>
    <n v="1.36"/>
    <n v="34.666666666666664"/>
    <n v="5.4333333333333336"/>
    <n v="7.4066666666666663"/>
    <n v="30.033333333333331"/>
    <n v="99.3"/>
    <n v="115"/>
    <n v="1.0333333333333334"/>
    <x v="33"/>
    <x v="33"/>
    <n v="3537"/>
    <n v="59.04"/>
    <n v="587"/>
    <n v="101.07999999999998"/>
    <n v="76"/>
    <n v="66.110000000000014"/>
    <n v="15"/>
    <n v="40.430000000000007"/>
    <n v="4227"/>
    <n v="449.00401699999827"/>
    <n v="3.5572080504364938"/>
    <n v="0"/>
    <n v="4.7731481481481486E-2"/>
    <n v="1.8306569343065682"/>
    <x v="33"/>
    <n v="41"/>
    <n v="29.927007299270077"/>
    <n v="76.78102189781022"/>
    <x v="8"/>
    <n v="0.1"/>
    <x v="0"/>
    <n v="0"/>
    <n v="137"/>
    <n v="1"/>
    <n v="117.98540145985402"/>
    <n v="103"/>
    <n v="4"/>
    <n v="6"/>
    <n v="83"/>
    <n v="141"/>
    <n v="123"/>
    <n v="15.5"/>
    <n v="0"/>
    <n v="0"/>
    <n v="0"/>
  </r>
  <r>
    <n v="10"/>
    <s v="TR"/>
    <d v="1899-12-30T14:22:00"/>
    <d v="1899-12-30T15:49:00"/>
    <n v="87.000000000000014"/>
    <x v="0"/>
    <s v="M"/>
    <n v="10"/>
    <x v="2"/>
    <x v="32"/>
    <x v="31"/>
    <n v="100"/>
    <n v="28.55"/>
    <n v="2.21"/>
    <x v="32"/>
    <x v="32"/>
    <x v="32"/>
    <n v="4.5989910979228545"/>
    <x v="32"/>
    <n v="83.1638575667656"/>
    <x v="32"/>
    <n v="337"/>
    <x v="32"/>
    <n v="5111.5727002967369"/>
    <x v="32"/>
    <n v="4987.6557863501494"/>
    <x v="32"/>
    <n v="1874.2433234421369"/>
    <x v="30"/>
    <n v="108.42729970326411"/>
    <n v="-12"/>
    <n v="5.93"/>
    <x v="30"/>
    <n v="1.31"/>
    <n v="34.5"/>
    <n v="4.7750000000000004"/>
    <n v="7.3925000000000001"/>
    <n v="28.55"/>
    <n v="100"/>
    <n v="114"/>
    <n v="1.4249999999999998"/>
    <x v="34"/>
    <x v="34"/>
    <n v="956"/>
    <n v="18.12"/>
    <n v="352"/>
    <n v="71.8"/>
    <n v="152"/>
    <n v="159"/>
    <n v="107"/>
    <n v="309.59999999999991"/>
    <n v="2342"/>
    <n v="33634.494270999901"/>
    <n v="4.0520152369026041"/>
    <n v="6475.0890000000018"/>
    <n v="5.8657407407407408E-2"/>
    <n v="1.8538461538461564"/>
    <x v="34"/>
    <n v="32"/>
    <n v="18.934911242603551"/>
    <n v="75.159763313609474"/>
    <x v="29"/>
    <n v="1777"/>
    <x v="0"/>
    <n v="0"/>
    <n v="169"/>
    <n v="1"/>
    <n v="112.5680473372781"/>
    <n v="105"/>
    <n v="2"/>
    <n v="5"/>
    <n v="90"/>
    <n v="145"/>
    <n v="107"/>
    <n v="15.5"/>
    <n v="2"/>
    <n v="0"/>
    <n v="0"/>
  </r>
  <r>
    <n v="12"/>
    <s v="VE"/>
    <d v="1899-12-30T09:37:00"/>
    <d v="1899-12-30T10:19:00"/>
    <n v="41.999999999999929"/>
    <x v="0"/>
    <s v="F"/>
    <n v="12"/>
    <x v="2"/>
    <x v="33"/>
    <x v="32"/>
    <n v="99.55"/>
    <n v="34.25"/>
    <n v="1.9"/>
    <x v="33"/>
    <x v="33"/>
    <x v="33"/>
    <n v="3.8074390243902445"/>
    <x v="33"/>
    <n v="80.156646341463428"/>
    <x v="33"/>
    <n v="164"/>
    <x v="33"/>
    <n v="2504.6341463414592"/>
    <x v="33"/>
    <n v="2381.7073170731669"/>
    <x v="33"/>
    <n v="430.24390243902371"/>
    <x v="31"/>
    <n v="107.56097560975593"/>
    <n v="-23"/>
    <n v="4.58"/>
    <x v="31"/>
    <n v="1.32"/>
    <n v="25"/>
    <n v="4.6999999999999993"/>
    <n v="7.4399999999999995"/>
    <n v="34.25"/>
    <n v="99.55"/>
    <n v="83"/>
    <n v="1.2"/>
    <x v="35"/>
    <x v="35"/>
    <n v="188"/>
    <n v="4.1700000000000008"/>
    <n v="160"/>
    <n v="38.930000000000007"/>
    <n v="116"/>
    <n v="120.43"/>
    <n v="108"/>
    <n v="317.59999999999991"/>
    <n v="1153"/>
    <n v="24453.322452000033"/>
    <n v="3.0743404145077502"/>
    <n v="119.12700000000001"/>
    <n v="2.9039351851851854E-2"/>
    <n v="1.7686746987951805"/>
    <x v="35"/>
    <n v="83"/>
    <n v="100"/>
    <n v="74.518072289156621"/>
    <x v="30"/>
    <n v="72.5"/>
    <x v="0"/>
    <n v="0"/>
    <n v="83"/>
    <n v="0"/>
    <n v="91.144578313253007"/>
    <n v="82"/>
    <n v="2"/>
    <n v="9"/>
    <n v="94"/>
    <n v="114"/>
    <n v="108"/>
    <n v="8.5"/>
    <n v="0"/>
    <n v="0"/>
    <n v="0"/>
  </r>
  <r>
    <n v="25"/>
    <s v="RG"/>
    <d v="1899-12-30T09:58:00"/>
    <d v="1899-12-30T11:08:00"/>
    <n v="69.999999999999915"/>
    <x v="2"/>
    <s v="F"/>
    <n v="13"/>
    <x v="2"/>
    <x v="34"/>
    <x v="33"/>
    <n v="99.933333333333337"/>
    <n v="29.466666666666669"/>
    <n v="1.72"/>
    <x v="34"/>
    <x v="34"/>
    <x v="34"/>
    <n v="3.8500000000000019"/>
    <x v="34"/>
    <n v="88.914703703703708"/>
    <x v="34"/>
    <n v="270"/>
    <x v="34"/>
    <n v="4153.3333333333285"/>
    <x v="34"/>
    <n v="3313.3333333333289"/>
    <x v="34"/>
    <n v="1213.3333333333317"/>
    <x v="32"/>
    <n v="1073.3333333333319"/>
    <n v="-9"/>
    <n v="5.31"/>
    <x v="32"/>
    <n v="0"/>
    <n v="26.633333333333336"/>
    <n v="4.9333333333333336"/>
    <n v="7.450333333333333"/>
    <n v="29.466666666666669"/>
    <n v="99.933333333333337"/>
    <n v="85.666666666666671"/>
    <n v="1.1666666666666667"/>
    <x v="36"/>
    <x v="36"/>
    <n v="483"/>
    <n v="12.41"/>
    <n v="491"/>
    <n v="118.54"/>
    <n v="467"/>
    <n v="480.09999999999991"/>
    <n v="282"/>
    <n v="798.12000000000012"/>
    <n v="2601"/>
    <n v="32511.712262000019"/>
    <n v="3.0306643266475977"/>
    <n v="660.06299999999987"/>
    <n v="4.8472222222222222E-2"/>
    <n v="1.967625899280576"/>
    <x v="36"/>
    <n v="118"/>
    <n v="84.892086330935257"/>
    <n v="71.856115107913666"/>
    <x v="31"/>
    <n v="82.2"/>
    <x v="0"/>
    <n v="0"/>
    <n v="139"/>
    <n v="0"/>
    <n v="86.978417266187051"/>
    <n v="79"/>
    <n v="1"/>
    <n v="9"/>
    <n v="49"/>
    <n v="117"/>
    <n v="95"/>
    <n v="8.4"/>
    <n v="0"/>
    <n v="0"/>
    <n v="0"/>
  </r>
  <r>
    <n v="29"/>
    <s v="PC"/>
    <d v="1899-12-30T14:27:00"/>
    <d v="1899-12-30T16:16:00"/>
    <n v="108.99999999999993"/>
    <x v="2"/>
    <s v="M"/>
    <n v="17"/>
    <x v="2"/>
    <x v="35"/>
    <x v="34"/>
    <n v="99.424999999999997"/>
    <n v="28.45"/>
    <n v="2.2599999999999998"/>
    <x v="35"/>
    <x v="35"/>
    <x v="35"/>
    <n v="4.0492086330935226"/>
    <x v="35"/>
    <n v="71.667553956834567"/>
    <x v="35"/>
    <n v="417"/>
    <x v="35"/>
    <n v="6445.8992805755352"/>
    <x v="35"/>
    <n v="5818.5611510791332"/>
    <x v="35"/>
    <n v="2477.9856115107896"/>
    <x v="33"/>
    <n v="1066.4748201438842"/>
    <n v="-17"/>
    <n v="5.53"/>
    <x v="33"/>
    <n v="1.75"/>
    <n v="31.25"/>
    <n v="5.45"/>
    <n v="7.3574999999999999"/>
    <n v="28.45"/>
    <n v="99.424999999999997"/>
    <n v="101.5"/>
    <n v="1.25"/>
    <x v="37"/>
    <x v="37"/>
    <n v="1487"/>
    <n v="38.27000000000001"/>
    <n v="1875"/>
    <n v="453.98"/>
    <n v="1568"/>
    <n v="1674.9900000000002"/>
    <n v="1568"/>
    <n v="4531.6899999999996"/>
    <n v="28912"/>
    <n v="1162833.4391069999"/>
    <n v="3.4443670778719815"/>
    <n v="7441.3969999999999"/>
    <n v="7.5057870370370358E-2"/>
    <n v="1.662037037037035"/>
    <x v="37"/>
    <n v="203"/>
    <n v="93.981481481481481"/>
    <n v="62.546296296296298"/>
    <x v="32"/>
    <n v="4056.1"/>
    <x v="0"/>
    <n v="0"/>
    <n v="216"/>
    <n v="0"/>
    <n v="100.41203703703704"/>
    <n v="86"/>
    <n v="2"/>
    <n v="5"/>
    <n v="84"/>
    <n v="126"/>
    <n v="81"/>
    <n v="6.8"/>
    <n v="0"/>
    <n v="0"/>
    <n v="0"/>
  </r>
  <r>
    <n v="33"/>
    <s v="JW"/>
    <d v="1899-12-30T09:08:00"/>
    <d v="1899-12-30T10:19:00"/>
    <n v="70.999999999999986"/>
    <x v="2"/>
    <s v="F"/>
    <n v="21"/>
    <x v="2"/>
    <x v="36"/>
    <x v="35"/>
    <n v="99.3"/>
    <n v="29.200000000000003"/>
    <n v="1.54"/>
    <x v="36"/>
    <x v="36"/>
    <x v="36"/>
    <n v="2.3935401459854031"/>
    <x v="36"/>
    <n v="62.169744525547493"/>
    <x v="36"/>
    <n v="274"/>
    <x v="36"/>
    <n v="4026.7883211678823"/>
    <x v="36"/>
    <n v="1803.503649635036"/>
    <x v="36"/>
    <n v="575.25547445255461"/>
    <x v="34"/>
    <n v="202.11678832116783"/>
    <n v="-8"/>
    <n v="4.62"/>
    <x v="34"/>
    <n v="0"/>
    <n v="31.799999999999997"/>
    <n v="4.55"/>
    <n v="7.4060000000000006"/>
    <n v="29.200000000000003"/>
    <n v="99.3"/>
    <n v="100"/>
    <n v="2.2000000000000002"/>
    <x v="38"/>
    <x v="38"/>
    <n v="3347"/>
    <n v="93.550000000000011"/>
    <n v="4792"/>
    <n v="1152.7500000000002"/>
    <n v="3810"/>
    <n v="4030.3399999999992"/>
    <n v="3168"/>
    <n v="8997.3899999999976"/>
    <n v="68833"/>
    <n v="3059566.7984489994"/>
    <n v="2.0377498938429586"/>
    <n v="334141.16100000014"/>
    <n v="4.9062500000000002E-2"/>
    <n v="1.4577464788732406"/>
    <x v="38"/>
    <n v="127"/>
    <n v="89.436619718309856"/>
    <n v="67.690140845070417"/>
    <x v="33"/>
    <n v="9999"/>
    <x v="1"/>
    <n v="197.8"/>
    <n v="142"/>
    <n v="3"/>
    <n v="101.16901408450704"/>
    <n v="75"/>
    <n v="5"/>
    <n v="15"/>
    <n v="49"/>
    <n v="133"/>
    <n v="110"/>
    <n v="12"/>
    <n v="0"/>
    <n v="0"/>
    <n v="0"/>
  </r>
  <r>
    <n v="35"/>
    <s v="AH"/>
    <d v="1899-12-30T13:53:00"/>
    <d v="1899-12-30T15:12:00"/>
    <n v="79.000000000000043"/>
    <x v="1"/>
    <s v="M"/>
    <n v="23"/>
    <x v="2"/>
    <x v="37"/>
    <x v="36"/>
    <n v="99.600000000000009"/>
    <n v="33.066666666666663"/>
    <n v="1.77"/>
    <x v="37"/>
    <x v="37"/>
    <x v="37"/>
    <n v="3.644518272425247"/>
    <x v="37"/>
    <n v="82.269202657807298"/>
    <x v="37"/>
    <n v="301"/>
    <x v="37"/>
    <n v="4677.0099667774111"/>
    <x v="37"/>
    <n v="3873.8870431893711"/>
    <x v="37"/>
    <n v="566.91029900332262"/>
    <x v="35"/>
    <n v="125.9800664451828"/>
    <n v="-16"/>
    <n v="4.59"/>
    <x v="21"/>
    <n v="1.47"/>
    <n v="36.333333333333336"/>
    <n v="5.3999999999999995"/>
    <n v="7.3499999999999988"/>
    <n v="33.066666666666663"/>
    <n v="99.600000000000009"/>
    <n v="117.66666666666667"/>
    <n v="1.2333333333333332"/>
    <x v="39"/>
    <x v="39"/>
    <n v="628"/>
    <n v="13.769999999999998"/>
    <n v="367"/>
    <n v="84.43"/>
    <n v="185"/>
    <n v="185.78"/>
    <n v="135"/>
    <n v="384.77999999999992"/>
    <n v="1909"/>
    <n v="23547.658847000024"/>
    <n v="3.3000376532399436"/>
    <n v="154.40200000000007"/>
    <n v="5.2870370370370366E-2"/>
    <n v="1.8624999999999994"/>
    <x v="39"/>
    <n v="47"/>
    <n v="30.921052631578949"/>
    <n v="74.21052631578948"/>
    <x v="34"/>
    <n v="52.7"/>
    <x v="0"/>
    <n v="0"/>
    <n v="152"/>
    <n v="0"/>
    <n v="117.10526315789474"/>
    <n v="109"/>
    <n v="2"/>
    <n v="5"/>
    <n v="61"/>
    <n v="134"/>
    <n v="106"/>
    <n v="17.5"/>
    <n v="0"/>
    <n v="0"/>
    <n v="0"/>
  </r>
  <r>
    <n v="37"/>
    <s v="MB"/>
    <d v="1899-12-30T09:27:00"/>
    <d v="1899-12-30T11:09:00"/>
    <n v="102.00000000000004"/>
    <x v="1"/>
    <s v="M"/>
    <n v="25"/>
    <x v="2"/>
    <x v="38"/>
    <x v="37"/>
    <n v="99.55"/>
    <n v="28.85"/>
    <n v="2.25"/>
    <x v="38"/>
    <x v="38"/>
    <x v="38"/>
    <n v="4.1782262210796901"/>
    <x v="38"/>
    <n v="74.213624678663194"/>
    <x v="38"/>
    <n v="389"/>
    <x v="38"/>
    <n v="6104.2673521850929"/>
    <x v="38"/>
    <n v="5821.079691516712"/>
    <x v="38"/>
    <n v="4436.606683804629"/>
    <x v="36"/>
    <n v="235.98971722365047"/>
    <n v="-21"/>
    <n v="5.07"/>
    <x v="35"/>
    <n v="1.66"/>
    <n v="40.75"/>
    <n v="5.45"/>
    <n v="7.3674999999999997"/>
    <n v="28.85"/>
    <n v="99.55"/>
    <n v="132"/>
    <n v="1.375"/>
    <x v="40"/>
    <x v="40"/>
    <n v="153"/>
    <n v="2.9700000000000006"/>
    <n v="37"/>
    <n v="7.7999999999999989"/>
    <n v="16"/>
    <n v="15.519999999999998"/>
    <n v="6"/>
    <n v="13.94"/>
    <n v="215"/>
    <n v="115.14338000000001"/>
    <n v="3.7116610526316172"/>
    <n v="0"/>
    <n v="6.5972222222222224E-2"/>
    <n v="1.6742105263157914"/>
    <x v="40"/>
    <n v="36"/>
    <n v="18.947368421052634"/>
    <n v="70.736842105263165"/>
    <x v="35"/>
    <n v="0"/>
    <x v="0"/>
    <n v="0"/>
    <n v="190"/>
    <n v="0"/>
    <n v="133.44736842105263"/>
    <n v="114"/>
    <n v="6"/>
    <n v="8"/>
    <n v="99"/>
    <n v="147"/>
    <n v="85"/>
    <n v="7.4"/>
    <n v="0"/>
    <n v="0"/>
    <n v="0"/>
  </r>
  <r>
    <n v="39"/>
    <s v="JT"/>
    <d v="1899-12-30T14:12:00"/>
    <d v="1899-12-30T15:45:00"/>
    <n v="92.999999999999986"/>
    <x v="1"/>
    <s v="M"/>
    <n v="27"/>
    <x v="2"/>
    <x v="39"/>
    <x v="38"/>
    <n v="99.674999999999997"/>
    <n v="33.5"/>
    <n v="1.89"/>
    <x v="39"/>
    <x v="39"/>
    <x v="39"/>
    <n v="3.9264788732394367"/>
    <x v="39"/>
    <n v="83.01216901408452"/>
    <x v="39"/>
    <n v="355"/>
    <x v="39"/>
    <n v="5548.5633802816892"/>
    <x v="39"/>
    <n v="4479.718309859154"/>
    <x v="39"/>
    <n v="738.7605633802815"/>
    <x v="37"/>
    <n v="141.46478873239434"/>
    <n v="-20"/>
    <n v="4.84"/>
    <x v="36"/>
    <n v="1.53"/>
    <n v="28.2"/>
    <n v="4.95"/>
    <n v="7.4862500000000001"/>
    <n v="33.5"/>
    <n v="99.674999999999997"/>
    <n v="90.75"/>
    <n v="1.0250000000000001"/>
    <x v="41"/>
    <x v="41"/>
    <n v="310"/>
    <n v="6.4"/>
    <n v="185"/>
    <n v="38.720000000000006"/>
    <n v="55"/>
    <n v="52.88"/>
    <n v="17"/>
    <n v="53.01"/>
    <n v="622"/>
    <n v="2046.7367409999997"/>
    <n v="3.3018980819857102"/>
    <n v="13.285000000000002"/>
    <n v="6.2048611111111117E-2"/>
    <n v="1.9511235955056152"/>
    <x v="41"/>
    <n v="116"/>
    <n v="65.168539325842701"/>
    <n v="75.258426966292134"/>
    <x v="36"/>
    <n v="1.9"/>
    <x v="0"/>
    <n v="0"/>
    <n v="178"/>
    <n v="1"/>
    <n v="101.1685393258427"/>
    <n v="89"/>
    <n v="5"/>
    <n v="9"/>
    <n v="135"/>
    <n v="120"/>
    <n v="126"/>
    <n v="14.5"/>
    <n v="0"/>
    <n v="0"/>
    <n v="0"/>
  </r>
  <r>
    <n v="43"/>
    <s v="PH"/>
    <d v="1899-12-30T14:28:00"/>
    <d v="1899-12-30T15:40:00"/>
    <n v="72.000000000000057"/>
    <x v="1"/>
    <s v="F"/>
    <n v="31"/>
    <x v="2"/>
    <x v="40"/>
    <x v="39"/>
    <n v="99.8"/>
    <n v="29.599999999999998"/>
    <n v="1.76"/>
    <x v="40"/>
    <x v="40"/>
    <x v="40"/>
    <n v="3.475270758122746"/>
    <x v="40"/>
    <n v="78.983393501805097"/>
    <x v="40"/>
    <n v="277"/>
    <x v="31"/>
    <n v="4257.6173285198593"/>
    <x v="40"/>
    <n v="2417.3285198555977"/>
    <x v="40"/>
    <n v="343.10469314079455"/>
    <x v="38"/>
    <n v="77.978339350180576"/>
    <n v="-14"/>
    <n v="4.46"/>
    <x v="37"/>
    <n v="1.05"/>
    <n v="31.333333333333332"/>
    <n v="4.5333333333333341"/>
    <n v="7.38"/>
    <n v="29.599999999999998"/>
    <n v="99.8"/>
    <n v="104.33333333333333"/>
    <n v="1.4333333333333333"/>
    <x v="42"/>
    <x v="42"/>
    <n v="129"/>
    <n v="2.4499999999999997"/>
    <n v="49"/>
    <n v="9.2299999999999986"/>
    <n v="18"/>
    <n v="16.93"/>
    <n v="1"/>
    <n v="2.35"/>
    <n v="207"/>
    <n v="266.40512099999967"/>
    <n v="2.9791815789472609"/>
    <n v="0"/>
    <n v="4.8379629629629634E-2"/>
    <n v="1.7604316546762582"/>
    <x v="42"/>
    <n v="92"/>
    <n v="66.187050359712231"/>
    <n v="78.079136690647488"/>
    <x v="6"/>
    <n v="0.6"/>
    <x v="0"/>
    <n v="0"/>
    <n v="139"/>
    <n v="0"/>
    <n v="103.33093525179856"/>
    <n v="82"/>
    <n v="2"/>
    <n v="5"/>
    <n v="65"/>
    <n v="141"/>
    <n v="129"/>
    <n v="11.4"/>
    <n v="0"/>
    <n v="0"/>
    <n v="0"/>
  </r>
  <r>
    <n v="47"/>
    <s v="LR"/>
    <d v="1899-12-30T09:00:00"/>
    <d v="1899-12-30T09:59:00"/>
    <n v="58.99999999999995"/>
    <x v="2"/>
    <s v="M"/>
    <n v="35"/>
    <x v="2"/>
    <x v="41"/>
    <x v="40"/>
    <n v="98.633333333333326"/>
    <n v="30.266666666666666"/>
    <n v="1.87"/>
    <x v="41"/>
    <x v="41"/>
    <x v="41"/>
    <n v="3.9030666666666649"/>
    <x v="41"/>
    <n v="83.398755555555567"/>
    <x v="41"/>
    <n v="225"/>
    <x v="40"/>
    <n v="3477.0666666666634"/>
    <x v="41"/>
    <n v="1274.3999999999987"/>
    <x v="25"/>
    <n v="141.59999999999988"/>
    <x v="39"/>
    <n v="31.466666666666637"/>
    <n v="-16"/>
    <n v="5.31"/>
    <x v="21"/>
    <n v="1.65"/>
    <n v="26.333333333333332"/>
    <n v="5.1000000000000005"/>
    <n v="7.4366666666666674"/>
    <n v="30.266666666666666"/>
    <n v="98.633333333333326"/>
    <n v="87.333333333333329"/>
    <n v="1.5333333333333334"/>
    <x v="43"/>
    <x v="43"/>
    <n v="547"/>
    <n v="12.47"/>
    <n v="407"/>
    <n v="89.46"/>
    <n v="212"/>
    <n v="217.57999999999998"/>
    <n v="154"/>
    <n v="449.32999999999993"/>
    <n v="4323"/>
    <n v="175017.04431499998"/>
    <n v="3.2293679127726294"/>
    <n v="13427.687000000002"/>
    <n v="3.7152777777777778E-2"/>
    <n v="1.8841121495327102"/>
    <x v="43"/>
    <n v="77"/>
    <n v="71.962616822429908"/>
    <n v="72.672897196261687"/>
    <x v="37"/>
    <n v="2649.1"/>
    <x v="0"/>
    <n v="0"/>
    <n v="107"/>
    <n v="2"/>
    <n v="90.925233644859816"/>
    <n v="78"/>
    <n v="4"/>
    <n v="33"/>
    <n v="113"/>
    <n v="98"/>
    <n v="100"/>
    <n v="11.9"/>
    <n v="0"/>
    <n v="0"/>
    <n v="0"/>
  </r>
  <r>
    <n v="53"/>
    <s v="AO"/>
    <d v="1899-12-30T14:01:00"/>
    <d v="1899-12-30T15:47:00"/>
    <n v="105.99999999999994"/>
    <x v="1"/>
    <s v="M"/>
    <n v="41"/>
    <x v="2"/>
    <x v="42"/>
    <x v="41"/>
    <n v="98.65"/>
    <n v="26.375000000000004"/>
    <n v="1.88"/>
    <x v="42"/>
    <x v="42"/>
    <x v="42"/>
    <n v="3.817268170426062"/>
    <x v="42"/>
    <n v="81.218496240601553"/>
    <x v="42"/>
    <n v="399"/>
    <x v="41"/>
    <n v="6328.1203007518761"/>
    <x v="42"/>
    <n v="5770.2255639097712"/>
    <x v="41"/>
    <n v="2151.8796992481189"/>
    <x v="40"/>
    <n v="334.73684210526295"/>
    <n v="-13"/>
    <n v="4.8499999999999996"/>
    <x v="38"/>
    <n v="0"/>
    <n v="27.75"/>
    <n v="5.0250000000000004"/>
    <n v="7.4200000000000008"/>
    <n v="26.375000000000004"/>
    <n v="98.65"/>
    <n v="91.5"/>
    <n v="2"/>
    <x v="44"/>
    <x v="44"/>
    <n v="274"/>
    <n v="5.9700000000000006"/>
    <n v="170"/>
    <n v="36.970000000000013"/>
    <n v="84"/>
    <n v="88.86999999999999"/>
    <n v="70"/>
    <n v="199.66"/>
    <n v="1322"/>
    <n v="40708.422610999995"/>
    <n v="3.2979682151589245"/>
    <n v="2187.2770000000005"/>
    <n v="7.1006944444444442E-2"/>
    <n v="1.8245098039215688"/>
    <x v="44"/>
    <n v="136"/>
    <n v="66.666666666666657"/>
    <n v="70.784313725490193"/>
    <x v="38"/>
    <n v="693"/>
    <x v="0"/>
    <n v="0"/>
    <n v="204"/>
    <n v="3"/>
    <n v="104.17156862745098"/>
    <n v="90"/>
    <n v="5"/>
    <n v="7"/>
    <n v="77"/>
    <n v="131"/>
    <n v="86"/>
    <n v="5.2"/>
    <n v="0"/>
    <n v="0"/>
    <n v="0"/>
  </r>
  <r>
    <n v="54"/>
    <s v="AC"/>
    <d v="1899-12-30T09:03:00"/>
    <d v="1899-12-30T10:42:00"/>
    <n v="98.999999999999886"/>
    <x v="2"/>
    <s v="M"/>
    <n v="42"/>
    <x v="2"/>
    <x v="43"/>
    <x v="14"/>
    <n v="98.125"/>
    <n v="30.774999999999999"/>
    <n v="2.08"/>
    <x v="43"/>
    <x v="43"/>
    <x v="43"/>
    <n v="4.3428457446808419"/>
    <x v="43"/>
    <n v="83.516276595744685"/>
    <x v="43"/>
    <n v="376"/>
    <x v="42"/>
    <n v="5924.2021276595679"/>
    <x v="43"/>
    <n v="5687.2340425531847"/>
    <x v="42"/>
    <n v="4249.627659574463"/>
    <x v="41"/>
    <n v="157.97872340425513"/>
    <n v="-22"/>
    <n v="5.42"/>
    <x v="20"/>
    <n v="1.44"/>
    <n v="37.5"/>
    <n v="5.3249999999999993"/>
    <n v="7.3699999999999992"/>
    <n v="30.774999999999999"/>
    <n v="98.125"/>
    <n v="125"/>
    <n v="2.95"/>
    <x v="45"/>
    <x v="45"/>
    <n v="483"/>
    <n v="10.280000000000001"/>
    <n v="256"/>
    <n v="56.989999999999995"/>
    <n v="185"/>
    <n v="198.32000000000002"/>
    <n v="162"/>
    <n v="437.24999999999989"/>
    <n v="1608"/>
    <n v="18902.04713000001"/>
    <n v="3.7395705093835341"/>
    <n v="30.730999999999998"/>
    <n v="6.475694444444445E-2"/>
    <n v="1.7849462365591422"/>
    <x v="45"/>
    <n v="27"/>
    <n v="14.516129032258066"/>
    <n v="77.887096774193552"/>
    <x v="39"/>
    <n v="44.7"/>
    <x v="2"/>
    <n v="0.1"/>
    <n v="186"/>
    <n v="0"/>
    <n v="126.6774193548387"/>
    <n v="111"/>
    <n v="1"/>
    <n v="5"/>
    <n v="90"/>
    <n v="155"/>
    <n v="93"/>
    <n v="12.7"/>
    <n v="1"/>
    <n v="0"/>
    <n v="0"/>
  </r>
  <r>
    <n v="55"/>
    <s v="DS"/>
    <d v="1899-12-30T13:53:00"/>
    <d v="1899-12-30T14:50:00"/>
    <n v="57.000000000000114"/>
    <x v="2"/>
    <s v="M"/>
    <n v="43"/>
    <x v="2"/>
    <x v="44"/>
    <x v="42"/>
    <n v="98.550000000000011"/>
    <n v="23.3"/>
    <n v="1.84"/>
    <x v="44"/>
    <x v="44"/>
    <x v="44"/>
    <n v="4.013886255924171"/>
    <x v="44"/>
    <n v="87.25853080568713"/>
    <x v="44"/>
    <n v="211"/>
    <x v="43"/>
    <n v="3403.7914691943192"/>
    <x v="44"/>
    <n v="3030.9952606635134"/>
    <x v="43"/>
    <n v="1021.1374407582958"/>
    <x v="42"/>
    <n v="81.042654028436175"/>
    <n v="-22"/>
    <n v="4.7"/>
    <x v="39"/>
    <n v="1.67"/>
    <n v="40"/>
    <n v="5.55"/>
    <n v="7.37"/>
    <n v="23.3"/>
    <n v="98.550000000000011"/>
    <n v="133.5"/>
    <n v="1.05"/>
    <x v="46"/>
    <x v="46"/>
    <n v="63"/>
    <n v="1.5600000000000003"/>
    <n v="47"/>
    <n v="13.6"/>
    <n v="33"/>
    <n v="31.610000000000003"/>
    <n v="34"/>
    <n v="94.72"/>
    <n v="214"/>
    <n v="1669.9472149999999"/>
    <n v="3.4743978919630933"/>
    <n v="6.7170000000000005"/>
    <n v="3.5138888888888893E-2"/>
    <n v="1.9316831683168296"/>
    <x v="46"/>
    <n v="6"/>
    <n v="5.9405940594059405"/>
    <n v="79.009900990099013"/>
    <x v="40"/>
    <n v="3.3"/>
    <x v="0"/>
    <n v="0"/>
    <n v="101"/>
    <n v="0"/>
    <n v="133.73267326732673"/>
    <n v="128"/>
    <n v="1"/>
    <n v="5"/>
    <n v="82"/>
    <n v="165"/>
    <n v="103"/>
    <n v="13.6"/>
    <n v="0"/>
    <n v="0"/>
    <n v="0"/>
  </r>
  <r>
    <n v="60"/>
    <s v="FB"/>
    <d v="1899-12-30T08:49:00"/>
    <d v="1899-12-30T09:57:00"/>
    <n v="68"/>
    <x v="2"/>
    <s v="M"/>
    <n v="48"/>
    <x v="2"/>
    <x v="45"/>
    <x v="43"/>
    <n v="98.833333333333329"/>
    <n v="31.533333333333335"/>
    <n v="2"/>
    <x v="45"/>
    <x v="45"/>
    <x v="45"/>
    <n v="3.7910038610038619"/>
    <x v="45"/>
    <n v="75.820077220077181"/>
    <x v="45"/>
    <n v="259"/>
    <x v="9"/>
    <n v="4048.4942084942086"/>
    <x v="45"/>
    <n v="3654.6718146718144"/>
    <x v="44"/>
    <n v="724.63320463320463"/>
    <x v="43"/>
    <n v="267.79922779922776"/>
    <n v="-19"/>
    <n v="4.67"/>
    <x v="40"/>
    <n v="1.38"/>
    <n v="33.333333333333336"/>
    <n v="5.333333333333333"/>
    <n v="7.3900000000000006"/>
    <n v="31.533333333333335"/>
    <n v="98.833333333333329"/>
    <n v="111"/>
    <n v="1.3666666666666665"/>
    <x v="47"/>
    <x v="47"/>
    <n v="1371"/>
    <n v="32.440000000000005"/>
    <n v="1130"/>
    <n v="253.99000000000004"/>
    <n v="970"/>
    <n v="1046.1500000000001"/>
    <n v="794"/>
    <n v="2264.92"/>
    <n v="14074"/>
    <n v="516752.09443300008"/>
    <n v="3.340240533914451"/>
    <n v="16685.189999999999"/>
    <n v="4.2488425925925929E-2"/>
    <n v="1.7237704918032786"/>
    <x v="47"/>
    <n v="64"/>
    <n v="52.459016393442624"/>
    <n v="75.73770491803279"/>
    <x v="41"/>
    <n v="2940.8"/>
    <x v="0"/>
    <n v="0"/>
    <n v="122"/>
    <n v="0"/>
    <n v="115"/>
    <n v="101"/>
    <n v="2"/>
    <n v="5"/>
    <n v="86"/>
    <n v="134"/>
    <n v="114"/>
    <n v="12.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0" firstDataRow="1" firstDataCol="1"/>
  <pivotFields count="78">
    <pivotField showAll="0"/>
    <pivotField showAll="0"/>
    <pivotField numFmtId="164" showAll="0"/>
    <pivotField numFmtId="164" showAll="0"/>
    <pivotField numFmtId="2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  <pivotField dataField="1" showAll="0">
      <items count="47">
        <item x="14"/>
        <item x="36"/>
        <item x="28"/>
        <item x="33"/>
        <item x="23"/>
        <item x="16"/>
        <item x="41"/>
        <item x="35"/>
        <item x="12"/>
        <item x="42"/>
        <item x="39"/>
        <item x="18"/>
        <item x="1"/>
        <item x="34"/>
        <item x="15"/>
        <item x="2"/>
        <item x="25"/>
        <item x="5"/>
        <item x="40"/>
        <item x="22"/>
        <item x="17"/>
        <item x="45"/>
        <item x="29"/>
        <item x="21"/>
        <item x="8"/>
        <item x="11"/>
        <item x="31"/>
        <item x="27"/>
        <item x="24"/>
        <item x="20"/>
        <item x="0"/>
        <item x="13"/>
        <item x="6"/>
        <item x="32"/>
        <item x="26"/>
        <item x="10"/>
        <item x="37"/>
        <item x="38"/>
        <item x="3"/>
        <item x="30"/>
        <item x="43"/>
        <item x="9"/>
        <item x="19"/>
        <item x="4"/>
        <item x="44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7">
        <item x="36"/>
        <item x="5"/>
        <item x="28"/>
        <item x="14"/>
        <item x="1"/>
        <item x="23"/>
        <item x="35"/>
        <item x="16"/>
        <item x="4"/>
        <item x="38"/>
        <item x="13"/>
        <item x="22"/>
        <item x="17"/>
        <item x="45"/>
        <item x="12"/>
        <item x="21"/>
        <item x="25"/>
        <item x="40"/>
        <item x="31"/>
        <item x="18"/>
        <item x="33"/>
        <item x="42"/>
        <item x="37"/>
        <item x="15"/>
        <item x="10"/>
        <item x="39"/>
        <item x="32"/>
        <item x="41"/>
        <item x="43"/>
        <item x="29"/>
        <item x="6"/>
        <item x="2"/>
        <item x="24"/>
        <item x="19"/>
        <item x="30"/>
        <item x="44"/>
        <item x="34"/>
        <item x="20"/>
        <item x="3"/>
        <item x="9"/>
        <item x="11"/>
        <item x="27"/>
        <item x="0"/>
        <item x="26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25"/>
        <item x="30"/>
        <item x="38"/>
        <item x="15"/>
        <item x="13"/>
        <item x="18"/>
        <item x="5"/>
        <item x="35"/>
        <item x="37"/>
        <item x="24"/>
        <item x="20"/>
        <item x="43"/>
        <item x="36"/>
        <item x="2"/>
        <item x="19"/>
        <item x="16"/>
        <item x="42"/>
        <item x="1"/>
        <item x="44"/>
        <item x="0"/>
        <item x="22"/>
        <item x="27"/>
        <item x="9"/>
        <item x="12"/>
        <item x="6"/>
        <item x="31"/>
        <item x="41"/>
        <item x="47"/>
        <item x="32"/>
        <item x="29"/>
        <item x="26"/>
        <item x="8"/>
        <item x="34"/>
        <item x="23"/>
        <item x="33"/>
        <item x="14"/>
        <item x="28"/>
        <item x="39"/>
        <item x="11"/>
        <item x="3"/>
        <item x="45"/>
        <item x="40"/>
        <item x="10"/>
        <item x="21"/>
        <item x="4"/>
        <item x="7"/>
        <item x="4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gDO2I" fld="14" subtotal="average" baseField="0" baseItem="0" numFmtId="2"/>
    <dataField name="StdDev of AvgDO2I" fld="14" subtotal="stdDev" baseField="0" baseItem="0" numFmtId="2"/>
    <dataField name="Average of DO2i Avg" fld="57" subtotal="average" baseField="0" baseItem="0"/>
    <dataField name="StdDev of DO2i Avg" fld="57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0" firstDataRow="1" firstDataCol="1"/>
  <pivotFields count="78">
    <pivotField showAll="0"/>
    <pivotField showAll="0"/>
    <pivotField numFmtId="164" showAll="0"/>
    <pivotField numFmtId="164" showAll="0"/>
    <pivotField numFmtId="2"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47">
        <item x="36"/>
        <item x="14"/>
        <item x="23"/>
        <item x="5"/>
        <item x="40"/>
        <item x="18"/>
        <item x="13"/>
        <item x="16"/>
        <item x="15"/>
        <item x="37"/>
        <item x="12"/>
        <item x="31"/>
        <item x="28"/>
        <item x="45"/>
        <item x="33"/>
        <item x="42"/>
        <item x="34"/>
        <item x="17"/>
        <item x="21"/>
        <item x="41"/>
        <item x="1"/>
        <item x="2"/>
        <item x="39"/>
        <item x="30"/>
        <item x="29"/>
        <item x="6"/>
        <item x="44"/>
        <item x="25"/>
        <item x="35"/>
        <item x="4"/>
        <item x="38"/>
        <item x="22"/>
        <item x="43"/>
        <item x="24"/>
        <item x="8"/>
        <item x="32"/>
        <item x="3"/>
        <item x="19"/>
        <item x="27"/>
        <item x="20"/>
        <item x="10"/>
        <item x="11"/>
        <item x="26"/>
        <item x="0"/>
        <item x="9"/>
        <item x="7"/>
        <item t="default"/>
      </items>
    </pivotField>
    <pivotField dataField="1" showAll="0">
      <items count="45">
        <item x="32"/>
        <item x="33"/>
        <item x="15"/>
        <item x="40"/>
        <item x="8"/>
        <item x="38"/>
        <item x="41"/>
        <item x="17"/>
        <item x="19"/>
        <item x="24"/>
        <item x="0"/>
        <item x="2"/>
        <item x="13"/>
        <item x="16"/>
        <item x="12"/>
        <item x="27"/>
        <item x="26"/>
        <item x="35"/>
        <item x="34"/>
        <item x="21"/>
        <item x="28"/>
        <item x="39"/>
        <item x="23"/>
        <item x="25"/>
        <item x="3"/>
        <item x="6"/>
        <item x="22"/>
        <item x="18"/>
        <item x="43"/>
        <item x="1"/>
        <item x="31"/>
        <item x="29"/>
        <item x="9"/>
        <item x="30"/>
        <item x="11"/>
        <item x="36"/>
        <item x="10"/>
        <item x="5"/>
        <item x="14"/>
        <item x="20"/>
        <item x="37"/>
        <item x="42"/>
        <item x="4"/>
        <item x="7"/>
        <item t="default"/>
      </items>
    </pivotField>
    <pivotField showAll="0"/>
    <pivotField showAll="0"/>
    <pivotField numFmtId="2" showAll="0"/>
    <pivotField showAll="0"/>
    <pivotField dataField="1" showAll="0">
      <items count="47">
        <item x="36"/>
        <item x="28"/>
        <item x="14"/>
        <item x="1"/>
        <item x="5"/>
        <item x="23"/>
        <item x="35"/>
        <item x="16"/>
        <item x="38"/>
        <item x="13"/>
        <item x="45"/>
        <item x="4"/>
        <item x="17"/>
        <item x="12"/>
        <item x="21"/>
        <item x="25"/>
        <item x="40"/>
        <item x="31"/>
        <item x="22"/>
        <item x="18"/>
        <item x="33"/>
        <item x="42"/>
        <item x="37"/>
        <item x="15"/>
        <item x="10"/>
        <item x="39"/>
        <item x="32"/>
        <item x="41"/>
        <item x="43"/>
        <item x="29"/>
        <item x="2"/>
        <item x="6"/>
        <item x="19"/>
        <item x="24"/>
        <item x="30"/>
        <item x="44"/>
        <item x="34"/>
        <item x="20"/>
        <item x="3"/>
        <item x="9"/>
        <item x="11"/>
        <item x="27"/>
        <item x="0"/>
        <item x="26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JocapCI" fld="15" subtotal="average" baseField="0" baseItem="0" numFmtId="2"/>
    <dataField name="StdDev of JocapCI" fld="15" subtotal="stdDev" baseField="0" baseItem="0" numFmtId="2"/>
    <dataField name="Average of AvgHb" fld="10" subtotal="average" baseField="0" baseItem="0" numFmtId="165"/>
    <dataField name="StdDev of AvgHb" fld="10" subtotal="stdDev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7" firstHeaderRow="0" firstDataRow="1" firstDataCol="1"/>
  <pivotFields count="78">
    <pivotField showAll="0"/>
    <pivotField showAll="0"/>
    <pivotField numFmtId="164" showAll="0"/>
    <pivotField numFmtId="164" showAll="0"/>
    <pivotField numFmtId="2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  <pivotField showAll="0"/>
    <pivotField showAll="0"/>
    <pivotField dataField="1" showAll="0">
      <items count="47">
        <item x="28"/>
        <item x="26"/>
        <item x="19"/>
        <item x="17"/>
        <item x="43"/>
        <item x="38"/>
        <item x="18"/>
        <item x="30"/>
        <item x="9"/>
        <item x="35"/>
        <item x="29"/>
        <item x="32"/>
        <item x="22"/>
        <item x="23"/>
        <item x="34"/>
        <item x="20"/>
        <item x="11"/>
        <item x="24"/>
        <item x="27"/>
        <item x="42"/>
        <item x="45"/>
        <item x="3"/>
        <item x="33"/>
        <item x="0"/>
        <item x="1"/>
        <item x="44"/>
        <item x="16"/>
        <item x="10"/>
        <item x="21"/>
        <item x="15"/>
        <item x="4"/>
        <item x="31"/>
        <item x="13"/>
        <item x="37"/>
        <item x="25"/>
        <item x="39"/>
        <item x="2"/>
        <item x="6"/>
        <item x="12"/>
        <item x="40"/>
        <item x="5"/>
        <item x="14"/>
        <item x="8"/>
        <item x="36"/>
        <item x="41"/>
        <item x="7"/>
        <item t="default"/>
      </items>
    </pivotField>
    <pivotField showAll="0"/>
    <pivotField dataField="1" showAll="0">
      <items count="47">
        <item x="24"/>
        <item x="27"/>
        <item x="29"/>
        <item x="44"/>
        <item x="3"/>
        <item x="21"/>
        <item x="26"/>
        <item x="5"/>
        <item x="14"/>
        <item x="31"/>
        <item x="35"/>
        <item x="9"/>
        <item x="16"/>
        <item x="6"/>
        <item x="43"/>
        <item x="39"/>
        <item x="37"/>
        <item x="1"/>
        <item x="13"/>
        <item x="33"/>
        <item x="22"/>
        <item x="38"/>
        <item x="11"/>
        <item x="45"/>
        <item x="19"/>
        <item x="10"/>
        <item x="8"/>
        <item x="18"/>
        <item x="17"/>
        <item x="25"/>
        <item x="42"/>
        <item x="36"/>
        <item x="40"/>
        <item x="41"/>
        <item x="32"/>
        <item x="20"/>
        <item x="0"/>
        <item x="23"/>
        <item x="28"/>
        <item x="34"/>
        <item x="15"/>
        <item x="12"/>
        <item x="2"/>
        <item x="4"/>
        <item x="30"/>
        <item x="7"/>
        <item t="default"/>
      </items>
    </pivotField>
    <pivotField showAll="0"/>
    <pivotField showAll="0"/>
    <pivotField showAll="0"/>
    <pivotField showAll="0">
      <items count="45">
        <item x="36"/>
        <item x="8"/>
        <item x="12"/>
        <item x="25"/>
        <item x="14"/>
        <item x="10"/>
        <item x="21"/>
        <item x="2"/>
        <item x="32"/>
        <item x="40"/>
        <item x="20"/>
        <item x="30"/>
        <item x="16"/>
        <item x="31"/>
        <item x="35"/>
        <item x="3"/>
        <item x="27"/>
        <item x="37"/>
        <item x="0"/>
        <item x="34"/>
        <item x="4"/>
        <item x="15"/>
        <item x="9"/>
        <item x="5"/>
        <item x="18"/>
        <item x="11"/>
        <item x="23"/>
        <item x="33"/>
        <item x="24"/>
        <item x="39"/>
        <item x="6"/>
        <item x="41"/>
        <item x="28"/>
        <item x="43"/>
        <item x="19"/>
        <item x="29"/>
        <item x="22"/>
        <item x="26"/>
        <item x="13"/>
        <item x="17"/>
        <item x="1"/>
        <item x="42"/>
        <item x="38"/>
        <item x="7"/>
        <item t="default"/>
      </items>
    </pivotField>
    <pivotField showAll="0"/>
    <pivotField dataField="1" showAll="0">
      <items count="47">
        <item x="41"/>
        <item x="36"/>
        <item x="14"/>
        <item x="5"/>
        <item x="40"/>
        <item x="12"/>
        <item x="8"/>
        <item x="2"/>
        <item x="6"/>
        <item x="13"/>
        <item x="30"/>
        <item x="15"/>
        <item x="34"/>
        <item x="39"/>
        <item x="4"/>
        <item x="37"/>
        <item x="23"/>
        <item x="21"/>
        <item x="20"/>
        <item x="25"/>
        <item x="31"/>
        <item x="44"/>
        <item x="11"/>
        <item x="35"/>
        <item x="45"/>
        <item x="18"/>
        <item x="42"/>
        <item x="10"/>
        <item x="0"/>
        <item x="16"/>
        <item x="22"/>
        <item x="3"/>
        <item x="19"/>
        <item x="1"/>
        <item x="17"/>
        <item x="33"/>
        <item x="38"/>
        <item x="32"/>
        <item x="43"/>
        <item x="29"/>
        <item x="28"/>
        <item x="9"/>
        <item x="26"/>
        <item x="27"/>
        <item x="24"/>
        <item x="7"/>
        <item t="default"/>
      </items>
    </pivotField>
    <pivotField showAll="0"/>
    <pivotField dataField="1" showAll="0">
      <items count="46">
        <item x="8"/>
        <item x="25"/>
        <item x="40"/>
        <item x="31"/>
        <item x="6"/>
        <item x="5"/>
        <item x="37"/>
        <item x="12"/>
        <item x="39"/>
        <item x="36"/>
        <item x="14"/>
        <item x="1"/>
        <item x="2"/>
        <item x="33"/>
        <item x="13"/>
        <item x="44"/>
        <item x="4"/>
        <item x="21"/>
        <item x="16"/>
        <item x="24"/>
        <item x="27"/>
        <item x="15"/>
        <item x="34"/>
        <item x="43"/>
        <item x="10"/>
        <item x="30"/>
        <item x="41"/>
        <item x="3"/>
        <item x="32"/>
        <item x="35"/>
        <item x="0"/>
        <item x="20"/>
        <item x="29"/>
        <item x="18"/>
        <item x="23"/>
        <item x="22"/>
        <item x="11"/>
        <item x="19"/>
        <item x="17"/>
        <item x="42"/>
        <item x="38"/>
        <item x="9"/>
        <item x="28"/>
        <item x="26"/>
        <item x="7"/>
        <item t="default"/>
      </items>
    </pivotField>
    <pivotField showAll="0"/>
    <pivotField dataField="1" showAll="0">
      <items count="45">
        <item x="0"/>
        <item x="23"/>
        <item x="21"/>
        <item x="2"/>
        <item x="24"/>
        <item x="9"/>
        <item x="10"/>
        <item x="39"/>
        <item x="3"/>
        <item x="4"/>
        <item x="8"/>
        <item x="38"/>
        <item x="30"/>
        <item x="20"/>
        <item x="42"/>
        <item x="37"/>
        <item x="35"/>
        <item x="41"/>
        <item x="5"/>
        <item x="11"/>
        <item x="18"/>
        <item x="29"/>
        <item x="1"/>
        <item x="36"/>
        <item x="6"/>
        <item x="31"/>
        <item x="15"/>
        <item x="13"/>
        <item x="12"/>
        <item x="34"/>
        <item x="14"/>
        <item x="40"/>
        <item x="19"/>
        <item x="25"/>
        <item x="27"/>
        <item x="43"/>
        <item x="22"/>
        <item x="16"/>
        <item x="17"/>
        <item x="33"/>
        <item x="28"/>
        <item x="32"/>
        <item x="26"/>
        <item x="7"/>
        <item t="default"/>
      </items>
    </pivotField>
    <pivotField showAll="0"/>
    <pivotField showAll="0"/>
    <pivotField showAll="0"/>
    <pivotField dataField="1" showAll="0">
      <items count="42">
        <item x="6"/>
        <item x="13"/>
        <item x="4"/>
        <item x="28"/>
        <item x="34"/>
        <item x="33"/>
        <item x="10"/>
        <item x="40"/>
        <item x="18"/>
        <item x="8"/>
        <item x="22"/>
        <item x="14"/>
        <item x="20"/>
        <item x="32"/>
        <item x="1"/>
        <item x="26"/>
        <item x="35"/>
        <item x="15"/>
        <item x="5"/>
        <item x="38"/>
        <item x="17"/>
        <item x="12"/>
        <item x="29"/>
        <item x="39"/>
        <item x="19"/>
        <item x="16"/>
        <item x="21"/>
        <item x="24"/>
        <item x="23"/>
        <item x="36"/>
        <item x="37"/>
        <item x="27"/>
        <item x="31"/>
        <item x="30"/>
        <item x="3"/>
        <item x="2"/>
        <item x="25"/>
        <item x="9"/>
        <item x="1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eg press" fld="16" subtotal="average" baseField="0" baseItem="0" numFmtId="2"/>
    <dataField name="StdDev of Neg press" fld="16" subtotal="stdDev" baseField="0" baseItem="0" numFmtId="2"/>
    <dataField name="Average of MinNegP" fld="32" subtotal="average" baseField="0" baseItem="0" numFmtId="2"/>
    <dataField name="StdDev of MinNegP" fld="32" subtotal="stdDev" baseField="0" baseItem="0" numFmtId="2"/>
    <dataField name="Average of %&lt;40" fld="24" subtotal="average" baseField="0" baseItem="0" numFmtId="165"/>
    <dataField name="StdDev of %&lt;40" fld="24" subtotal="stdDev" baseField="0" baseItem="0" numFmtId="165"/>
    <dataField name="Average of %&lt;60" fld="26" subtotal="average" baseField="0" baseItem="0" numFmtId="165"/>
    <dataField name="StdDev of %&lt;60" fld="26" subtotal="stdDev" baseField="0" baseItem="0" numFmtId="165"/>
    <dataField name="Average of %&lt;80" fld="28" subtotal="average" baseField="0" baseItem="0" numFmtId="165"/>
    <dataField name="StdDev of %&lt;80" fld="28" subtotal="stdDev" baseField="0" baseItem="0" numFmtId="165"/>
    <dataField name="Average of FlowVaria" fld="18" subtotal="average" baseField="0" baseItem="0" numFmtId="165"/>
    <dataField name="StdDev of FlowVaria" fld="18" subtotal="stdDev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7" firstHeaderRow="0" firstDataRow="1" firstDataCol="1"/>
  <pivotFields count="78">
    <pivotField showAll="0"/>
    <pivotField showAll="0"/>
    <pivotField numFmtId="164" showAll="0"/>
    <pivotField numFmtId="164" showAll="0"/>
    <pivotField numFmtId="2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9"/>
        <item x="42"/>
        <item x="46"/>
        <item x="40"/>
        <item x="12"/>
        <item x="8"/>
        <item x="16"/>
        <item x="3"/>
        <item x="11"/>
        <item x="19"/>
        <item x="31"/>
        <item x="7"/>
        <item x="2"/>
        <item x="4"/>
        <item x="28"/>
        <item x="22"/>
        <item x="41"/>
        <item x="32"/>
        <item x="44"/>
        <item x="23"/>
        <item x="35"/>
        <item x="10"/>
        <item x="6"/>
        <item x="0"/>
        <item x="21"/>
        <item x="45"/>
        <item x="13"/>
        <item x="39"/>
        <item x="1"/>
        <item x="43"/>
        <item x="17"/>
        <item x="26"/>
        <item x="34"/>
        <item x="29"/>
        <item x="14"/>
        <item x="36"/>
        <item x="24"/>
        <item x="18"/>
        <item x="25"/>
        <item x="20"/>
        <item x="30"/>
        <item x="33"/>
        <item x="27"/>
        <item x="15"/>
        <item x="47"/>
        <item x="5"/>
        <item x="37"/>
        <item x="38"/>
        <item t="default"/>
      </items>
    </pivotField>
    <pivotField dataField="1" showAll="0">
      <items count="49">
        <item x="40"/>
        <item x="2"/>
        <item x="42"/>
        <item x="9"/>
        <item x="16"/>
        <item x="33"/>
        <item x="7"/>
        <item x="31"/>
        <item x="8"/>
        <item x="46"/>
        <item x="3"/>
        <item x="11"/>
        <item x="41"/>
        <item x="12"/>
        <item x="4"/>
        <item x="13"/>
        <item x="22"/>
        <item x="28"/>
        <item x="1"/>
        <item x="19"/>
        <item x="23"/>
        <item x="44"/>
        <item x="0"/>
        <item x="18"/>
        <item x="10"/>
        <item x="6"/>
        <item x="45"/>
        <item x="32"/>
        <item x="39"/>
        <item x="25"/>
        <item x="35"/>
        <item x="34"/>
        <item x="29"/>
        <item x="36"/>
        <item x="26"/>
        <item x="21"/>
        <item x="43"/>
        <item x="17"/>
        <item x="14"/>
        <item x="24"/>
        <item x="20"/>
        <item x="30"/>
        <item x="27"/>
        <item x="15"/>
        <item x="47"/>
        <item x="5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3">
        <item x="35"/>
        <item x="8"/>
        <item x="6"/>
        <item x="1"/>
        <item x="7"/>
        <item x="28"/>
        <item x="36"/>
        <item x="40"/>
        <item x="10"/>
        <item x="23"/>
        <item x="2"/>
        <item x="0"/>
        <item x="11"/>
        <item x="9"/>
        <item x="25"/>
        <item x="12"/>
        <item x="17"/>
        <item x="5"/>
        <item x="20"/>
        <item x="21"/>
        <item x="16"/>
        <item x="30"/>
        <item x="39"/>
        <item x="18"/>
        <item x="31"/>
        <item x="22"/>
        <item x="34"/>
        <item x="29"/>
        <item x="26"/>
        <item x="13"/>
        <item x="3"/>
        <item x="19"/>
        <item x="38"/>
        <item x="37"/>
        <item x="14"/>
        <item x="4"/>
        <item x="24"/>
        <item x="15"/>
        <item x="27"/>
        <item x="41"/>
        <item x="32"/>
        <item x="33"/>
        <item t="default"/>
      </items>
    </pivotField>
    <pivotField showAll="0"/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otal count CH1" fld="41" subtotal="average" baseField="0" baseItem="0" numFmtId="165"/>
    <dataField name="StdDev of Total count CH1" fld="41" subtotal="stdDev" baseField="0" baseItem="0" numFmtId="165"/>
    <dataField name="Average of Total Vol CH1" fld="42" subtotal="average" baseField="0" baseItem="0" numFmtId="166"/>
    <dataField name="StdDev of Total Vol CH1" fld="42" subtotal="stdDev" baseField="0" baseItem="0" numFmtId="166"/>
    <dataField name="Average of Ven count" fld="61" subtotal="average" baseField="0" baseItem="0" numFmtId="165"/>
    <dataField name="StdDev of Ven count" fld="61" subtotal="stdDev" baseField="0" baseItem="0" numFmtId="165"/>
    <dataField name="Average of Art count" fld="63" subtotal="average" baseField="0" baseItem="0" numFmtId="165"/>
    <dataField name="StdDev of Art count" fld="63" subtotal="stdDev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6" bestFit="1" customWidth="1"/>
    <col min="3" max="3" width="15.1640625" bestFit="1" customWidth="1"/>
    <col min="4" max="4" width="16.33203125" bestFit="1" customWidth="1"/>
    <col min="5" max="5" width="15.6640625" bestFit="1" customWidth="1"/>
  </cols>
  <sheetData>
    <row r="3" spans="1:5" x14ac:dyDescent="0.2">
      <c r="A3" s="9" t="s">
        <v>126</v>
      </c>
      <c r="B3" t="s">
        <v>132</v>
      </c>
      <c r="C3" t="s">
        <v>133</v>
      </c>
      <c r="D3" t="s">
        <v>134</v>
      </c>
      <c r="E3" t="s">
        <v>135</v>
      </c>
    </row>
    <row r="4" spans="1:5" x14ac:dyDescent="0.2">
      <c r="A4" s="10" t="s">
        <v>9</v>
      </c>
      <c r="B4" s="11">
        <v>301.64413916366937</v>
      </c>
      <c r="C4" s="11">
        <v>48.79391869641556</v>
      </c>
      <c r="D4" s="12">
        <v>264.45023560489284</v>
      </c>
      <c r="E4" s="12">
        <v>44.004783716337329</v>
      </c>
    </row>
    <row r="5" spans="1:5" x14ac:dyDescent="0.2">
      <c r="A5" s="10" t="s">
        <v>11</v>
      </c>
      <c r="B5" s="11">
        <v>283.09112924036384</v>
      </c>
      <c r="C5" s="11">
        <v>40.593585749296537</v>
      </c>
      <c r="D5" s="12">
        <v>254.50752260768579</v>
      </c>
      <c r="E5" s="12">
        <v>50.727478063346858</v>
      </c>
    </row>
    <row r="6" spans="1:5" x14ac:dyDescent="0.2">
      <c r="A6" s="10" t="s">
        <v>13</v>
      </c>
      <c r="B6" s="11">
        <v>289.02290534218889</v>
      </c>
      <c r="C6" s="11">
        <v>50.89347733773873</v>
      </c>
      <c r="D6" s="12">
        <v>259.89680500303251</v>
      </c>
      <c r="E6" s="12">
        <v>37.787000567796333</v>
      </c>
    </row>
    <row r="7" spans="1:5" x14ac:dyDescent="0.2">
      <c r="A7" s="10" t="s">
        <v>127</v>
      </c>
      <c r="B7" s="11">
        <v>290.97225271937435</v>
      </c>
      <c r="C7" s="11">
        <v>46.578348717736283</v>
      </c>
      <c r="D7" s="12">
        <v>259.61818773853702</v>
      </c>
      <c r="E7" s="12">
        <v>43.72448919044637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5.1640625" bestFit="1" customWidth="1"/>
    <col min="3" max="4" width="14.33203125" bestFit="1" customWidth="1"/>
    <col min="5" max="5" width="13.6640625" bestFit="1" customWidth="1"/>
  </cols>
  <sheetData>
    <row r="3" spans="1:5" x14ac:dyDescent="0.2">
      <c r="A3" s="9" t="s">
        <v>126</v>
      </c>
      <c r="B3" t="s">
        <v>128</v>
      </c>
      <c r="C3" t="s">
        <v>129</v>
      </c>
      <c r="D3" t="s">
        <v>130</v>
      </c>
      <c r="E3" t="s">
        <v>131</v>
      </c>
    </row>
    <row r="4" spans="1:5" x14ac:dyDescent="0.2">
      <c r="A4" s="10" t="s">
        <v>9</v>
      </c>
      <c r="B4" s="11">
        <v>2.0625019551615713</v>
      </c>
      <c r="C4" s="11">
        <v>0.27819163533835956</v>
      </c>
      <c r="D4" s="13">
        <v>109.29111111111112</v>
      </c>
      <c r="E4" s="13">
        <v>16.095170658260145</v>
      </c>
    </row>
    <row r="5" spans="1:5" x14ac:dyDescent="0.2">
      <c r="A5" s="10" t="s">
        <v>11</v>
      </c>
      <c r="B5" s="11">
        <v>2.0380241517779067</v>
      </c>
      <c r="C5" s="11">
        <v>0.21563634860947306</v>
      </c>
      <c r="D5" s="13">
        <v>102.74444444444444</v>
      </c>
      <c r="E5" s="13">
        <v>8.489691850996202</v>
      </c>
    </row>
    <row r="6" spans="1:5" x14ac:dyDescent="0.2">
      <c r="A6" s="10" t="s">
        <v>13</v>
      </c>
      <c r="B6" s="11">
        <v>2.0057614948622606</v>
      </c>
      <c r="C6" s="11">
        <v>0.16902602587515672</v>
      </c>
      <c r="D6" s="13">
        <v>106.66145833333331</v>
      </c>
      <c r="E6" s="13">
        <v>16.236859893863972</v>
      </c>
    </row>
    <row r="7" spans="1:5" x14ac:dyDescent="0.2">
      <c r="A7" s="10" t="s">
        <v>127</v>
      </c>
      <c r="B7" s="11">
        <v>2.0341683014828171</v>
      </c>
      <c r="C7" s="11">
        <v>0.21898445202801886</v>
      </c>
      <c r="D7" s="13">
        <v>106.24166666666665</v>
      </c>
      <c r="E7" s="13">
        <v>14.076071434780403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opLeftCell="K1" workbookViewId="0">
      <selection activeCell="D4" sqref="D4"/>
    </sheetView>
  </sheetViews>
  <sheetFormatPr baseColWidth="10" defaultRowHeight="15" x14ac:dyDescent="0.2"/>
  <cols>
    <col min="1" max="1" width="12.1640625" customWidth="1"/>
    <col min="2" max="2" width="16.83203125" customWidth="1"/>
    <col min="3" max="3" width="16" customWidth="1"/>
    <col min="4" max="4" width="16.33203125" customWidth="1"/>
    <col min="5" max="5" width="15.6640625" customWidth="1"/>
    <col min="6" max="6" width="13.6640625" customWidth="1"/>
    <col min="7" max="7" width="12.83203125" customWidth="1"/>
    <col min="8" max="8" width="13.6640625" customWidth="1"/>
    <col min="9" max="9" width="12.83203125" customWidth="1"/>
    <col min="10" max="10" width="13.6640625" customWidth="1"/>
    <col min="11" max="11" width="12.83203125" customWidth="1"/>
    <col min="12" max="12" width="17" bestFit="1" customWidth="1"/>
    <col min="13" max="13" width="16.1640625" bestFit="1" customWidth="1"/>
  </cols>
  <sheetData>
    <row r="3" spans="1:13" x14ac:dyDescent="0.2">
      <c r="A3" s="9" t="s">
        <v>126</v>
      </c>
      <c r="B3" t="s">
        <v>136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  <c r="L3" t="s">
        <v>146</v>
      </c>
      <c r="M3" t="s">
        <v>147</v>
      </c>
    </row>
    <row r="4" spans="1:13" x14ac:dyDescent="0.2">
      <c r="A4" s="10" t="s">
        <v>9</v>
      </c>
      <c r="B4" s="11">
        <v>-50.977140172069589</v>
      </c>
      <c r="C4" s="11">
        <v>6.1203916164875451</v>
      </c>
      <c r="D4" s="11">
        <v>-140.85714285714286</v>
      </c>
      <c r="E4" s="11">
        <v>60.012636032059795</v>
      </c>
      <c r="F4" s="13">
        <v>75.827950776686478</v>
      </c>
      <c r="G4" s="13">
        <v>17.310375987609547</v>
      </c>
      <c r="H4" s="13">
        <v>25.895475814198829</v>
      </c>
      <c r="I4" s="13">
        <v>20.8332521309562</v>
      </c>
      <c r="J4" s="13">
        <v>2.0749977340301857</v>
      </c>
      <c r="K4" s="13">
        <v>1.6887359826869695</v>
      </c>
      <c r="L4" s="13">
        <v>0.71079278974232041</v>
      </c>
      <c r="M4" s="13">
        <v>0.12377635507050365</v>
      </c>
    </row>
    <row r="5" spans="1:13" x14ac:dyDescent="0.2">
      <c r="A5" s="10" t="s">
        <v>11</v>
      </c>
      <c r="B5" s="11">
        <v>-60.00357681107154</v>
      </c>
      <c r="C5" s="11">
        <v>6.5458988212238252</v>
      </c>
      <c r="D5" s="11">
        <v>-116.4</v>
      </c>
      <c r="E5" s="11">
        <v>25.991207304449279</v>
      </c>
      <c r="F5" s="13">
        <v>91.43727022245767</v>
      </c>
      <c r="G5" s="13">
        <v>6.1287294247230752</v>
      </c>
      <c r="H5" s="13">
        <v>46.486592105548162</v>
      </c>
      <c r="I5" s="13">
        <v>24.889688830479319</v>
      </c>
      <c r="J5" s="13">
        <v>6.3059691566415719</v>
      </c>
      <c r="K5" s="13">
        <v>8.5961299645270763</v>
      </c>
      <c r="L5" s="13">
        <v>0.65567709238186045</v>
      </c>
      <c r="M5" s="13">
        <v>0.14159830130771056</v>
      </c>
    </row>
    <row r="6" spans="1:13" x14ac:dyDescent="0.2">
      <c r="A6" s="10" t="s">
        <v>13</v>
      </c>
      <c r="B6" s="11">
        <v>-54.391054095599657</v>
      </c>
      <c r="C6" s="11">
        <v>7.7610530423049955</v>
      </c>
      <c r="D6" s="11">
        <v>-133.625</v>
      </c>
      <c r="E6" s="11">
        <v>37.77455051574627</v>
      </c>
      <c r="F6" s="13">
        <v>79.801298654364615</v>
      </c>
      <c r="G6" s="13">
        <v>18.815799329704291</v>
      </c>
      <c r="H6" s="13">
        <v>27.297848202670131</v>
      </c>
      <c r="I6" s="13">
        <v>20.514725418345996</v>
      </c>
      <c r="J6" s="13">
        <v>6.7706311697805432</v>
      </c>
      <c r="K6" s="13">
        <v>7.7916778969315512</v>
      </c>
      <c r="L6" s="13">
        <v>0.71192070781179739</v>
      </c>
      <c r="M6" s="13">
        <v>0.10333361104872375</v>
      </c>
    </row>
    <row r="7" spans="1:13" x14ac:dyDescent="0.2">
      <c r="A7" s="10" t="s">
        <v>127</v>
      </c>
      <c r="B7" s="11">
        <v>-55.19978844676983</v>
      </c>
      <c r="C7" s="11">
        <v>7.6820376946541398</v>
      </c>
      <c r="D7" s="11">
        <v>-130.13333333333333</v>
      </c>
      <c r="E7" s="11">
        <v>43.252745577593096</v>
      </c>
      <c r="F7" s="13">
        <v>82.443803170673533</v>
      </c>
      <c r="G7" s="13">
        <v>16.285483422065358</v>
      </c>
      <c r="H7" s="13">
        <v>33.25780253832729</v>
      </c>
      <c r="I7" s="13">
        <v>23.635625562310871</v>
      </c>
      <c r="J7" s="13">
        <v>5.1548800965007748</v>
      </c>
      <c r="K7" s="13">
        <v>7.0334924754917179</v>
      </c>
      <c r="L7" s="13">
        <v>0.69282192815798083</v>
      </c>
      <c r="M7" s="13">
        <v>0.12349916030867501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D3" sqref="D3"/>
    </sheetView>
  </sheetViews>
  <sheetFormatPr baseColWidth="10" defaultRowHeight="15" x14ac:dyDescent="0.2"/>
  <cols>
    <col min="1" max="9" width="10.83203125" customWidth="1"/>
  </cols>
  <sheetData>
    <row r="3" spans="1:9" x14ac:dyDescent="0.2">
      <c r="A3" s="9" t="s">
        <v>126</v>
      </c>
      <c r="B3" t="s">
        <v>148</v>
      </c>
      <c r="C3" t="s">
        <v>149</v>
      </c>
      <c r="D3" t="s">
        <v>150</v>
      </c>
      <c r="E3" t="s">
        <v>151</v>
      </c>
      <c r="F3" t="s">
        <v>152</v>
      </c>
      <c r="G3" t="s">
        <v>153</v>
      </c>
      <c r="H3" t="s">
        <v>154</v>
      </c>
      <c r="I3" t="s">
        <v>155</v>
      </c>
    </row>
    <row r="4" spans="1:9" x14ac:dyDescent="0.2">
      <c r="A4" s="10" t="s">
        <v>9</v>
      </c>
      <c r="B4" s="13">
        <v>1830.375</v>
      </c>
      <c r="C4" s="13">
        <v>3006.7699141548337</v>
      </c>
      <c r="D4" s="14">
        <v>14586.380624999994</v>
      </c>
      <c r="E4" s="14">
        <v>35755.12356056166</v>
      </c>
      <c r="F4" s="13">
        <v>191.5625</v>
      </c>
      <c r="G4" s="13">
        <v>366.75040899772694</v>
      </c>
      <c r="H4" s="13">
        <v>0</v>
      </c>
      <c r="I4" s="13">
        <v>0</v>
      </c>
    </row>
    <row r="5" spans="1:9" x14ac:dyDescent="0.2">
      <c r="A5" s="10" t="s">
        <v>11</v>
      </c>
      <c r="B5" s="13">
        <v>1835.625</v>
      </c>
      <c r="C5" s="13">
        <v>1400.0477075204735</v>
      </c>
      <c r="D5" s="14">
        <v>11073.241875000003</v>
      </c>
      <c r="E5" s="14">
        <v>10929.010985111272</v>
      </c>
      <c r="F5" s="13">
        <v>440.875</v>
      </c>
      <c r="G5" s="13">
        <v>680.38409495421536</v>
      </c>
      <c r="H5" s="13">
        <v>0</v>
      </c>
      <c r="I5" s="13">
        <v>0</v>
      </c>
    </row>
    <row r="6" spans="1:9" x14ac:dyDescent="0.2">
      <c r="A6" s="10" t="s">
        <v>13</v>
      </c>
      <c r="B6" s="13">
        <v>4064.5</v>
      </c>
      <c r="C6" s="13">
        <v>6943.6421950827316</v>
      </c>
      <c r="D6" s="14">
        <v>39294.404374999991</v>
      </c>
      <c r="E6" s="14">
        <v>81334.931585077473</v>
      </c>
      <c r="F6" s="13">
        <v>1521</v>
      </c>
      <c r="G6" s="13">
        <v>3254.0956552217904</v>
      </c>
      <c r="H6" s="13">
        <v>31.875</v>
      </c>
      <c r="I6" s="13">
        <v>127.23357785322762</v>
      </c>
    </row>
    <row r="7" spans="1:9" x14ac:dyDescent="0.2">
      <c r="A7" s="10" t="s">
        <v>127</v>
      </c>
      <c r="B7" s="13">
        <v>2576.8333333333335</v>
      </c>
      <c r="C7" s="13">
        <v>4475.3232586600434</v>
      </c>
      <c r="D7" s="14">
        <v>21651.34229166666</v>
      </c>
      <c r="E7" s="14">
        <v>52138.94062199429</v>
      </c>
      <c r="F7" s="13">
        <v>717.8125</v>
      </c>
      <c r="G7" s="13">
        <v>1977.4171920284771</v>
      </c>
      <c r="H7" s="13">
        <v>10.625</v>
      </c>
      <c r="I7" s="13">
        <v>73.464892469341535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abSelected="1" topLeftCell="BH1" workbookViewId="0">
      <selection activeCell="BO2" sqref="BO2"/>
    </sheetView>
  </sheetViews>
  <sheetFormatPr baseColWidth="10" defaultColWidth="8.83203125" defaultRowHeight="15" x14ac:dyDescent="0.2"/>
  <cols>
    <col min="1" max="2" width="8.83203125" style="2"/>
    <col min="3" max="4" width="8.83203125" style="4"/>
    <col min="5" max="6" width="8.83203125" style="2"/>
    <col min="7" max="7" width="7.5" style="2" customWidth="1"/>
    <col min="8" max="9" width="6.83203125" style="2" customWidth="1"/>
    <col min="10" max="10" width="6.6640625" style="2" customWidth="1"/>
    <col min="11" max="74" width="8.83203125" style="2"/>
    <col min="75" max="75" width="8.83203125" style="7"/>
    <col min="76" max="16384" width="8.83203125" style="2"/>
  </cols>
  <sheetData>
    <row r="1" spans="1:78" x14ac:dyDescent="0.2">
      <c r="A1" s="2" t="s">
        <v>0</v>
      </c>
      <c r="B1" s="2" t="s">
        <v>1</v>
      </c>
      <c r="C1" s="4" t="s">
        <v>2</v>
      </c>
      <c r="D1" s="4" t="s">
        <v>3</v>
      </c>
      <c r="E1" s="2" t="s">
        <v>4</v>
      </c>
      <c r="F1" s="5" t="s">
        <v>110</v>
      </c>
      <c r="G1" s="3" t="s">
        <v>114</v>
      </c>
      <c r="H1" s="3" t="s">
        <v>5</v>
      </c>
      <c r="I1" s="3" t="s">
        <v>6</v>
      </c>
      <c r="J1" s="2" t="s">
        <v>7</v>
      </c>
      <c r="K1" s="2" t="s">
        <v>56</v>
      </c>
      <c r="L1" s="2" t="s">
        <v>57</v>
      </c>
      <c r="M1" s="2" t="s">
        <v>58</v>
      </c>
      <c r="N1" s="3" t="s">
        <v>59</v>
      </c>
      <c r="O1" s="2" t="s">
        <v>60</v>
      </c>
      <c r="P1" s="2" t="s">
        <v>61</v>
      </c>
      <c r="Q1" s="2" t="s">
        <v>62</v>
      </c>
      <c r="R1" s="2" t="s">
        <v>7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2" t="s">
        <v>72</v>
      </c>
      <c r="AC1" s="2" t="s">
        <v>73</v>
      </c>
      <c r="AD1" s="2" t="s">
        <v>74</v>
      </c>
      <c r="AE1" s="2" t="s">
        <v>75</v>
      </c>
      <c r="AF1" s="2" t="s">
        <v>76</v>
      </c>
      <c r="AG1" s="2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58</v>
      </c>
      <c r="AM1" s="2" t="s">
        <v>57</v>
      </c>
      <c r="AN1" s="2" t="s">
        <v>56</v>
      </c>
      <c r="AO1" s="2" t="s">
        <v>82</v>
      </c>
      <c r="AP1" s="2" t="s">
        <v>83</v>
      </c>
      <c r="AQ1" s="2" t="s">
        <v>84</v>
      </c>
      <c r="AR1" s="2" t="s">
        <v>85</v>
      </c>
      <c r="AS1" s="2" t="s">
        <v>86</v>
      </c>
      <c r="AT1" s="2" t="s">
        <v>87</v>
      </c>
      <c r="AU1" s="2" t="s">
        <v>88</v>
      </c>
      <c r="AV1" s="2" t="s">
        <v>89</v>
      </c>
      <c r="AW1" s="2" t="s">
        <v>90</v>
      </c>
      <c r="AX1" s="2" t="s">
        <v>91</v>
      </c>
      <c r="AY1" s="2" t="s">
        <v>92</v>
      </c>
      <c r="AZ1" s="2" t="s">
        <v>93</v>
      </c>
      <c r="BA1" s="2" t="s">
        <v>94</v>
      </c>
      <c r="BB1" s="2" t="s">
        <v>95</v>
      </c>
      <c r="BC1" s="2" t="s">
        <v>96</v>
      </c>
      <c r="BD1" s="2" t="s">
        <v>97</v>
      </c>
      <c r="BE1" s="2" t="s">
        <v>98</v>
      </c>
      <c r="BF1" s="2" t="s">
        <v>99</v>
      </c>
      <c r="BG1" s="2" t="s">
        <v>100</v>
      </c>
      <c r="BH1" s="2" t="s">
        <v>101</v>
      </c>
      <c r="BI1" s="2" t="s">
        <v>102</v>
      </c>
      <c r="BJ1" s="2" t="s">
        <v>103</v>
      </c>
      <c r="BK1" s="2" t="s">
        <v>104</v>
      </c>
      <c r="BL1" s="2" t="s">
        <v>105</v>
      </c>
      <c r="BM1" s="2" t="s">
        <v>106</v>
      </c>
      <c r="BN1" s="2" t="s">
        <v>66</v>
      </c>
      <c r="BO1" s="2" t="s">
        <v>107</v>
      </c>
      <c r="BP1" s="2" t="s">
        <v>108</v>
      </c>
      <c r="BQ1" s="2" t="s">
        <v>109</v>
      </c>
      <c r="BR1" s="2" t="s">
        <v>117</v>
      </c>
      <c r="BS1" s="2" t="s">
        <v>118</v>
      </c>
      <c r="BT1" s="2" t="s">
        <v>119</v>
      </c>
      <c r="BU1" s="2" t="s">
        <v>120</v>
      </c>
      <c r="BV1" s="3" t="s">
        <v>121</v>
      </c>
      <c r="BW1" s="6" t="s">
        <v>122</v>
      </c>
      <c r="BX1" s="3" t="s">
        <v>123</v>
      </c>
      <c r="BY1" s="3" t="s">
        <v>124</v>
      </c>
      <c r="BZ1" s="3" t="s">
        <v>125</v>
      </c>
    </row>
    <row r="2" spans="1:78" x14ac:dyDescent="0.2">
      <c r="A2" s="2">
        <v>1</v>
      </c>
      <c r="B2" s="2" t="s">
        <v>8</v>
      </c>
      <c r="C2" s="4">
        <v>0.58611111111111114</v>
      </c>
      <c r="D2" s="4">
        <v>0.6430555555555556</v>
      </c>
      <c r="E2" s="1">
        <f t="shared" ref="E2:E49" si="0">(D2-C2)*24*60</f>
        <v>82.000000000000028</v>
      </c>
      <c r="F2" s="5" t="s">
        <v>111</v>
      </c>
      <c r="G2" s="2" t="s">
        <v>115</v>
      </c>
      <c r="H2" s="2">
        <v>1</v>
      </c>
      <c r="I2" s="2" t="s">
        <v>9</v>
      </c>
      <c r="J2" s="1">
        <v>5.1849526813880225</v>
      </c>
      <c r="K2" s="1">
        <v>96.333333333333329</v>
      </c>
      <c r="L2" s="1">
        <v>99.166666666666671</v>
      </c>
      <c r="M2" s="1">
        <v>29.833333333333332</v>
      </c>
      <c r="N2" s="1">
        <v>2.15</v>
      </c>
      <c r="O2" s="1">
        <f t="shared" ref="O2:O8" si="1">J2*((K2/100*1.36*L2)+(0.003*M2))/N2</f>
        <v>313.53542842458836</v>
      </c>
      <c r="P2" s="1">
        <f t="shared" ref="P2:P8" si="2">J2/N2</f>
        <v>2.4116058983200106</v>
      </c>
      <c r="Q2" s="2">
        <v>-55.67507886435331</v>
      </c>
      <c r="R2" s="2">
        <v>5.1849526813880225</v>
      </c>
      <c r="S2" s="2">
        <v>0.78138210131799568</v>
      </c>
      <c r="T2" s="2">
        <v>95.137160883280814</v>
      </c>
      <c r="U2" s="2">
        <v>2.3788328075709804</v>
      </c>
      <c r="V2" s="2">
        <v>317</v>
      </c>
      <c r="W2" s="2">
        <v>98.738170347003148</v>
      </c>
      <c r="X2" s="2">
        <v>4857.9179810725573</v>
      </c>
      <c r="Y2" s="2">
        <v>91.482649842271286</v>
      </c>
      <c r="Z2" s="2">
        <v>4500.9463722397495</v>
      </c>
      <c r="AA2" s="2">
        <v>38.485804416403788</v>
      </c>
      <c r="AB2" s="2">
        <v>1893.501577287067</v>
      </c>
      <c r="AC2" s="2">
        <v>0</v>
      </c>
      <c r="AD2" s="2">
        <v>0</v>
      </c>
      <c r="AE2" s="2">
        <v>-16</v>
      </c>
      <c r="AF2" s="2">
        <v>6.07</v>
      </c>
      <c r="AG2" s="2">
        <v>-70</v>
      </c>
      <c r="AH2" s="2">
        <v>0.26</v>
      </c>
      <c r="AI2" s="2">
        <v>29.666666666666668</v>
      </c>
      <c r="AJ2" s="2">
        <v>5.3666666666666663</v>
      </c>
      <c r="AK2" s="2">
        <v>7.3466666666666667</v>
      </c>
      <c r="AL2" s="2">
        <v>29.833333333333332</v>
      </c>
      <c r="AM2" s="2">
        <v>99.166666666666671</v>
      </c>
      <c r="AN2" s="2">
        <v>96.333333333333329</v>
      </c>
      <c r="AO2" s="2">
        <v>2.2333333333333329</v>
      </c>
      <c r="AP2" s="2">
        <v>1344</v>
      </c>
      <c r="AQ2" s="2">
        <v>6404.2400000000061</v>
      </c>
      <c r="AR2" s="2">
        <v>231</v>
      </c>
      <c r="AS2" s="2">
        <v>5.0999999999999996</v>
      </c>
      <c r="AT2" s="2">
        <v>254</v>
      </c>
      <c r="AU2" s="2">
        <v>64.2</v>
      </c>
      <c r="AV2" s="2">
        <v>257</v>
      </c>
      <c r="AW2" s="2">
        <v>285.68999999999994</v>
      </c>
      <c r="AX2" s="2">
        <v>239</v>
      </c>
      <c r="AY2" s="2">
        <v>665.56000000000006</v>
      </c>
      <c r="AZ2" s="2">
        <v>1368</v>
      </c>
      <c r="BA2" s="2">
        <v>7975.1207870000026</v>
      </c>
      <c r="BB2" s="2">
        <v>4.0895968445091553</v>
      </c>
      <c r="BC2" s="2">
        <v>25.225000000000001</v>
      </c>
      <c r="BD2" s="2">
        <v>5.5752314814814817E-2</v>
      </c>
      <c r="BE2" s="2">
        <v>2.0086419753086395</v>
      </c>
      <c r="BF2" s="2">
        <v>248.06172839506172</v>
      </c>
      <c r="BG2" s="2">
        <v>113</v>
      </c>
      <c r="BH2" s="2">
        <v>69.753086419753089</v>
      </c>
      <c r="BI2" s="2">
        <v>72.586419753086417</v>
      </c>
      <c r="BJ2" s="2">
        <v>28</v>
      </c>
      <c r="BK2" s="2">
        <v>6.1</v>
      </c>
      <c r="BL2" s="2">
        <v>0</v>
      </c>
      <c r="BM2" s="2">
        <v>0</v>
      </c>
      <c r="BN2" s="2">
        <v>162</v>
      </c>
      <c r="BO2" s="2">
        <v>0</v>
      </c>
      <c r="BP2" s="2">
        <v>92.777777777777771</v>
      </c>
      <c r="BQ2" s="2">
        <v>89</v>
      </c>
      <c r="BR2" s="2">
        <v>1</v>
      </c>
      <c r="BS2" s="2">
        <v>14</v>
      </c>
      <c r="BT2" s="2">
        <v>95</v>
      </c>
      <c r="BU2" s="2">
        <v>125</v>
      </c>
      <c r="BV2" s="2">
        <v>82</v>
      </c>
      <c r="BW2" s="7">
        <v>10.1</v>
      </c>
      <c r="BX2" s="2">
        <v>0</v>
      </c>
      <c r="BY2" s="2">
        <v>0</v>
      </c>
      <c r="BZ2" s="2">
        <v>0</v>
      </c>
    </row>
    <row r="3" spans="1:78" x14ac:dyDescent="0.2">
      <c r="A3" s="2">
        <v>4</v>
      </c>
      <c r="B3" s="2" t="s">
        <v>14</v>
      </c>
      <c r="C3" s="4">
        <v>0.40347222222222223</v>
      </c>
      <c r="D3" s="4">
        <v>0.4694444444444445</v>
      </c>
      <c r="E3" s="1">
        <f t="shared" si="0"/>
        <v>95.000000000000057</v>
      </c>
      <c r="F3" s="5" t="s">
        <v>111</v>
      </c>
      <c r="G3" s="2" t="s">
        <v>115</v>
      </c>
      <c r="H3" s="2">
        <v>4</v>
      </c>
      <c r="I3" s="2" t="s">
        <v>9</v>
      </c>
      <c r="J3" s="1">
        <v>3.9225068119890976</v>
      </c>
      <c r="K3" s="1">
        <v>113</v>
      </c>
      <c r="L3" s="1">
        <v>99.75</v>
      </c>
      <c r="M3" s="1">
        <v>27.549999999999997</v>
      </c>
      <c r="N3" s="1">
        <v>2.3199999999999998</v>
      </c>
      <c r="O3" s="1">
        <f t="shared" si="1"/>
        <v>259.3224202316074</v>
      </c>
      <c r="P3" s="1">
        <f t="shared" si="2"/>
        <v>1.6907356948228871</v>
      </c>
      <c r="Q3" s="2">
        <v>-55.373297002724797</v>
      </c>
      <c r="R3" s="2">
        <v>3.9225068119890976</v>
      </c>
      <c r="S3" s="2">
        <v>0.67001976508849781</v>
      </c>
      <c r="T3" s="2">
        <v>67.629264305177117</v>
      </c>
      <c r="U3" s="2">
        <v>1.6906811989100843</v>
      </c>
      <c r="V3" s="2">
        <v>367</v>
      </c>
      <c r="W3" s="2">
        <v>99.727520435967293</v>
      </c>
      <c r="X3" s="2">
        <v>5684.4686648501392</v>
      </c>
      <c r="Y3" s="2">
        <v>93.188010899182558</v>
      </c>
      <c r="Z3" s="2">
        <v>5311.7166212534094</v>
      </c>
      <c r="AA3" s="2">
        <v>14.986376021798364</v>
      </c>
      <c r="AB3" s="2">
        <v>854.22343324250733</v>
      </c>
      <c r="AC3" s="2">
        <v>3.8147138964577656</v>
      </c>
      <c r="AD3" s="2">
        <v>217.43869209809279</v>
      </c>
      <c r="AE3" s="2">
        <v>-21</v>
      </c>
      <c r="AF3" s="2">
        <v>4.6100000000000003</v>
      </c>
      <c r="AG3" s="2">
        <v>-136</v>
      </c>
      <c r="AH3" s="2">
        <v>1.02</v>
      </c>
      <c r="AI3" s="2">
        <v>34.85</v>
      </c>
      <c r="AJ3" s="2">
        <v>5.4750000000000005</v>
      </c>
      <c r="AK3" s="2">
        <v>7.3855000000000004</v>
      </c>
      <c r="AL3" s="2">
        <v>27.549999999999997</v>
      </c>
      <c r="AM3" s="2">
        <v>99.75</v>
      </c>
      <c r="AN3" s="2">
        <v>113</v>
      </c>
      <c r="AO3" s="2">
        <v>1.7</v>
      </c>
      <c r="AP3" s="2">
        <v>1726</v>
      </c>
      <c r="AQ3" s="2">
        <v>1802.2499999999995</v>
      </c>
      <c r="AR3" s="2">
        <v>1009</v>
      </c>
      <c r="AS3" s="2">
        <v>21.07</v>
      </c>
      <c r="AT3" s="2">
        <v>416</v>
      </c>
      <c r="AU3" s="2">
        <v>86.440000000000012</v>
      </c>
      <c r="AV3" s="2">
        <v>162</v>
      </c>
      <c r="AW3" s="2">
        <v>163.06</v>
      </c>
      <c r="AX3" s="2">
        <v>66</v>
      </c>
      <c r="AY3" s="2">
        <v>183.66999999999996</v>
      </c>
      <c r="AZ3" s="2">
        <v>1735</v>
      </c>
      <c r="BA3" s="2">
        <v>2521.3945259999982</v>
      </c>
      <c r="BB3" s="2">
        <v>3.7532841391171399</v>
      </c>
      <c r="BC3" s="2">
        <v>6.125</v>
      </c>
      <c r="BD3" s="2">
        <v>6.3437499999999994E-2</v>
      </c>
      <c r="BE3" s="2">
        <v>1.6016483516483537</v>
      </c>
      <c r="BF3" s="2">
        <v>246.0934065934066</v>
      </c>
      <c r="BG3" s="2">
        <v>127</v>
      </c>
      <c r="BH3" s="2">
        <v>69.780219780219781</v>
      </c>
      <c r="BI3" s="2">
        <v>72.72527472527473</v>
      </c>
      <c r="BJ3" s="2">
        <v>7</v>
      </c>
      <c r="BK3" s="2">
        <v>1.3</v>
      </c>
      <c r="BL3" s="2">
        <v>0</v>
      </c>
      <c r="BM3" s="2">
        <v>0</v>
      </c>
      <c r="BN3" s="2">
        <v>182</v>
      </c>
      <c r="BO3" s="2">
        <v>0</v>
      </c>
      <c r="BP3" s="2">
        <v>117.73076923076923</v>
      </c>
      <c r="BQ3" s="2">
        <v>106</v>
      </c>
      <c r="BR3" s="2">
        <v>1</v>
      </c>
      <c r="BS3" s="2">
        <v>5</v>
      </c>
      <c r="BT3" s="2">
        <v>77</v>
      </c>
      <c r="BU3" s="2">
        <v>156</v>
      </c>
      <c r="BV3" s="2">
        <v>100</v>
      </c>
      <c r="BW3" s="7">
        <v>13.7</v>
      </c>
      <c r="BX3" s="2">
        <v>0</v>
      </c>
      <c r="BY3" s="2">
        <v>0</v>
      </c>
      <c r="BZ3" s="2">
        <v>0</v>
      </c>
    </row>
    <row r="4" spans="1:78" x14ac:dyDescent="0.2">
      <c r="A4" s="2">
        <v>7</v>
      </c>
      <c r="B4" s="2" t="s">
        <v>17</v>
      </c>
      <c r="C4" s="4">
        <v>0.64166666666666672</v>
      </c>
      <c r="D4" s="4">
        <v>0.67499999999999993</v>
      </c>
      <c r="E4" s="1">
        <f t="shared" si="0"/>
        <v>47.999999999999829</v>
      </c>
      <c r="F4" s="5" t="s">
        <v>111</v>
      </c>
      <c r="G4" s="2" t="s">
        <v>115</v>
      </c>
      <c r="H4" s="2">
        <v>7</v>
      </c>
      <c r="I4" s="2" t="s">
        <v>9</v>
      </c>
      <c r="J4" s="1">
        <v>3.9264324324324305</v>
      </c>
      <c r="K4" s="1">
        <v>96.5</v>
      </c>
      <c r="L4" s="1">
        <v>99.15</v>
      </c>
      <c r="M4" s="1">
        <v>36.650000000000006</v>
      </c>
      <c r="N4" s="1">
        <v>1.86</v>
      </c>
      <c r="O4" s="1">
        <f t="shared" si="1"/>
        <v>274.92290927027011</v>
      </c>
      <c r="P4" s="1">
        <f t="shared" si="2"/>
        <v>2.110985178727113</v>
      </c>
      <c r="Q4" s="2">
        <v>-47.994594594594595</v>
      </c>
      <c r="R4" s="2">
        <v>3.9264324324324305</v>
      </c>
      <c r="S4" s="2">
        <v>0.89670182324560477</v>
      </c>
      <c r="T4" s="2">
        <v>84.439297297297315</v>
      </c>
      <c r="U4" s="2">
        <v>2.1111351351351328</v>
      </c>
      <c r="V4" s="2">
        <v>185</v>
      </c>
      <c r="W4" s="2">
        <v>97.837837837837839</v>
      </c>
      <c r="X4" s="2">
        <v>2817.72972972972</v>
      </c>
      <c r="Y4" s="2">
        <v>64.86486486486487</v>
      </c>
      <c r="Z4" s="2">
        <v>1868.1081081081018</v>
      </c>
      <c r="AA4" s="2">
        <v>16.216216216216218</v>
      </c>
      <c r="AB4" s="2">
        <v>467.02702702702544</v>
      </c>
      <c r="AC4" s="2">
        <v>0.54054054054054057</v>
      </c>
      <c r="AD4" s="2">
        <v>15.567567567567515</v>
      </c>
      <c r="AE4" s="2">
        <v>-15</v>
      </c>
      <c r="AF4" s="2">
        <v>5.3</v>
      </c>
      <c r="AG4" s="2">
        <v>-89</v>
      </c>
      <c r="AH4" s="2">
        <v>1.53</v>
      </c>
      <c r="AI4" s="2">
        <v>29</v>
      </c>
      <c r="AJ4" s="2">
        <v>4.9000000000000004</v>
      </c>
      <c r="AK4" s="2">
        <v>7.415</v>
      </c>
      <c r="AL4" s="2">
        <v>36.650000000000006</v>
      </c>
      <c r="AM4" s="2">
        <v>99.15</v>
      </c>
      <c r="AN4" s="2">
        <v>96.5</v>
      </c>
      <c r="AO4" s="2">
        <v>1.65</v>
      </c>
      <c r="AP4" s="2">
        <v>426</v>
      </c>
      <c r="AQ4" s="2">
        <v>128.35000000000002</v>
      </c>
      <c r="AR4" s="2">
        <v>334</v>
      </c>
      <c r="AS4" s="2">
        <v>5.6500000000000012</v>
      </c>
      <c r="AT4" s="2">
        <v>62</v>
      </c>
      <c r="AU4" s="2">
        <v>11.510000000000002</v>
      </c>
      <c r="AV4" s="2">
        <v>16</v>
      </c>
      <c r="AW4" s="2">
        <v>15.35</v>
      </c>
      <c r="AX4" s="2">
        <v>8</v>
      </c>
      <c r="AY4" s="2">
        <v>20.94</v>
      </c>
      <c r="AZ4" s="2">
        <v>431</v>
      </c>
      <c r="BA4" s="2">
        <v>586.47672699999998</v>
      </c>
      <c r="BB4" s="2">
        <v>3.6003194494748452</v>
      </c>
      <c r="BC4" s="2">
        <v>3.2309999999999999</v>
      </c>
      <c r="BD4" s="2">
        <v>3.2129629629629626E-2</v>
      </c>
      <c r="BE4" s="2">
        <v>1.8141304347826097</v>
      </c>
      <c r="BF4" s="2">
        <v>232.18478260869566</v>
      </c>
      <c r="BG4" s="2">
        <v>69</v>
      </c>
      <c r="BH4" s="2">
        <v>75</v>
      </c>
      <c r="BI4" s="2">
        <v>82.619565217391298</v>
      </c>
      <c r="BJ4" s="2">
        <v>7</v>
      </c>
      <c r="BK4" s="2">
        <v>1.2</v>
      </c>
      <c r="BL4" s="2">
        <v>0</v>
      </c>
      <c r="BM4" s="2">
        <v>0</v>
      </c>
      <c r="BN4" s="2">
        <v>92</v>
      </c>
      <c r="BO4" s="2">
        <v>0</v>
      </c>
      <c r="BP4" s="2">
        <v>97.554347826086953</v>
      </c>
      <c r="BQ4" s="2">
        <v>93</v>
      </c>
      <c r="BR4" s="2">
        <v>2</v>
      </c>
      <c r="BS4" s="2">
        <v>5</v>
      </c>
      <c r="BT4" s="2">
        <v>129</v>
      </c>
      <c r="BU4" s="2">
        <v>125</v>
      </c>
      <c r="BV4" s="2">
        <v>103</v>
      </c>
      <c r="BW4" s="7">
        <v>10.1</v>
      </c>
      <c r="BX4" s="2">
        <v>0</v>
      </c>
      <c r="BY4" s="2">
        <v>2</v>
      </c>
      <c r="BZ4" s="2">
        <v>0</v>
      </c>
    </row>
    <row r="5" spans="1:78" x14ac:dyDescent="0.2">
      <c r="A5" s="2">
        <v>8</v>
      </c>
      <c r="B5" s="2" t="s">
        <v>18</v>
      </c>
      <c r="C5" s="4">
        <v>0.41250000000000003</v>
      </c>
      <c r="D5" s="4">
        <v>0.46319444444444446</v>
      </c>
      <c r="E5" s="1">
        <f t="shared" si="0"/>
        <v>72.999999999999986</v>
      </c>
      <c r="F5" s="5" t="s">
        <v>111</v>
      </c>
      <c r="G5" s="2" t="s">
        <v>115</v>
      </c>
      <c r="H5" s="2">
        <v>8</v>
      </c>
      <c r="I5" s="2" t="s">
        <v>9</v>
      </c>
      <c r="J5" s="1">
        <v>4.6924199288256219</v>
      </c>
      <c r="K5" s="1">
        <v>108.33333333333333</v>
      </c>
      <c r="L5" s="1">
        <v>100</v>
      </c>
      <c r="M5" s="1">
        <v>29.433333333333334</v>
      </c>
      <c r="N5" s="1">
        <v>2.0499999999999998</v>
      </c>
      <c r="O5" s="1">
        <f t="shared" si="1"/>
        <v>337.44595619188152</v>
      </c>
      <c r="P5" s="1">
        <f t="shared" si="2"/>
        <v>2.2889853311344499</v>
      </c>
      <c r="Q5" s="2">
        <v>-56.32384341637011</v>
      </c>
      <c r="R5" s="2">
        <v>4.6924199288256219</v>
      </c>
      <c r="S5" s="2">
        <v>0.54581182801534334</v>
      </c>
      <c r="T5" s="2">
        <v>91.469750889679716</v>
      </c>
      <c r="U5" s="2">
        <v>2.286975088967973</v>
      </c>
      <c r="V5" s="2">
        <v>281</v>
      </c>
      <c r="W5" s="2">
        <v>98.576512455516024</v>
      </c>
      <c r="X5" s="2">
        <v>4317.6512455516004</v>
      </c>
      <c r="Y5" s="2">
        <v>92.52669039145907</v>
      </c>
      <c r="Z5" s="2">
        <v>4052.6690391459069</v>
      </c>
      <c r="AA5" s="2">
        <v>35.587188612099645</v>
      </c>
      <c r="AB5" s="2">
        <v>1558.7188612099642</v>
      </c>
      <c r="AC5" s="2">
        <v>1.0676156583629894</v>
      </c>
      <c r="AD5" s="2">
        <v>46.761565836298921</v>
      </c>
      <c r="AE5" s="2">
        <v>-15</v>
      </c>
      <c r="AF5" s="2">
        <v>5.29</v>
      </c>
      <c r="AG5" s="2">
        <v>-90</v>
      </c>
      <c r="AH5" s="2">
        <v>1.88</v>
      </c>
      <c r="AI5" s="2">
        <v>32.333333333333336</v>
      </c>
      <c r="AJ5" s="2">
        <v>5.3</v>
      </c>
      <c r="AK5" s="2">
        <v>7.373333333333334</v>
      </c>
      <c r="AL5" s="2">
        <v>29.433333333333334</v>
      </c>
      <c r="AM5" s="2">
        <v>100</v>
      </c>
      <c r="AN5" s="2">
        <v>108.33333333333333</v>
      </c>
      <c r="AO5" s="2">
        <v>0.73333333333333339</v>
      </c>
      <c r="AP5" s="2">
        <v>274</v>
      </c>
      <c r="AQ5" s="2">
        <v>961.52</v>
      </c>
      <c r="AR5" s="2">
        <v>160</v>
      </c>
      <c r="AS5" s="2">
        <v>2.3299999999999996</v>
      </c>
      <c r="AT5" s="2">
        <v>40</v>
      </c>
      <c r="AU5" s="2">
        <v>7.3400000000000007</v>
      </c>
      <c r="AV5" s="2">
        <v>19</v>
      </c>
      <c r="AW5" s="2">
        <v>21.5</v>
      </c>
      <c r="AX5" s="2">
        <v>13</v>
      </c>
      <c r="AY5" s="2">
        <v>40.510000000000005</v>
      </c>
      <c r="AZ5" s="2">
        <v>304</v>
      </c>
      <c r="BA5" s="2">
        <v>2925.0580259999992</v>
      </c>
      <c r="BB5" s="2">
        <v>4.3323176160842651</v>
      </c>
      <c r="BC5" s="2">
        <v>20.380000000000003</v>
      </c>
      <c r="BD5" s="2">
        <v>4.8356481481481486E-2</v>
      </c>
      <c r="BE5" s="2">
        <v>2.1086330935251798</v>
      </c>
      <c r="BF5" s="2">
        <v>294.92805755395682</v>
      </c>
      <c r="BG5" s="2">
        <v>22</v>
      </c>
      <c r="BH5" s="2">
        <v>15.827338129496402</v>
      </c>
      <c r="BI5" s="2">
        <v>76.805755395683448</v>
      </c>
      <c r="BJ5" s="2">
        <v>26</v>
      </c>
      <c r="BK5" s="2">
        <v>6.8</v>
      </c>
      <c r="BL5" s="2">
        <v>0</v>
      </c>
      <c r="BM5" s="2">
        <v>0</v>
      </c>
      <c r="BN5" s="2">
        <v>139</v>
      </c>
      <c r="BO5" s="2">
        <v>0</v>
      </c>
      <c r="BP5" s="2">
        <v>105.25179856115108</v>
      </c>
      <c r="BQ5" s="2">
        <v>95</v>
      </c>
      <c r="BR5" s="2">
        <v>4</v>
      </c>
      <c r="BS5" s="2">
        <v>5</v>
      </c>
      <c r="BT5" s="2">
        <v>109</v>
      </c>
      <c r="BU5" s="2">
        <v>128</v>
      </c>
      <c r="BV5" s="8">
        <v>109</v>
      </c>
      <c r="BW5" s="7">
        <v>10.4</v>
      </c>
      <c r="BX5" s="2">
        <v>0</v>
      </c>
      <c r="BY5" s="2">
        <v>0</v>
      </c>
      <c r="BZ5" s="2">
        <v>0</v>
      </c>
    </row>
    <row r="6" spans="1:78" x14ac:dyDescent="0.2">
      <c r="A6" s="2">
        <v>26</v>
      </c>
      <c r="B6" s="2" t="s">
        <v>24</v>
      </c>
      <c r="C6" s="4">
        <v>0.61388888888888882</v>
      </c>
      <c r="D6" s="4">
        <v>0.67291666666666661</v>
      </c>
      <c r="E6" s="1">
        <f t="shared" si="0"/>
        <v>85.000000000000014</v>
      </c>
      <c r="F6" s="5" t="s">
        <v>112</v>
      </c>
      <c r="G6" s="2" t="s">
        <v>115</v>
      </c>
      <c r="H6" s="2">
        <v>14</v>
      </c>
      <c r="I6" s="2" t="s">
        <v>9</v>
      </c>
      <c r="J6" s="1">
        <v>4.1201510574018112</v>
      </c>
      <c r="K6" s="1">
        <v>148.33333333333334</v>
      </c>
      <c r="L6" s="1">
        <v>99.333333333333329</v>
      </c>
      <c r="M6" s="1">
        <v>29.400000000000002</v>
      </c>
      <c r="N6" s="1">
        <v>2.17</v>
      </c>
      <c r="O6" s="1">
        <f t="shared" si="1"/>
        <v>380.64242331435247</v>
      </c>
      <c r="P6" s="1">
        <f t="shared" si="2"/>
        <v>1.8986871232266411</v>
      </c>
      <c r="Q6" s="2">
        <v>-51.622356495468281</v>
      </c>
      <c r="R6" s="2">
        <v>4.1201510574018112</v>
      </c>
      <c r="S6" s="2">
        <v>0.97535369256356208</v>
      </c>
      <c r="T6" s="2">
        <v>73.574380664652608</v>
      </c>
      <c r="U6" s="2">
        <v>1.8392447129909339</v>
      </c>
      <c r="V6" s="2">
        <v>331</v>
      </c>
      <c r="W6" s="2">
        <v>99.09365558912387</v>
      </c>
      <c r="X6" s="2">
        <v>5053.7764350453181</v>
      </c>
      <c r="Y6" s="2">
        <v>81.268882175226594</v>
      </c>
      <c r="Z6" s="2">
        <v>4144.7129909365567</v>
      </c>
      <c r="AA6" s="2">
        <v>18.429003021148034</v>
      </c>
      <c r="AB6" s="2">
        <v>939.87915407854996</v>
      </c>
      <c r="AC6" s="2">
        <v>1.5105740181268883</v>
      </c>
      <c r="AD6" s="2">
        <v>77.039274924471314</v>
      </c>
      <c r="AE6" s="2">
        <v>-4</v>
      </c>
      <c r="AF6" s="2">
        <v>5.69</v>
      </c>
      <c r="AG6" s="2">
        <v>-221</v>
      </c>
      <c r="AH6" s="2">
        <v>0</v>
      </c>
      <c r="AI6" s="2">
        <v>45.466666666666669</v>
      </c>
      <c r="AJ6" s="2">
        <v>5.2666666666666666</v>
      </c>
      <c r="AK6" s="2">
        <v>7.4050000000000002</v>
      </c>
      <c r="AL6" s="2">
        <v>29.400000000000002</v>
      </c>
      <c r="AM6" s="2">
        <v>99.333333333333329</v>
      </c>
      <c r="AN6" s="2">
        <v>148.33333333333334</v>
      </c>
      <c r="AO6" s="2">
        <v>1.7333333333333334</v>
      </c>
      <c r="AP6" s="2">
        <v>442</v>
      </c>
      <c r="AQ6" s="2">
        <v>1227.29</v>
      </c>
      <c r="AR6" s="2">
        <v>144</v>
      </c>
      <c r="AS6" s="2">
        <v>3.7200000000000006</v>
      </c>
      <c r="AT6" s="2">
        <v>133</v>
      </c>
      <c r="AU6" s="2">
        <v>28.81</v>
      </c>
      <c r="AV6" s="2">
        <v>63</v>
      </c>
      <c r="AW6" s="2">
        <v>63.18</v>
      </c>
      <c r="AX6" s="2">
        <v>39</v>
      </c>
      <c r="AY6" s="2">
        <v>111.95999999999998</v>
      </c>
      <c r="AZ6" s="2">
        <v>460</v>
      </c>
      <c r="BA6" s="2">
        <v>2536.3497919999986</v>
      </c>
      <c r="BB6" s="2">
        <v>3.4595681844603363</v>
      </c>
      <c r="BC6" s="2">
        <v>9.1720000000000006</v>
      </c>
      <c r="BD6" s="2">
        <v>5.9733796296296299E-2</v>
      </c>
      <c r="BE6" s="2">
        <v>1.6686046511627917</v>
      </c>
      <c r="BF6" s="2">
        <v>329.7906976744186</v>
      </c>
      <c r="BG6" s="2">
        <v>27</v>
      </c>
      <c r="BH6" s="2">
        <v>15.697674418604651</v>
      </c>
      <c r="BI6" s="2">
        <v>79.616279069767444</v>
      </c>
      <c r="BJ6" s="2">
        <v>303</v>
      </c>
      <c r="BK6" s="2">
        <v>56</v>
      </c>
      <c r="BL6" s="2">
        <v>0</v>
      </c>
      <c r="BM6" s="2">
        <v>0</v>
      </c>
      <c r="BN6" s="2">
        <v>172</v>
      </c>
      <c r="BO6" s="2">
        <v>1</v>
      </c>
      <c r="BP6" s="2">
        <v>147.1453488372093</v>
      </c>
      <c r="BQ6" s="2">
        <v>112</v>
      </c>
      <c r="BR6" s="2">
        <v>6</v>
      </c>
      <c r="BS6" s="2">
        <v>8</v>
      </c>
      <c r="BT6" s="2">
        <v>80</v>
      </c>
      <c r="BU6" s="2">
        <v>168</v>
      </c>
      <c r="BV6" s="2">
        <v>119</v>
      </c>
      <c r="BW6" s="7">
        <v>8.1</v>
      </c>
      <c r="BX6" s="2">
        <v>0</v>
      </c>
      <c r="BY6" s="2">
        <v>0</v>
      </c>
      <c r="BZ6" s="2">
        <v>0</v>
      </c>
    </row>
    <row r="7" spans="1:78" x14ac:dyDescent="0.2">
      <c r="A7" s="2">
        <v>28</v>
      </c>
      <c r="B7" s="2" t="s">
        <v>25</v>
      </c>
      <c r="C7" s="4">
        <v>0.38750000000000001</v>
      </c>
      <c r="D7" s="4">
        <v>0.46180555555555558</v>
      </c>
      <c r="E7" s="1">
        <f t="shared" si="0"/>
        <v>107.00000000000001</v>
      </c>
      <c r="F7" s="5" t="s">
        <v>112</v>
      </c>
      <c r="G7" s="2" t="s">
        <v>115</v>
      </c>
      <c r="H7" s="2">
        <v>16</v>
      </c>
      <c r="I7" s="2" t="s">
        <v>9</v>
      </c>
      <c r="J7" s="1">
        <v>3.4726034063260363</v>
      </c>
      <c r="K7" s="1">
        <v>121.2</v>
      </c>
      <c r="L7" s="1">
        <v>99.38</v>
      </c>
      <c r="M7" s="1">
        <v>30.360000000000003</v>
      </c>
      <c r="N7" s="1">
        <v>2.04</v>
      </c>
      <c r="O7" s="1">
        <f t="shared" si="1"/>
        <v>279.00176135726366</v>
      </c>
      <c r="P7" s="1">
        <f t="shared" si="2"/>
        <v>1.702256571728449</v>
      </c>
      <c r="Q7" s="2">
        <v>-43.963503649635037</v>
      </c>
      <c r="R7" s="2">
        <v>3.4726034063260363</v>
      </c>
      <c r="S7" s="2">
        <v>0.59168695240548719</v>
      </c>
      <c r="T7" s="2">
        <v>66.144841849148392</v>
      </c>
      <c r="U7" s="2">
        <v>1.6537469586374671</v>
      </c>
      <c r="V7" s="2">
        <v>411</v>
      </c>
      <c r="W7" s="2">
        <v>99.270072992700733</v>
      </c>
      <c r="X7" s="2">
        <v>6373.1386861313877</v>
      </c>
      <c r="Y7" s="2">
        <v>52.554744525547449</v>
      </c>
      <c r="Z7" s="2">
        <v>3374.0145985401468</v>
      </c>
      <c r="AA7" s="2">
        <v>11.192214111922141</v>
      </c>
      <c r="AB7" s="2">
        <v>718.54014598540152</v>
      </c>
      <c r="AC7" s="2">
        <v>2.6763990267639901</v>
      </c>
      <c r="AD7" s="2">
        <v>171.82481751824818</v>
      </c>
      <c r="AE7" s="2">
        <v>-19</v>
      </c>
      <c r="AF7" s="2">
        <v>4.8099999999999996</v>
      </c>
      <c r="AG7" s="2">
        <v>-126</v>
      </c>
      <c r="AH7" s="2">
        <v>1.62</v>
      </c>
      <c r="AI7" s="2">
        <v>37.4</v>
      </c>
      <c r="AJ7" s="2">
        <v>4.7799999999999994</v>
      </c>
      <c r="AK7" s="2">
        <v>7.3900000000000006</v>
      </c>
      <c r="AL7" s="2">
        <v>30.360000000000003</v>
      </c>
      <c r="AM7" s="2">
        <v>99.38</v>
      </c>
      <c r="AN7" s="2">
        <v>121.2</v>
      </c>
      <c r="AO7" s="2">
        <v>2.1799999999999997</v>
      </c>
      <c r="AP7" s="2">
        <v>11241</v>
      </c>
      <c r="AQ7" s="2">
        <v>142264.14999999994</v>
      </c>
      <c r="AR7" s="2">
        <v>1242</v>
      </c>
      <c r="AS7" s="2">
        <v>34.419999999999995</v>
      </c>
      <c r="AT7" s="2">
        <v>1516</v>
      </c>
      <c r="AU7" s="2">
        <v>352.83999999999992</v>
      </c>
      <c r="AV7" s="2">
        <v>1408</v>
      </c>
      <c r="AW7" s="2">
        <v>1512.1399999999999</v>
      </c>
      <c r="AX7" s="2">
        <v>1292</v>
      </c>
      <c r="AY7" s="2">
        <v>3726.1800000000003</v>
      </c>
      <c r="AZ7" s="2">
        <v>16205</v>
      </c>
      <c r="BA7" s="2">
        <v>467288.33171999996</v>
      </c>
      <c r="BB7" s="2">
        <v>2.9079738863287461</v>
      </c>
      <c r="BC7" s="2">
        <v>11562.601000000004</v>
      </c>
      <c r="BD7" s="2">
        <v>7.5763888888888895E-2</v>
      </c>
      <c r="BE7" s="2">
        <v>1.3665137614678897</v>
      </c>
      <c r="BF7" s="2">
        <v>211.03669724770643</v>
      </c>
      <c r="BG7" s="2">
        <v>211</v>
      </c>
      <c r="BH7" s="2">
        <v>96.788990825688074</v>
      </c>
      <c r="BI7" s="2">
        <v>70.912844036697251</v>
      </c>
      <c r="BJ7" s="2">
        <v>1141</v>
      </c>
      <c r="BK7" s="2">
        <v>1105.0999999999999</v>
      </c>
      <c r="BL7" s="2">
        <v>0</v>
      </c>
      <c r="BM7" s="2">
        <v>0</v>
      </c>
      <c r="BN7" s="2">
        <v>218</v>
      </c>
      <c r="BO7" s="2">
        <v>0</v>
      </c>
      <c r="BP7" s="2">
        <v>116.13302752293578</v>
      </c>
      <c r="BQ7" s="2">
        <v>102</v>
      </c>
      <c r="BR7" s="2">
        <v>3</v>
      </c>
      <c r="BS7" s="2">
        <v>6</v>
      </c>
      <c r="BT7" s="2">
        <v>122</v>
      </c>
      <c r="BU7" s="2">
        <v>168</v>
      </c>
      <c r="BV7" s="2">
        <v>94</v>
      </c>
      <c r="BW7" s="7">
        <v>14.1</v>
      </c>
      <c r="BX7" s="2">
        <v>0</v>
      </c>
      <c r="BY7" s="2">
        <v>0</v>
      </c>
      <c r="BZ7" s="2">
        <v>0</v>
      </c>
    </row>
    <row r="8" spans="1:78" x14ac:dyDescent="0.2">
      <c r="A8" s="2">
        <v>31</v>
      </c>
      <c r="B8" s="2" t="s">
        <v>28</v>
      </c>
      <c r="C8" s="4">
        <v>0.60763888888888895</v>
      </c>
      <c r="D8" s="4">
        <v>0.67569444444444438</v>
      </c>
      <c r="E8" s="1">
        <f t="shared" si="0"/>
        <v>97.999999999999815</v>
      </c>
      <c r="F8" s="5" t="s">
        <v>112</v>
      </c>
      <c r="G8" s="2" t="s">
        <v>115</v>
      </c>
      <c r="H8" s="2">
        <v>19</v>
      </c>
      <c r="I8" s="2" t="s">
        <v>9</v>
      </c>
      <c r="J8" s="1">
        <v>4.011007957559678</v>
      </c>
      <c r="K8" s="1">
        <v>108.5</v>
      </c>
      <c r="L8" s="1">
        <v>99.724999999999994</v>
      </c>
      <c r="M8" s="1">
        <v>32.549999999999997</v>
      </c>
      <c r="N8" s="1">
        <v>1.879</v>
      </c>
      <c r="O8" s="1">
        <f t="shared" si="1"/>
        <v>314.33123056171559</v>
      </c>
      <c r="P8" s="1">
        <f t="shared" si="2"/>
        <v>2.134650323342032</v>
      </c>
      <c r="Q8" s="2">
        <v>-46.779840848806366</v>
      </c>
      <c r="R8" s="2">
        <v>4.011007957559678</v>
      </c>
      <c r="S8" s="2">
        <v>0.64175461145169277</v>
      </c>
      <c r="T8" s="2">
        <v>83.912148541114036</v>
      </c>
      <c r="U8" s="2">
        <v>2.0978779840848816</v>
      </c>
      <c r="V8" s="2">
        <v>377</v>
      </c>
      <c r="W8" s="2">
        <v>99.469496021220166</v>
      </c>
      <c r="X8" s="2">
        <v>5848.8063660477346</v>
      </c>
      <c r="Y8" s="2">
        <v>65.782493368700273</v>
      </c>
      <c r="Z8" s="2">
        <v>3868.0106100795688</v>
      </c>
      <c r="AA8" s="2">
        <v>11.140583554376658</v>
      </c>
      <c r="AB8" s="2">
        <v>655.06631299734624</v>
      </c>
      <c r="AC8" s="2">
        <v>3.978779840848806</v>
      </c>
      <c r="AD8" s="2">
        <v>233.95225464190938</v>
      </c>
      <c r="AE8" s="2">
        <v>-18</v>
      </c>
      <c r="AF8" s="2">
        <v>4.87</v>
      </c>
      <c r="AG8" s="2">
        <v>-251</v>
      </c>
      <c r="AH8" s="2">
        <v>1.0900000000000001</v>
      </c>
      <c r="AI8" s="2">
        <v>33.5</v>
      </c>
      <c r="AJ8" s="2">
        <v>5.3250000000000002</v>
      </c>
      <c r="AK8" s="2">
        <v>7.4175000000000004</v>
      </c>
      <c r="AL8" s="2">
        <v>32.549999999999997</v>
      </c>
      <c r="AM8" s="2">
        <v>99.724999999999994</v>
      </c>
      <c r="AN8" s="2">
        <v>108.5</v>
      </c>
      <c r="AO8" s="2">
        <v>1.075</v>
      </c>
      <c r="AP8" s="2">
        <v>1095</v>
      </c>
      <c r="AQ8" s="2">
        <v>7499.5200000000032</v>
      </c>
      <c r="AR8" s="2">
        <v>232</v>
      </c>
      <c r="AS8" s="2">
        <v>5.089999999999999</v>
      </c>
      <c r="AT8" s="2">
        <v>209</v>
      </c>
      <c r="AU8" s="2">
        <v>49.300000000000004</v>
      </c>
      <c r="AV8" s="2">
        <v>170</v>
      </c>
      <c r="AW8" s="2">
        <v>187.81</v>
      </c>
      <c r="AX8" s="2">
        <v>135</v>
      </c>
      <c r="AY8" s="2">
        <v>388.53000000000003</v>
      </c>
      <c r="AZ8" s="2">
        <v>1186</v>
      </c>
      <c r="BA8" s="2">
        <v>13455.536264999992</v>
      </c>
      <c r="BB8" s="2">
        <v>2.9765720389677472</v>
      </c>
      <c r="BC8" s="2">
        <v>29.821999999999999</v>
      </c>
      <c r="BD8" s="2">
        <v>6.7997685185185189E-2</v>
      </c>
      <c r="BE8" s="2">
        <v>1.7875000000000008</v>
      </c>
      <c r="BF8" s="2">
        <v>257.03409090909093</v>
      </c>
      <c r="BG8" s="2">
        <v>117</v>
      </c>
      <c r="BH8" s="2">
        <v>66.477272727272734</v>
      </c>
      <c r="BI8" s="2">
        <v>74.505681818181813</v>
      </c>
      <c r="BJ8" s="2">
        <v>65</v>
      </c>
      <c r="BK8" s="2">
        <v>9.9</v>
      </c>
      <c r="BL8" s="2">
        <v>0</v>
      </c>
      <c r="BM8" s="2">
        <v>0</v>
      </c>
      <c r="BN8" s="2">
        <v>176</v>
      </c>
      <c r="BO8" s="2">
        <v>2</v>
      </c>
      <c r="BP8" s="2">
        <v>116.32386363636364</v>
      </c>
      <c r="BQ8" s="2">
        <v>108</v>
      </c>
      <c r="BR8" s="2">
        <v>3</v>
      </c>
      <c r="BS8" s="2">
        <v>7</v>
      </c>
      <c r="BT8" s="2">
        <v>99</v>
      </c>
      <c r="BU8" s="2">
        <v>150</v>
      </c>
      <c r="BV8" s="2">
        <v>104</v>
      </c>
      <c r="BW8" s="7">
        <v>10.199999999999999</v>
      </c>
      <c r="BX8" s="2">
        <v>0</v>
      </c>
      <c r="BY8" s="2">
        <v>0</v>
      </c>
      <c r="BZ8" s="2">
        <v>0</v>
      </c>
    </row>
    <row r="9" spans="1:78" x14ac:dyDescent="0.2">
      <c r="A9" s="2">
        <v>36</v>
      </c>
      <c r="B9" s="2" t="s">
        <v>32</v>
      </c>
      <c r="C9" s="4">
        <v>0.63680555555555551</v>
      </c>
      <c r="D9" s="4">
        <v>0.7104166666666667</v>
      </c>
      <c r="E9" s="1">
        <f t="shared" si="0"/>
        <v>106.0000000000001</v>
      </c>
      <c r="F9" s="5" t="s">
        <v>112</v>
      </c>
      <c r="G9" s="2" t="s">
        <v>115</v>
      </c>
      <c r="H9" s="2">
        <v>24</v>
      </c>
      <c r="I9" s="2" t="s">
        <v>9</v>
      </c>
      <c r="J9" s="1"/>
      <c r="K9" s="1"/>
      <c r="L9" s="1"/>
      <c r="M9" s="1"/>
      <c r="N9" s="1">
        <v>2.09</v>
      </c>
      <c r="O9" s="1"/>
      <c r="P9" s="1"/>
      <c r="AP9" s="2">
        <v>425</v>
      </c>
      <c r="AQ9" s="2">
        <v>498.69</v>
      </c>
      <c r="AR9" s="2">
        <v>247</v>
      </c>
      <c r="AS9" s="2">
        <v>4.4399999999999995</v>
      </c>
      <c r="AT9" s="2">
        <v>102</v>
      </c>
      <c r="AU9" s="2">
        <v>20.53</v>
      </c>
      <c r="AV9" s="2">
        <v>39</v>
      </c>
      <c r="AW9" s="2">
        <v>41.889999999999993</v>
      </c>
      <c r="AX9" s="2">
        <v>18</v>
      </c>
      <c r="AY9" s="2">
        <v>53.730000000000004</v>
      </c>
      <c r="AZ9" s="2">
        <v>427</v>
      </c>
      <c r="BA9" s="2">
        <v>629.56049900000005</v>
      </c>
      <c r="BB9" s="2">
        <v>4.1075857376157128</v>
      </c>
      <c r="BC9" s="2">
        <v>0</v>
      </c>
      <c r="BD9" s="2">
        <v>6.3784722222222229E-2</v>
      </c>
      <c r="BE9" s="2">
        <v>2.1847826086956528</v>
      </c>
      <c r="BF9" s="2">
        <v>343.46195652173913</v>
      </c>
      <c r="BG9" s="2">
        <v>7</v>
      </c>
      <c r="BH9" s="2">
        <v>3.804347826086957</v>
      </c>
      <c r="BI9" s="2">
        <v>80.021739130434781</v>
      </c>
      <c r="BJ9" s="2">
        <v>5</v>
      </c>
      <c r="BK9" s="2">
        <v>0.6</v>
      </c>
      <c r="BL9" s="2">
        <v>0</v>
      </c>
      <c r="BM9" s="2">
        <v>0</v>
      </c>
      <c r="BN9" s="2">
        <v>184</v>
      </c>
      <c r="BO9" s="2">
        <v>2</v>
      </c>
      <c r="BP9" s="2">
        <v>118.07608695652173</v>
      </c>
      <c r="BQ9" s="2">
        <v>114</v>
      </c>
      <c r="BR9" s="2">
        <v>6</v>
      </c>
      <c r="BS9" s="2">
        <v>13</v>
      </c>
      <c r="BT9" s="2">
        <v>71</v>
      </c>
      <c r="BU9" s="2">
        <v>137</v>
      </c>
      <c r="BV9" s="2">
        <v>102</v>
      </c>
      <c r="BW9" s="7">
        <v>14.4</v>
      </c>
      <c r="BX9" s="2">
        <v>0</v>
      </c>
      <c r="BY9" s="2">
        <v>0</v>
      </c>
      <c r="BZ9" s="2">
        <v>0</v>
      </c>
    </row>
    <row r="10" spans="1:78" x14ac:dyDescent="0.2">
      <c r="A10" s="2">
        <v>38</v>
      </c>
      <c r="B10" s="2" t="s">
        <v>34</v>
      </c>
      <c r="C10" s="4">
        <v>0.39861111111111108</v>
      </c>
      <c r="D10" s="4">
        <v>0.45</v>
      </c>
      <c r="E10" s="1">
        <f t="shared" si="0"/>
        <v>74.000000000000057</v>
      </c>
      <c r="F10" s="5" t="s">
        <v>112</v>
      </c>
      <c r="G10" s="2" t="s">
        <v>115</v>
      </c>
      <c r="H10" s="2">
        <v>26</v>
      </c>
      <c r="I10" s="2" t="s">
        <v>9</v>
      </c>
      <c r="J10" s="1">
        <v>4.5962190812720856</v>
      </c>
      <c r="K10" s="1">
        <v>89.666666666666671</v>
      </c>
      <c r="L10" s="1">
        <v>99.866666666666674</v>
      </c>
      <c r="M10" s="1">
        <v>31.866666666666664</v>
      </c>
      <c r="N10" s="1">
        <v>1.84</v>
      </c>
      <c r="O10" s="1">
        <f>J10*((K10/100*1.36*L10)+(0.003*M10))/N10</f>
        <v>304.44873368481257</v>
      </c>
      <c r="P10" s="1">
        <f>J10/N10</f>
        <v>2.4979451528652636</v>
      </c>
      <c r="Q10" s="2">
        <v>-43.148409893992934</v>
      </c>
      <c r="R10" s="2">
        <v>4.5962190812720856</v>
      </c>
      <c r="S10" s="2">
        <v>0.70252395637445209</v>
      </c>
      <c r="T10" s="2">
        <v>99.91745583038869</v>
      </c>
      <c r="U10" s="2">
        <v>2.4981272084805606</v>
      </c>
      <c r="V10" s="2">
        <v>283</v>
      </c>
      <c r="W10" s="2">
        <v>95.406360424028264</v>
      </c>
      <c r="X10" s="2">
        <v>4236.042402826859</v>
      </c>
      <c r="Y10" s="2">
        <v>62.897526501766791</v>
      </c>
      <c r="Z10" s="2">
        <v>2792.6501766784477</v>
      </c>
      <c r="AA10" s="2">
        <v>3.1802120141342751</v>
      </c>
      <c r="AB10" s="2">
        <v>141.20141342756193</v>
      </c>
      <c r="AC10" s="2">
        <v>1.7667844522968199</v>
      </c>
      <c r="AD10" s="2">
        <v>78.445229681978859</v>
      </c>
      <c r="AE10" s="2">
        <v>-11</v>
      </c>
      <c r="AF10" s="2">
        <v>5.4</v>
      </c>
      <c r="AG10" s="2">
        <v>-164</v>
      </c>
      <c r="AH10" s="2">
        <v>0.85</v>
      </c>
      <c r="AI10" s="2">
        <v>27.933333333333337</v>
      </c>
      <c r="AJ10" s="2">
        <v>5.6333333333333329</v>
      </c>
      <c r="AK10" s="2">
        <v>7.3853333333333326</v>
      </c>
      <c r="AL10" s="2">
        <v>31.866666666666664</v>
      </c>
      <c r="AM10" s="2">
        <v>99.866666666666674</v>
      </c>
      <c r="AN10" s="2">
        <v>89.666666666666671</v>
      </c>
      <c r="AO10" s="2">
        <v>1.1666666666666667</v>
      </c>
      <c r="AP10" s="2">
        <v>263</v>
      </c>
      <c r="AQ10" s="2">
        <v>697.56999999999994</v>
      </c>
      <c r="AR10" s="2">
        <v>123</v>
      </c>
      <c r="AS10" s="2">
        <v>2.5999999999999996</v>
      </c>
      <c r="AT10" s="2">
        <v>59</v>
      </c>
      <c r="AU10" s="2">
        <v>12.579999999999998</v>
      </c>
      <c r="AV10" s="2">
        <v>30</v>
      </c>
      <c r="AW10" s="2">
        <v>29.52</v>
      </c>
      <c r="AX10" s="2">
        <v>17</v>
      </c>
      <c r="AY10" s="2">
        <v>47.269999999999996</v>
      </c>
      <c r="AZ10" s="2">
        <v>268</v>
      </c>
      <c r="BA10" s="2">
        <v>1089.1120429999992</v>
      </c>
      <c r="BB10" s="2">
        <v>3.4468273296243983</v>
      </c>
      <c r="BC10" s="2">
        <v>4.7</v>
      </c>
      <c r="BD10" s="2">
        <v>5.019675925925926E-2</v>
      </c>
      <c r="BE10" s="2">
        <v>2.2458333333333336</v>
      </c>
      <c r="BF10" s="2">
        <v>274.08333333333331</v>
      </c>
      <c r="BG10" s="2">
        <v>59</v>
      </c>
      <c r="BH10" s="2">
        <v>40.972222222222221</v>
      </c>
      <c r="BI10" s="2">
        <v>75.534722222222229</v>
      </c>
      <c r="BJ10" s="2">
        <v>8</v>
      </c>
      <c r="BK10" s="2">
        <v>1.6</v>
      </c>
      <c r="BL10" s="2">
        <v>0</v>
      </c>
      <c r="BM10" s="2">
        <v>0</v>
      </c>
      <c r="BN10" s="2">
        <v>144</v>
      </c>
      <c r="BO10" s="2">
        <v>2</v>
      </c>
      <c r="BP10" s="2">
        <v>91.590277777777771</v>
      </c>
      <c r="BQ10" s="2">
        <v>78</v>
      </c>
      <c r="BR10" s="2">
        <v>4</v>
      </c>
      <c r="BS10" s="2">
        <v>10</v>
      </c>
      <c r="BT10" s="2">
        <v>90</v>
      </c>
      <c r="BU10" s="2">
        <v>104</v>
      </c>
      <c r="BV10" s="3">
        <v>89</v>
      </c>
      <c r="BW10" s="7">
        <v>17.399999999999999</v>
      </c>
      <c r="BX10" s="3">
        <v>0</v>
      </c>
      <c r="BY10" s="3">
        <v>0</v>
      </c>
      <c r="BZ10" s="3">
        <v>1</v>
      </c>
    </row>
    <row r="11" spans="1:78" x14ac:dyDescent="0.2">
      <c r="A11" s="2">
        <v>42</v>
      </c>
      <c r="B11" s="2" t="s">
        <v>38</v>
      </c>
      <c r="C11" s="4">
        <v>0.38472222222222219</v>
      </c>
      <c r="D11" s="4">
        <v>0.42499999999999999</v>
      </c>
      <c r="E11" s="1">
        <f t="shared" si="0"/>
        <v>58.000000000000036</v>
      </c>
      <c r="F11" s="5" t="s">
        <v>113</v>
      </c>
      <c r="G11" s="2" t="s">
        <v>116</v>
      </c>
      <c r="H11" s="2">
        <v>30</v>
      </c>
      <c r="I11" s="2" t="s">
        <v>9</v>
      </c>
      <c r="J11" s="1"/>
      <c r="K11" s="1">
        <v>114.66666666666667</v>
      </c>
      <c r="L11" s="1">
        <v>99.866666666666674</v>
      </c>
      <c r="M11" s="1">
        <v>32.633333333333333</v>
      </c>
      <c r="N11" s="1">
        <v>2.16</v>
      </c>
      <c r="O11" s="1"/>
      <c r="P11" s="1"/>
      <c r="AI11" s="2">
        <v>34.333333333333336</v>
      </c>
      <c r="AJ11" s="2">
        <v>5.3</v>
      </c>
      <c r="AK11" s="2">
        <v>7.38</v>
      </c>
      <c r="AL11" s="2">
        <v>32.633333333333333</v>
      </c>
      <c r="AM11" s="2">
        <v>99.866666666666674</v>
      </c>
      <c r="AN11" s="2">
        <v>114.66666666666667</v>
      </c>
      <c r="AO11" s="2">
        <v>1.7</v>
      </c>
      <c r="AP11" s="2">
        <v>89</v>
      </c>
      <c r="AQ11" s="2">
        <v>349.29</v>
      </c>
      <c r="AR11" s="2">
        <v>33</v>
      </c>
      <c r="AS11" s="2">
        <v>0.85000000000000009</v>
      </c>
      <c r="AT11" s="2">
        <v>14</v>
      </c>
      <c r="AU11" s="2">
        <v>2.63</v>
      </c>
      <c r="AV11" s="2">
        <v>10</v>
      </c>
      <c r="AW11" s="2">
        <v>10.099999999999998</v>
      </c>
      <c r="AX11" s="2">
        <v>11</v>
      </c>
      <c r="AY11" s="2">
        <v>29.669999999999995</v>
      </c>
      <c r="AZ11" s="2">
        <v>91</v>
      </c>
      <c r="BA11" s="2">
        <v>480.14640900000012</v>
      </c>
      <c r="BB11" s="2">
        <v>2.9373357027463909</v>
      </c>
      <c r="BC11" s="2">
        <v>0</v>
      </c>
      <c r="BD11" s="2">
        <v>3.5821759259259262E-2</v>
      </c>
      <c r="BE11" s="2">
        <v>1.6718446601941752</v>
      </c>
      <c r="BF11" s="2">
        <v>252.52427184466021</v>
      </c>
      <c r="BG11" s="2">
        <v>55</v>
      </c>
      <c r="BH11" s="2">
        <v>53.398058252427184</v>
      </c>
      <c r="BI11" s="2">
        <v>81.893203883495147</v>
      </c>
      <c r="BJ11" s="2">
        <v>1</v>
      </c>
      <c r="BK11" s="2">
        <v>0.2</v>
      </c>
      <c r="BL11" s="2">
        <v>0</v>
      </c>
      <c r="BM11" s="2">
        <v>0</v>
      </c>
      <c r="BN11" s="2">
        <v>103</v>
      </c>
      <c r="BO11" s="2">
        <v>0</v>
      </c>
      <c r="BP11" s="2">
        <v>112.85436893203884</v>
      </c>
      <c r="BQ11" s="2">
        <v>105</v>
      </c>
      <c r="BR11" s="2">
        <v>3</v>
      </c>
      <c r="BS11" s="2">
        <v>5</v>
      </c>
      <c r="BT11" s="2">
        <v>83</v>
      </c>
      <c r="BU11" s="2">
        <v>151</v>
      </c>
      <c r="BV11" s="3">
        <v>117</v>
      </c>
      <c r="BW11" s="7">
        <v>13</v>
      </c>
      <c r="BX11" s="2">
        <v>0</v>
      </c>
      <c r="BY11" s="2">
        <v>0</v>
      </c>
      <c r="BZ11" s="2">
        <v>0</v>
      </c>
    </row>
    <row r="12" spans="1:78" x14ac:dyDescent="0.2">
      <c r="A12" s="2">
        <v>44</v>
      </c>
      <c r="B12" s="2" t="s">
        <v>26</v>
      </c>
      <c r="C12" s="4">
        <v>0.3888888888888889</v>
      </c>
      <c r="D12" s="4">
        <v>0.43611111111111112</v>
      </c>
      <c r="E12" s="1">
        <f t="shared" si="0"/>
        <v>68</v>
      </c>
      <c r="F12" s="5" t="s">
        <v>113</v>
      </c>
      <c r="G12" s="2" t="s">
        <v>115</v>
      </c>
      <c r="H12" s="2">
        <v>32</v>
      </c>
      <c r="I12" s="2" t="s">
        <v>9</v>
      </c>
      <c r="J12" s="1">
        <v>5.1948648648648588</v>
      </c>
      <c r="K12" s="1">
        <v>119</v>
      </c>
      <c r="L12" s="1">
        <v>99.55</v>
      </c>
      <c r="M12" s="1">
        <v>24</v>
      </c>
      <c r="N12" s="1">
        <v>2.2599999999999998</v>
      </c>
      <c r="O12" s="1">
        <f t="shared" ref="O12:O18" si="3">J12*((K12/100*1.36*L12)+(0.003*M12))/N12</f>
        <v>370.49895744080322</v>
      </c>
      <c r="P12" s="1">
        <f t="shared" ref="P12:P18" si="4">J12/N12</f>
        <v>2.298612772064097</v>
      </c>
      <c r="Q12" s="2">
        <v>-61.861003861003859</v>
      </c>
      <c r="R12" s="2">
        <v>5.1948648648648588</v>
      </c>
      <c r="S12" s="2">
        <v>0.63901471598798665</v>
      </c>
      <c r="T12" s="2">
        <v>91.944324324324256</v>
      </c>
      <c r="U12" s="2">
        <v>2.2986100386100361</v>
      </c>
      <c r="V12" s="2">
        <v>259</v>
      </c>
      <c r="W12" s="2">
        <v>99.227799227799224</v>
      </c>
      <c r="X12" s="2">
        <v>4048.4942084942086</v>
      </c>
      <c r="Y12" s="2">
        <v>97.683397683397686</v>
      </c>
      <c r="Z12" s="2">
        <v>3985.4826254826257</v>
      </c>
      <c r="AA12" s="2">
        <v>75.289575289575296</v>
      </c>
      <c r="AB12" s="2">
        <v>3071.8146718146722</v>
      </c>
      <c r="AC12" s="2">
        <v>0.77220077220077221</v>
      </c>
      <c r="AD12" s="2">
        <v>31.505791505791507</v>
      </c>
      <c r="AE12" s="2">
        <v>-20</v>
      </c>
      <c r="AF12" s="2">
        <v>5.94</v>
      </c>
      <c r="AG12" s="2">
        <v>-82</v>
      </c>
      <c r="AH12" s="2">
        <v>2</v>
      </c>
      <c r="AI12" s="2">
        <v>35.5</v>
      </c>
      <c r="AJ12" s="2">
        <v>5.9</v>
      </c>
      <c r="AK12" s="2">
        <v>7.35</v>
      </c>
      <c r="AL12" s="2">
        <v>24</v>
      </c>
      <c r="AM12" s="2">
        <v>99.55</v>
      </c>
      <c r="AN12" s="2">
        <v>119</v>
      </c>
      <c r="AO12" s="2">
        <v>0.85000000000000009</v>
      </c>
      <c r="AP12" s="2">
        <v>927</v>
      </c>
      <c r="AQ12" s="2">
        <v>6916.2200000000012</v>
      </c>
      <c r="AR12" s="2">
        <v>190</v>
      </c>
      <c r="AS12" s="2">
        <v>4.47</v>
      </c>
      <c r="AT12" s="2">
        <v>207</v>
      </c>
      <c r="AU12" s="2">
        <v>50.44</v>
      </c>
      <c r="AV12" s="2">
        <v>147</v>
      </c>
      <c r="AW12" s="2">
        <v>162.85000000000002</v>
      </c>
      <c r="AX12" s="2">
        <v>90</v>
      </c>
      <c r="AY12" s="2">
        <v>248.61999999999992</v>
      </c>
      <c r="AZ12" s="2">
        <v>1075</v>
      </c>
      <c r="BA12" s="2">
        <v>16602.166029</v>
      </c>
      <c r="BB12" s="2">
        <v>4.1653795950984716</v>
      </c>
      <c r="BC12" s="2">
        <v>32.015999999999998</v>
      </c>
      <c r="BD12" s="2">
        <v>4.3831018518518519E-2</v>
      </c>
      <c r="BE12" s="2">
        <v>2.0103174603174576</v>
      </c>
      <c r="BF12" s="2">
        <v>312.58730158730157</v>
      </c>
      <c r="BG12" s="2">
        <v>12</v>
      </c>
      <c r="BH12" s="2">
        <v>9.5238095238095237</v>
      </c>
      <c r="BI12" s="2">
        <v>75.952380952380949</v>
      </c>
      <c r="BJ12" s="2">
        <v>36</v>
      </c>
      <c r="BK12" s="2">
        <v>6.6999999999999993</v>
      </c>
      <c r="BL12" s="2">
        <v>0</v>
      </c>
      <c r="BM12" s="2">
        <v>0</v>
      </c>
      <c r="BN12" s="2">
        <v>126</v>
      </c>
      <c r="BO12" s="2">
        <v>0</v>
      </c>
      <c r="BP12" s="2">
        <v>117.38095238095238</v>
      </c>
      <c r="BQ12" s="2">
        <v>106</v>
      </c>
      <c r="BR12" s="2">
        <v>1</v>
      </c>
      <c r="BS12" s="2">
        <v>9</v>
      </c>
      <c r="BT12" s="2">
        <v>72</v>
      </c>
      <c r="BU12" s="2">
        <v>136</v>
      </c>
      <c r="BV12" s="3">
        <v>92</v>
      </c>
      <c r="BW12" s="7">
        <v>8.1</v>
      </c>
      <c r="BX12" s="2">
        <v>0</v>
      </c>
      <c r="BY12" s="2">
        <v>2</v>
      </c>
      <c r="BZ12" s="2">
        <v>1</v>
      </c>
    </row>
    <row r="13" spans="1:78" x14ac:dyDescent="0.2">
      <c r="A13" s="2">
        <v>46</v>
      </c>
      <c r="B13" s="2" t="s">
        <v>41</v>
      </c>
      <c r="C13" s="4">
        <v>0.5180555555555556</v>
      </c>
      <c r="D13" s="4">
        <v>0.56319444444444444</v>
      </c>
      <c r="E13" s="1">
        <f t="shared" si="0"/>
        <v>64.999999999999929</v>
      </c>
      <c r="F13" s="5" t="s">
        <v>113</v>
      </c>
      <c r="G13" s="2" t="s">
        <v>115</v>
      </c>
      <c r="H13" s="2">
        <v>34</v>
      </c>
      <c r="I13" s="2" t="s">
        <v>9</v>
      </c>
      <c r="J13" s="1">
        <v>4.9377600000000035</v>
      </c>
      <c r="K13" s="1">
        <v>117.5</v>
      </c>
      <c r="L13" s="1">
        <v>98.9</v>
      </c>
      <c r="M13" s="1">
        <v>22.700000000000003</v>
      </c>
      <c r="N13" s="1">
        <v>2.38</v>
      </c>
      <c r="O13" s="1">
        <f t="shared" si="3"/>
        <v>328.02971215462208</v>
      </c>
      <c r="P13" s="1">
        <f t="shared" si="4"/>
        <v>2.0746890756302538</v>
      </c>
      <c r="Q13" s="2">
        <v>-54.756</v>
      </c>
      <c r="R13" s="2">
        <v>4.9377600000000035</v>
      </c>
      <c r="S13" s="2">
        <v>0.69214510167092735</v>
      </c>
      <c r="T13" s="2">
        <v>82.987479999999934</v>
      </c>
      <c r="U13" s="2">
        <v>2.0749599999999999</v>
      </c>
      <c r="V13" s="2">
        <v>250</v>
      </c>
      <c r="W13" s="2">
        <v>96.8</v>
      </c>
      <c r="X13" s="2">
        <v>3775.1999999999957</v>
      </c>
      <c r="Y13" s="2">
        <v>90.8</v>
      </c>
      <c r="Z13" s="2">
        <v>3541.1999999999962</v>
      </c>
      <c r="AA13" s="2">
        <v>31.2</v>
      </c>
      <c r="AB13" s="2">
        <v>1216.7999999999988</v>
      </c>
      <c r="AC13" s="2">
        <v>0.8</v>
      </c>
      <c r="AD13" s="2">
        <v>31.199999999999967</v>
      </c>
      <c r="AE13" s="2">
        <v>0</v>
      </c>
      <c r="AF13" s="2">
        <v>5.99</v>
      </c>
      <c r="AG13" s="2">
        <v>-175</v>
      </c>
      <c r="AH13" s="2">
        <v>1.77</v>
      </c>
      <c r="AI13" s="2">
        <v>35.5</v>
      </c>
      <c r="AJ13" s="2">
        <v>5.65</v>
      </c>
      <c r="AK13" s="2">
        <v>7.4</v>
      </c>
      <c r="AL13" s="2">
        <v>22.700000000000003</v>
      </c>
      <c r="AM13" s="2">
        <v>98.9</v>
      </c>
      <c r="AN13" s="2">
        <v>117.5</v>
      </c>
      <c r="AO13" s="2">
        <v>0.95</v>
      </c>
      <c r="AP13" s="2">
        <v>283</v>
      </c>
      <c r="AQ13" s="2">
        <v>1000.24</v>
      </c>
      <c r="AR13" s="2">
        <v>89</v>
      </c>
      <c r="AS13" s="2">
        <v>1.6200000000000003</v>
      </c>
      <c r="AT13" s="2">
        <v>70</v>
      </c>
      <c r="AU13" s="2">
        <v>16.14</v>
      </c>
      <c r="AV13" s="2">
        <v>41</v>
      </c>
      <c r="AW13" s="2">
        <v>44.550000000000011</v>
      </c>
      <c r="AX13" s="2">
        <v>32</v>
      </c>
      <c r="AY13" s="2">
        <v>88.750000000000014</v>
      </c>
      <c r="AZ13" s="2">
        <v>291</v>
      </c>
      <c r="BA13" s="2">
        <v>1523.8761990000005</v>
      </c>
      <c r="BB13" s="2">
        <v>3.9361158247277457</v>
      </c>
      <c r="BC13" s="2">
        <v>13.92</v>
      </c>
      <c r="BD13" s="2">
        <v>4.1469907407407407E-2</v>
      </c>
      <c r="BE13" s="2">
        <v>1.8579831932773103</v>
      </c>
      <c r="BF13" s="2">
        <v>294.32773109243698</v>
      </c>
      <c r="BG13" s="2">
        <v>22</v>
      </c>
      <c r="BH13" s="2">
        <v>18.487394957983195</v>
      </c>
      <c r="BI13" s="2">
        <v>78.033613445378151</v>
      </c>
      <c r="BJ13" s="2">
        <v>19</v>
      </c>
      <c r="BK13" s="2">
        <v>4.7</v>
      </c>
      <c r="BL13" s="2">
        <v>0</v>
      </c>
      <c r="BM13" s="2">
        <v>0</v>
      </c>
      <c r="BN13" s="2">
        <v>119</v>
      </c>
      <c r="BO13" s="2">
        <v>0</v>
      </c>
      <c r="BP13" s="2">
        <v>118.90756302521008</v>
      </c>
      <c r="BQ13" s="2">
        <v>109</v>
      </c>
      <c r="BR13" s="2">
        <v>2</v>
      </c>
      <c r="BS13" s="2">
        <v>5</v>
      </c>
      <c r="BT13" s="2">
        <v>81</v>
      </c>
      <c r="BU13" s="2">
        <v>133</v>
      </c>
      <c r="BV13" s="3">
        <v>96</v>
      </c>
      <c r="BW13" s="7">
        <v>5.0999999999999996</v>
      </c>
      <c r="BX13" s="2">
        <v>0</v>
      </c>
      <c r="BY13" s="2">
        <v>0</v>
      </c>
      <c r="BZ13" s="2">
        <v>0</v>
      </c>
    </row>
    <row r="14" spans="1:78" x14ac:dyDescent="0.2">
      <c r="A14" s="2">
        <v>49</v>
      </c>
      <c r="B14" s="2" t="s">
        <v>44</v>
      </c>
      <c r="C14" s="4">
        <v>0.39583333333333331</v>
      </c>
      <c r="D14" s="4">
        <v>0.44930555555555557</v>
      </c>
      <c r="E14" s="1">
        <f t="shared" si="0"/>
        <v>77.000000000000043</v>
      </c>
      <c r="F14" s="5" t="s">
        <v>112</v>
      </c>
      <c r="G14" s="2" t="s">
        <v>115</v>
      </c>
      <c r="H14" s="2">
        <v>37</v>
      </c>
      <c r="I14" s="2" t="s">
        <v>9</v>
      </c>
      <c r="J14" s="1">
        <v>4.9680821917808204</v>
      </c>
      <c r="K14" s="1">
        <v>97.666666666666671</v>
      </c>
      <c r="L14" s="1">
        <v>99.100000000000009</v>
      </c>
      <c r="M14" s="1">
        <v>32.9</v>
      </c>
      <c r="N14" s="1">
        <v>2.14</v>
      </c>
      <c r="O14" s="1">
        <f t="shared" si="3"/>
        <v>305.81546859685056</v>
      </c>
      <c r="P14" s="1">
        <f t="shared" si="4"/>
        <v>2.3215337344770188</v>
      </c>
      <c r="Q14" s="2">
        <v>-57.996575342465754</v>
      </c>
      <c r="R14" s="2">
        <v>4.9680821917808204</v>
      </c>
      <c r="S14" s="2">
        <v>0.68493089431784449</v>
      </c>
      <c r="T14" s="2">
        <v>92.861404109588946</v>
      </c>
      <c r="U14" s="2">
        <v>2.3219520547945236</v>
      </c>
      <c r="V14" s="2">
        <v>292</v>
      </c>
      <c r="W14" s="2">
        <v>99.315068493150676</v>
      </c>
      <c r="X14" s="2">
        <v>4588.3561643835646</v>
      </c>
      <c r="Y14" s="2">
        <v>88.698630136986296</v>
      </c>
      <c r="Z14" s="2">
        <v>4097.8767123287698</v>
      </c>
      <c r="AA14" s="2">
        <v>62.328767123287676</v>
      </c>
      <c r="AB14" s="2">
        <v>2879.5890410958923</v>
      </c>
      <c r="AC14" s="2">
        <v>0</v>
      </c>
      <c r="AD14" s="2">
        <v>0</v>
      </c>
      <c r="AE14" s="2">
        <v>-11</v>
      </c>
      <c r="AF14" s="2">
        <v>5.76</v>
      </c>
      <c r="AG14" s="2">
        <v>-74</v>
      </c>
      <c r="AH14" s="2">
        <v>1.1399999999999999</v>
      </c>
      <c r="AI14" s="2">
        <v>29.333333333333332</v>
      </c>
      <c r="AJ14" s="2">
        <v>5.1333333333333337</v>
      </c>
      <c r="AK14" s="2">
        <v>7.4000000000000012</v>
      </c>
      <c r="AL14" s="2">
        <v>32.9</v>
      </c>
      <c r="AM14" s="2">
        <v>99.100000000000009</v>
      </c>
      <c r="AN14" s="2">
        <v>97.666666666666671</v>
      </c>
      <c r="AO14" s="2">
        <v>0.79999999999999993</v>
      </c>
      <c r="AP14" s="2">
        <v>239</v>
      </c>
      <c r="AQ14" s="2">
        <v>1154.4799999999998</v>
      </c>
      <c r="AR14" s="2">
        <v>134</v>
      </c>
      <c r="AS14" s="2">
        <v>2.41</v>
      </c>
      <c r="AT14" s="2">
        <v>37</v>
      </c>
      <c r="AU14" s="2">
        <v>7.7799999999999994</v>
      </c>
      <c r="AV14" s="2">
        <v>14</v>
      </c>
      <c r="AW14" s="2">
        <v>14.16</v>
      </c>
      <c r="AX14" s="2">
        <v>8</v>
      </c>
      <c r="AY14" s="2">
        <v>21.45</v>
      </c>
      <c r="AZ14" s="2">
        <v>266</v>
      </c>
      <c r="BA14" s="2">
        <v>2921.7084700000009</v>
      </c>
      <c r="BB14" s="2">
        <v>3.9973027808676567</v>
      </c>
      <c r="BC14" s="2">
        <v>6.1530000000000005</v>
      </c>
      <c r="BD14" s="2">
        <v>5.2476851851851851E-2</v>
      </c>
      <c r="BE14" s="2">
        <v>2.0834437086092694</v>
      </c>
      <c r="BF14" s="2">
        <v>255.83443708609272</v>
      </c>
      <c r="BG14" s="2">
        <v>111</v>
      </c>
      <c r="BH14" s="2">
        <v>73.509933774834437</v>
      </c>
      <c r="BI14" s="2">
        <v>75.701986754966882</v>
      </c>
      <c r="BJ14" s="2">
        <v>29</v>
      </c>
      <c r="BK14" s="2">
        <v>6.3</v>
      </c>
      <c r="BL14" s="2">
        <v>0</v>
      </c>
      <c r="BM14" s="2">
        <v>0</v>
      </c>
      <c r="BN14" s="2">
        <v>151</v>
      </c>
      <c r="BO14" s="2">
        <v>0</v>
      </c>
      <c r="BP14" s="2">
        <v>93.576158940397349</v>
      </c>
      <c r="BQ14" s="2">
        <v>91</v>
      </c>
      <c r="BR14" s="2">
        <v>5</v>
      </c>
      <c r="BS14" s="2">
        <v>8</v>
      </c>
      <c r="BT14" s="2">
        <v>79</v>
      </c>
      <c r="BU14" s="2">
        <v>121</v>
      </c>
      <c r="BV14" s="2">
        <v>82</v>
      </c>
      <c r="BW14" s="7">
        <v>9.9</v>
      </c>
      <c r="BX14" s="2">
        <v>0</v>
      </c>
      <c r="BY14" s="2">
        <v>0</v>
      </c>
      <c r="BZ14" s="2">
        <v>0</v>
      </c>
    </row>
    <row r="15" spans="1:78" x14ac:dyDescent="0.2">
      <c r="A15" s="2">
        <v>50</v>
      </c>
      <c r="B15" s="2" t="s">
        <v>45</v>
      </c>
      <c r="C15" s="4">
        <v>0.65277777777777779</v>
      </c>
      <c r="D15" s="4">
        <v>0.71527777777777779</v>
      </c>
      <c r="E15" s="1">
        <f t="shared" si="0"/>
        <v>90</v>
      </c>
      <c r="F15" s="5" t="s">
        <v>112</v>
      </c>
      <c r="G15" s="2" t="s">
        <v>115</v>
      </c>
      <c r="H15" s="2">
        <v>38</v>
      </c>
      <c r="I15" s="2" t="s">
        <v>9</v>
      </c>
      <c r="J15" s="1">
        <v>3.6511940298507466</v>
      </c>
      <c r="K15" s="1">
        <v>96.666666666666671</v>
      </c>
      <c r="L15" s="1">
        <v>98.066666666666663</v>
      </c>
      <c r="M15" s="1">
        <v>33.133333333333333</v>
      </c>
      <c r="N15" s="1">
        <v>1.91</v>
      </c>
      <c r="O15" s="1">
        <f t="shared" si="3"/>
        <v>246.64556955362809</v>
      </c>
      <c r="P15" s="1">
        <f t="shared" si="4"/>
        <v>1.9116199109166214</v>
      </c>
      <c r="Q15" s="2">
        <v>-44.611940298507463</v>
      </c>
      <c r="R15" s="2">
        <v>3.6511940298507466</v>
      </c>
      <c r="S15" s="2">
        <v>0.85823681248914441</v>
      </c>
      <c r="T15" s="2">
        <v>76.384895522388106</v>
      </c>
      <c r="U15" s="2">
        <v>1.9097611940298493</v>
      </c>
      <c r="V15" s="2">
        <v>335</v>
      </c>
      <c r="W15" s="2">
        <v>95.522388059701484</v>
      </c>
      <c r="X15" s="2">
        <v>5158.2089552238804</v>
      </c>
      <c r="Y15" s="2">
        <v>62.388059701492537</v>
      </c>
      <c r="Z15" s="2">
        <v>3368.9552238805968</v>
      </c>
      <c r="AA15" s="2">
        <v>12.835820895522387</v>
      </c>
      <c r="AB15" s="2">
        <v>693.1343283582089</v>
      </c>
      <c r="AC15" s="2">
        <v>2.6865671641791042</v>
      </c>
      <c r="AD15" s="2">
        <v>145.07462686567163</v>
      </c>
      <c r="AE15" s="2">
        <v>0</v>
      </c>
      <c r="AF15" s="2">
        <v>5.0999999999999996</v>
      </c>
      <c r="AG15" s="2">
        <v>-123</v>
      </c>
      <c r="AH15" s="2">
        <v>1.41</v>
      </c>
      <c r="AI15" s="2">
        <v>29</v>
      </c>
      <c r="AJ15" s="2">
        <v>4.2666666666666666</v>
      </c>
      <c r="AK15" s="2">
        <v>7.4233333333333347</v>
      </c>
      <c r="AL15" s="2">
        <v>33.133333333333333</v>
      </c>
      <c r="AM15" s="2">
        <v>98.066666666666663</v>
      </c>
      <c r="AN15" s="2">
        <v>96.666666666666671</v>
      </c>
      <c r="AO15" s="2">
        <v>1.7</v>
      </c>
      <c r="AP15" s="2">
        <v>1453</v>
      </c>
      <c r="AQ15" s="2">
        <v>1414.6199999999997</v>
      </c>
      <c r="AR15" s="2">
        <v>883</v>
      </c>
      <c r="AS15" s="2">
        <v>18.14</v>
      </c>
      <c r="AT15" s="2">
        <v>396</v>
      </c>
      <c r="AU15" s="2">
        <v>77.87</v>
      </c>
      <c r="AV15" s="2">
        <v>85</v>
      </c>
      <c r="AW15" s="2">
        <v>79.600000000000009</v>
      </c>
      <c r="AX15" s="2">
        <v>33</v>
      </c>
      <c r="AY15" s="2">
        <v>89.25</v>
      </c>
      <c r="AZ15" s="2">
        <v>1491</v>
      </c>
      <c r="BA15" s="2">
        <v>4161.0113979999996</v>
      </c>
      <c r="BB15" s="2">
        <v>3.1923497778675367</v>
      </c>
      <c r="BC15" s="2">
        <v>97</v>
      </c>
      <c r="BD15" s="2">
        <v>5.7650462962962966E-2</v>
      </c>
      <c r="BE15" s="2">
        <v>1.6633136094674557</v>
      </c>
      <c r="BF15" s="2">
        <v>197.7810650887574</v>
      </c>
      <c r="BG15" s="2">
        <v>169</v>
      </c>
      <c r="BH15" s="2">
        <v>100</v>
      </c>
      <c r="BI15" s="2">
        <v>69.585798816568044</v>
      </c>
      <c r="BJ15" s="2">
        <v>41</v>
      </c>
      <c r="BK15" s="2">
        <v>14.3</v>
      </c>
      <c r="BL15" s="2">
        <v>0</v>
      </c>
      <c r="BM15" s="2">
        <v>0</v>
      </c>
      <c r="BN15" s="2">
        <v>169</v>
      </c>
      <c r="BO15" s="2">
        <v>1</v>
      </c>
      <c r="BP15" s="2">
        <v>91.822485207100598</v>
      </c>
      <c r="BQ15" s="2">
        <v>81</v>
      </c>
      <c r="BR15" s="2">
        <v>2</v>
      </c>
      <c r="BS15" s="2">
        <v>6</v>
      </c>
      <c r="BT15" s="2">
        <v>121</v>
      </c>
      <c r="BU15" s="2">
        <v>135</v>
      </c>
      <c r="BV15" s="3">
        <v>152</v>
      </c>
      <c r="BW15" s="7">
        <v>17.3</v>
      </c>
      <c r="BX15" s="3">
        <v>0</v>
      </c>
      <c r="BY15" s="3">
        <v>0</v>
      </c>
      <c r="BZ15" s="3">
        <v>0</v>
      </c>
    </row>
    <row r="16" spans="1:78" x14ac:dyDescent="0.2">
      <c r="A16" s="2">
        <v>57</v>
      </c>
      <c r="B16" s="2" t="s">
        <v>52</v>
      </c>
      <c r="C16" s="4">
        <v>0.37777777777777777</v>
      </c>
      <c r="D16" s="4">
        <v>0.42777777777777781</v>
      </c>
      <c r="E16" s="1">
        <f t="shared" si="0"/>
        <v>72.000000000000057</v>
      </c>
      <c r="F16" s="5" t="s">
        <v>113</v>
      </c>
      <c r="G16" s="2" t="s">
        <v>115</v>
      </c>
      <c r="H16" s="2">
        <v>45</v>
      </c>
      <c r="I16" s="2" t="s">
        <v>9</v>
      </c>
      <c r="J16" s="1">
        <v>3.5449454545454548</v>
      </c>
      <c r="K16" s="1">
        <v>125</v>
      </c>
      <c r="L16" s="1">
        <v>98.9</v>
      </c>
      <c r="M16" s="1">
        <v>27.049999999999997</v>
      </c>
      <c r="N16" s="1">
        <v>1.9</v>
      </c>
      <c r="O16" s="1">
        <f t="shared" si="3"/>
        <v>313.84176399808621</v>
      </c>
      <c r="P16" s="1">
        <f t="shared" si="4"/>
        <v>1.8657607655502395</v>
      </c>
      <c r="Q16" s="2">
        <v>-50.098181818181821</v>
      </c>
      <c r="R16" s="2">
        <v>3.5449454545454548</v>
      </c>
      <c r="S16" s="2">
        <v>0.67156227646772748</v>
      </c>
      <c r="T16" s="2">
        <v>74.630181818181811</v>
      </c>
      <c r="U16" s="2">
        <v>1.8658181818181816</v>
      </c>
      <c r="V16" s="2">
        <v>275</v>
      </c>
      <c r="W16" s="2">
        <v>99.63636363636364</v>
      </c>
      <c r="X16" s="2">
        <v>4304.2909090909125</v>
      </c>
      <c r="Y16" s="2">
        <v>74.181818181818187</v>
      </c>
      <c r="Z16" s="2">
        <v>3204.654545454548</v>
      </c>
      <c r="AA16" s="2">
        <v>17.09090909090909</v>
      </c>
      <c r="AB16" s="2">
        <v>738.32727272727334</v>
      </c>
      <c r="AC16" s="2">
        <v>4.7272727272727275</v>
      </c>
      <c r="AD16" s="2">
        <v>204.21818181818199</v>
      </c>
      <c r="AE16" s="2">
        <v>-23</v>
      </c>
      <c r="AF16" s="2">
        <v>4.8099999999999996</v>
      </c>
      <c r="AG16" s="2">
        <v>-229</v>
      </c>
      <c r="AH16" s="2">
        <v>1.55</v>
      </c>
      <c r="AI16" s="2">
        <v>37.5</v>
      </c>
      <c r="AJ16" s="2">
        <v>5.6</v>
      </c>
      <c r="AK16" s="2">
        <v>7.3450000000000006</v>
      </c>
      <c r="AL16" s="2">
        <v>27.049999999999997</v>
      </c>
      <c r="AM16" s="2">
        <v>98.9</v>
      </c>
      <c r="AN16" s="2">
        <v>125</v>
      </c>
      <c r="AO16" s="2">
        <v>1.4</v>
      </c>
      <c r="AP16" s="2">
        <v>2078</v>
      </c>
      <c r="AQ16" s="2">
        <v>17859.399999999998</v>
      </c>
      <c r="AR16" s="2">
        <v>340</v>
      </c>
      <c r="AS16" s="2">
        <v>8.69</v>
      </c>
      <c r="AT16" s="2">
        <v>320</v>
      </c>
      <c r="AU16" s="2">
        <v>81.260000000000019</v>
      </c>
      <c r="AV16" s="2">
        <v>335</v>
      </c>
      <c r="AW16" s="2">
        <v>363.47999999999996</v>
      </c>
      <c r="AX16" s="2">
        <v>266</v>
      </c>
      <c r="AY16" s="2">
        <v>750.39000000000021</v>
      </c>
      <c r="AZ16" s="2">
        <v>2362</v>
      </c>
      <c r="BA16" s="2">
        <v>36447.581421000075</v>
      </c>
      <c r="BB16" s="2">
        <v>2.9579912735205598</v>
      </c>
      <c r="BC16" s="2">
        <v>61.258000000000003</v>
      </c>
      <c r="BD16" s="2">
        <v>4.2442129629629628E-2</v>
      </c>
      <c r="BE16" s="2">
        <v>1.7040983606557389</v>
      </c>
      <c r="BF16" s="2">
        <v>285.24590163934425</v>
      </c>
      <c r="BG16" s="2">
        <v>40</v>
      </c>
      <c r="BH16" s="2">
        <v>32.786885245901637</v>
      </c>
      <c r="BI16" s="2">
        <v>75.811475409836063</v>
      </c>
      <c r="BJ16" s="2">
        <v>293</v>
      </c>
      <c r="BK16" s="2">
        <v>66.5</v>
      </c>
      <c r="BL16" s="2">
        <v>0</v>
      </c>
      <c r="BM16" s="2">
        <v>0</v>
      </c>
      <c r="BN16" s="2">
        <v>122</v>
      </c>
      <c r="BO16" s="2">
        <v>0</v>
      </c>
      <c r="BP16" s="2">
        <v>126.02459016393442</v>
      </c>
      <c r="BQ16" s="2">
        <v>114</v>
      </c>
      <c r="BR16" s="2">
        <v>2</v>
      </c>
      <c r="BS16" s="2">
        <v>5</v>
      </c>
      <c r="BT16" s="2">
        <v>82</v>
      </c>
      <c r="BU16" s="2">
        <v>144</v>
      </c>
      <c r="BV16" s="3">
        <v>96</v>
      </c>
      <c r="BW16" s="7">
        <v>9.9</v>
      </c>
      <c r="BX16" s="3">
        <v>0</v>
      </c>
      <c r="BY16" s="3">
        <v>0</v>
      </c>
      <c r="BZ16" s="3">
        <v>0</v>
      </c>
    </row>
    <row r="17" spans="1:78" x14ac:dyDescent="0.2">
      <c r="A17" s="2">
        <v>58</v>
      </c>
      <c r="B17" s="2" t="s">
        <v>53</v>
      </c>
      <c r="C17" s="4">
        <v>0.4694444444444445</v>
      </c>
      <c r="D17" s="4">
        <v>0.55069444444444449</v>
      </c>
      <c r="E17" s="1">
        <f t="shared" si="0"/>
        <v>116.99999999999999</v>
      </c>
      <c r="F17" s="5" t="s">
        <v>112</v>
      </c>
      <c r="G17" s="2" t="s">
        <v>116</v>
      </c>
      <c r="H17" s="2">
        <v>46</v>
      </c>
      <c r="I17" s="2" t="s">
        <v>9</v>
      </c>
      <c r="J17" s="1">
        <v>3.0171973094170395</v>
      </c>
      <c r="K17" s="1">
        <v>87</v>
      </c>
      <c r="L17" s="1">
        <v>98.533333333333346</v>
      </c>
      <c r="M17" s="1">
        <v>38.733333333333327</v>
      </c>
      <c r="N17" s="1">
        <v>1.81</v>
      </c>
      <c r="O17" s="1">
        <f t="shared" si="3"/>
        <v>194.53561351088865</v>
      </c>
      <c r="P17" s="1">
        <f t="shared" si="4"/>
        <v>1.6669598394569278</v>
      </c>
      <c r="Q17" s="2">
        <v>-43.475336322869957</v>
      </c>
      <c r="R17" s="2">
        <v>3.0171973094170395</v>
      </c>
      <c r="S17" s="2">
        <v>0.59997452499621962</v>
      </c>
      <c r="T17" s="2">
        <v>66.605067264574046</v>
      </c>
      <c r="U17" s="2">
        <v>1.6651121076233208</v>
      </c>
      <c r="V17" s="2">
        <v>446</v>
      </c>
      <c r="W17" s="2">
        <v>96.63677130044843</v>
      </c>
      <c r="X17" s="2">
        <v>6783.9013452914787</v>
      </c>
      <c r="Y17" s="2">
        <v>43.27354260089686</v>
      </c>
      <c r="Z17" s="2">
        <v>3037.8026905829593</v>
      </c>
      <c r="AA17" s="2">
        <v>14.573991031390134</v>
      </c>
      <c r="AB17" s="2">
        <v>1023.0941704035873</v>
      </c>
      <c r="AC17" s="2">
        <v>4.7085201793721971</v>
      </c>
      <c r="AD17" s="2">
        <v>330.5381165919282</v>
      </c>
      <c r="AE17" s="2">
        <v>-15</v>
      </c>
      <c r="AF17" s="2">
        <v>4.17</v>
      </c>
      <c r="AG17" s="2">
        <v>-142</v>
      </c>
      <c r="AH17" s="2">
        <v>0.57999999999999996</v>
      </c>
      <c r="AI17" s="2">
        <v>26</v>
      </c>
      <c r="AJ17" s="2">
        <v>5</v>
      </c>
      <c r="AK17" s="2">
        <v>7.4000000000000012</v>
      </c>
      <c r="AL17" s="2">
        <v>38.733333333333327</v>
      </c>
      <c r="AM17" s="2">
        <v>98.533333333333346</v>
      </c>
      <c r="AN17" s="2">
        <v>87</v>
      </c>
      <c r="AO17" s="2">
        <v>2.0333333333333332</v>
      </c>
      <c r="AP17" s="2">
        <v>6981</v>
      </c>
      <c r="AQ17" s="2">
        <v>43204.259999999973</v>
      </c>
      <c r="AR17" s="2">
        <v>1040</v>
      </c>
      <c r="AS17" s="2">
        <v>28.259999999999998</v>
      </c>
      <c r="AT17" s="2">
        <v>1344</v>
      </c>
      <c r="AU17" s="2">
        <v>328.12</v>
      </c>
      <c r="AV17" s="2">
        <v>1298</v>
      </c>
      <c r="AW17" s="2">
        <v>1373.8599999999997</v>
      </c>
      <c r="AX17" s="2">
        <v>1171</v>
      </c>
      <c r="AY17" s="2">
        <v>3280.5600000000004</v>
      </c>
      <c r="AZ17" s="2">
        <v>9673</v>
      </c>
      <c r="BA17" s="2">
        <v>219500.77436800025</v>
      </c>
      <c r="BB17" s="2">
        <v>2.6113599999999977</v>
      </c>
      <c r="BC17" s="2">
        <v>28663.03799999999</v>
      </c>
      <c r="BD17" s="2">
        <v>7.5763888888888895E-2</v>
      </c>
      <c r="BE17" s="2">
        <v>1.5319634703196345</v>
      </c>
      <c r="BF17" s="2">
        <v>196.22831050228311</v>
      </c>
      <c r="BG17" s="2">
        <v>214</v>
      </c>
      <c r="BH17" s="2">
        <v>97.716894977168948</v>
      </c>
      <c r="BI17" s="2">
        <v>66.02347417840376</v>
      </c>
      <c r="BJ17" s="2">
        <v>1056</v>
      </c>
      <c r="BK17" s="2">
        <v>5628.6</v>
      </c>
      <c r="BL17" s="2">
        <v>0</v>
      </c>
      <c r="BM17" s="2">
        <v>0</v>
      </c>
      <c r="BN17" s="2">
        <v>219</v>
      </c>
      <c r="BO17" s="2">
        <v>0</v>
      </c>
      <c r="BP17" s="2">
        <v>96.87214611872146</v>
      </c>
      <c r="BQ17" s="2">
        <v>72</v>
      </c>
      <c r="BR17" s="2">
        <v>1</v>
      </c>
      <c r="BS17" s="2">
        <v>5</v>
      </c>
      <c r="BT17" s="2">
        <v>78</v>
      </c>
      <c r="BU17" s="2">
        <v>134</v>
      </c>
      <c r="BV17" s="3">
        <v>91</v>
      </c>
      <c r="BW17" s="7">
        <v>8</v>
      </c>
      <c r="BX17" s="3">
        <v>0</v>
      </c>
      <c r="BY17" s="3">
        <v>0</v>
      </c>
      <c r="BZ17" s="3">
        <v>0</v>
      </c>
    </row>
    <row r="18" spans="1:78" x14ac:dyDescent="0.2">
      <c r="A18" s="2">
        <v>2</v>
      </c>
      <c r="B18" s="2" t="s">
        <v>10</v>
      </c>
      <c r="C18" s="4">
        <v>0.41111111111111115</v>
      </c>
      <c r="D18" s="4">
        <v>0.45416666666666666</v>
      </c>
      <c r="E18" s="1">
        <f t="shared" si="0"/>
        <v>61.999999999999943</v>
      </c>
      <c r="F18" s="5" t="s">
        <v>111</v>
      </c>
      <c r="G18" s="2" t="s">
        <v>115</v>
      </c>
      <c r="H18" s="2">
        <v>2</v>
      </c>
      <c r="I18" s="2" t="s">
        <v>11</v>
      </c>
      <c r="J18" s="1">
        <v>3.6097510373443962</v>
      </c>
      <c r="K18" s="1">
        <v>97</v>
      </c>
      <c r="L18" s="1">
        <v>99.600000000000009</v>
      </c>
      <c r="M18" s="1">
        <v>25.7</v>
      </c>
      <c r="N18" s="1">
        <v>1.75</v>
      </c>
      <c r="O18" s="1">
        <f t="shared" si="3"/>
        <v>271.18392869946638</v>
      </c>
      <c r="P18" s="1">
        <f t="shared" si="4"/>
        <v>2.0627148784825122</v>
      </c>
      <c r="Q18" s="2">
        <v>-53.149377593360995</v>
      </c>
      <c r="R18" s="2">
        <v>3.6097510373443962</v>
      </c>
      <c r="S18" s="2">
        <v>0.85165081132235743</v>
      </c>
      <c r="T18" s="2">
        <v>82.414398340248923</v>
      </c>
      <c r="U18" s="2">
        <v>2.0604564315352696</v>
      </c>
      <c r="V18" s="2">
        <v>241</v>
      </c>
      <c r="W18" s="2">
        <v>99.170124481327804</v>
      </c>
      <c r="X18" s="2">
        <v>3689.1286307053906</v>
      </c>
      <c r="Y18" s="2">
        <v>78.423236514522827</v>
      </c>
      <c r="Z18" s="2">
        <v>2917.3443983402462</v>
      </c>
      <c r="AA18" s="2">
        <v>28.215767634854771</v>
      </c>
      <c r="AB18" s="2">
        <v>1049.6265560165964</v>
      </c>
      <c r="AC18" s="2">
        <v>4.9792531120331951</v>
      </c>
      <c r="AD18" s="2">
        <v>185.22821576763465</v>
      </c>
      <c r="AE18" s="2">
        <v>1</v>
      </c>
      <c r="AF18" s="2">
        <v>4.63</v>
      </c>
      <c r="AG18" s="2">
        <v>-128</v>
      </c>
      <c r="AH18" s="2">
        <v>0</v>
      </c>
      <c r="AI18" s="2">
        <v>30</v>
      </c>
      <c r="AJ18" s="2">
        <v>4.833333333333333</v>
      </c>
      <c r="AK18" s="2">
        <v>7.3933333333333335</v>
      </c>
      <c r="AL18" s="2">
        <v>25.7</v>
      </c>
      <c r="AM18" s="2">
        <v>99.600000000000009</v>
      </c>
      <c r="AN18" s="2">
        <v>97</v>
      </c>
      <c r="AO18" s="2">
        <v>1.5333333333333332</v>
      </c>
      <c r="AP18" s="2">
        <v>272</v>
      </c>
      <c r="AQ18" s="2">
        <v>362.64</v>
      </c>
      <c r="AR18" s="2">
        <v>133</v>
      </c>
      <c r="AS18" s="2">
        <v>3.0500000000000012</v>
      </c>
      <c r="AT18" s="2">
        <v>83</v>
      </c>
      <c r="AU18" s="2">
        <v>18.21</v>
      </c>
      <c r="AV18" s="2">
        <v>27</v>
      </c>
      <c r="AW18" s="2">
        <v>26.139999999999997</v>
      </c>
      <c r="AX18" s="2">
        <v>13</v>
      </c>
      <c r="AY18" s="2">
        <v>38.81</v>
      </c>
      <c r="AZ18" s="2">
        <v>282</v>
      </c>
      <c r="BA18" s="2">
        <v>1017.0505509999999</v>
      </c>
      <c r="BB18" s="2">
        <v>2.7251434866427728</v>
      </c>
      <c r="BC18" s="2">
        <v>0</v>
      </c>
      <c r="BD18" s="2">
        <v>4.2835648148148144E-2</v>
      </c>
      <c r="BE18" s="2">
        <v>1.8658536585365864</v>
      </c>
      <c r="BF18" s="2">
        <v>239.11382113821139</v>
      </c>
      <c r="BG18" s="2">
        <v>78</v>
      </c>
      <c r="BH18" s="2">
        <v>63.414634146341463</v>
      </c>
      <c r="BI18" s="2">
        <v>63.195121951219512</v>
      </c>
      <c r="BJ18" s="2">
        <v>8</v>
      </c>
      <c r="BK18" s="2">
        <v>1.2</v>
      </c>
      <c r="BL18" s="2">
        <v>0</v>
      </c>
      <c r="BM18" s="2">
        <v>0</v>
      </c>
      <c r="BN18" s="2">
        <v>123</v>
      </c>
      <c r="BO18" s="2">
        <v>2</v>
      </c>
      <c r="BP18" s="2">
        <v>97.016260162601625</v>
      </c>
      <c r="BQ18" s="2">
        <v>90</v>
      </c>
      <c r="BR18" s="2">
        <v>4</v>
      </c>
      <c r="BS18" s="2">
        <v>9</v>
      </c>
      <c r="BT18" s="2">
        <v>87</v>
      </c>
      <c r="BU18" s="2">
        <v>142</v>
      </c>
      <c r="BV18" s="3">
        <v>114</v>
      </c>
      <c r="BW18" s="7">
        <v>11.2</v>
      </c>
      <c r="BX18" s="3">
        <v>0</v>
      </c>
      <c r="BY18" s="3">
        <v>0</v>
      </c>
      <c r="BZ18" s="3">
        <v>0</v>
      </c>
    </row>
    <row r="19" spans="1:78" x14ac:dyDescent="0.2">
      <c r="A19" s="2">
        <v>5</v>
      </c>
      <c r="B19" s="2" t="s">
        <v>15</v>
      </c>
      <c r="C19" s="4">
        <v>0.3888888888888889</v>
      </c>
      <c r="D19" s="4">
        <v>0.43888888888888888</v>
      </c>
      <c r="E19" s="1">
        <f t="shared" si="0"/>
        <v>71.999999999999986</v>
      </c>
      <c r="F19" s="5" t="s">
        <v>111</v>
      </c>
      <c r="G19" s="2" t="s">
        <v>115</v>
      </c>
      <c r="H19" s="2">
        <v>5</v>
      </c>
      <c r="I19" s="2" t="s">
        <v>11</v>
      </c>
      <c r="J19" s="1"/>
      <c r="K19" s="1"/>
      <c r="L19" s="1"/>
      <c r="M19" s="1"/>
      <c r="N19" s="1">
        <v>1.9</v>
      </c>
      <c r="O19" s="1"/>
      <c r="P19" s="1"/>
      <c r="AP19" s="2">
        <v>1858</v>
      </c>
      <c r="AQ19" s="2">
        <v>15028.510000000006</v>
      </c>
      <c r="AR19" s="2">
        <v>442</v>
      </c>
      <c r="AS19" s="2">
        <v>10.119999999999999</v>
      </c>
      <c r="AT19" s="2">
        <v>393</v>
      </c>
      <c r="AU19" s="2">
        <v>89.26</v>
      </c>
      <c r="AV19" s="2">
        <v>227</v>
      </c>
      <c r="AW19" s="2">
        <v>240.39999999999995</v>
      </c>
      <c r="AX19" s="2">
        <v>175</v>
      </c>
      <c r="AY19" s="2">
        <v>502.17999999999995</v>
      </c>
      <c r="AZ19" s="2">
        <v>5613</v>
      </c>
      <c r="BA19" s="2">
        <v>261055.65175199989</v>
      </c>
      <c r="BB19" s="2">
        <v>4.1559665059629429</v>
      </c>
      <c r="BC19" s="2">
        <v>16267.828999999996</v>
      </c>
      <c r="BD19" s="2">
        <v>4.6759259259259257E-2</v>
      </c>
      <c r="BE19" s="2">
        <v>2.1679104477611926</v>
      </c>
      <c r="BF19" s="2">
        <v>386.32835820895525</v>
      </c>
      <c r="BG19" s="2">
        <v>4</v>
      </c>
      <c r="BH19" s="2">
        <v>2.9850746268656714</v>
      </c>
      <c r="BI19" s="2">
        <v>78.977611940298502</v>
      </c>
      <c r="BJ19" s="2">
        <v>1546</v>
      </c>
      <c r="BK19" s="2">
        <v>1197.5</v>
      </c>
      <c r="BL19" s="2">
        <v>0</v>
      </c>
      <c r="BM19" s="2">
        <v>0</v>
      </c>
      <c r="BN19" s="2">
        <v>134</v>
      </c>
      <c r="BO19" s="2">
        <v>0</v>
      </c>
      <c r="BP19" s="2">
        <v>135.33582089552237</v>
      </c>
      <c r="BQ19" s="2">
        <v>125</v>
      </c>
      <c r="BR19" s="2">
        <v>1</v>
      </c>
      <c r="BS19" s="2">
        <v>6</v>
      </c>
      <c r="BT19" s="2">
        <v>85</v>
      </c>
      <c r="BU19" s="2">
        <v>143</v>
      </c>
      <c r="BV19" s="3">
        <v>119</v>
      </c>
      <c r="BW19" s="7">
        <v>8.5</v>
      </c>
      <c r="BX19" s="3">
        <v>0</v>
      </c>
      <c r="BY19" s="3">
        <v>0</v>
      </c>
      <c r="BZ19" s="3">
        <v>0</v>
      </c>
    </row>
    <row r="20" spans="1:78" x14ac:dyDescent="0.2">
      <c r="A20" s="2">
        <v>9</v>
      </c>
      <c r="B20" s="2" t="s">
        <v>19</v>
      </c>
      <c r="C20" s="4">
        <v>0.60416666666666663</v>
      </c>
      <c r="D20" s="4">
        <v>0.67847222222222225</v>
      </c>
      <c r="E20" s="1">
        <f t="shared" si="0"/>
        <v>107.0000000000001</v>
      </c>
      <c r="F20" s="5" t="s">
        <v>111</v>
      </c>
      <c r="G20" s="2" t="s">
        <v>115</v>
      </c>
      <c r="H20" s="2">
        <v>9</v>
      </c>
      <c r="I20" s="2" t="s">
        <v>11</v>
      </c>
      <c r="J20" s="1">
        <v>3.5583373493975903</v>
      </c>
      <c r="K20" s="1">
        <v>93</v>
      </c>
      <c r="L20" s="1">
        <v>100</v>
      </c>
      <c r="M20" s="1">
        <v>29.74</v>
      </c>
      <c r="N20" s="1">
        <v>1.96</v>
      </c>
      <c r="O20" s="1">
        <f t="shared" ref="O20:O49" si="5">J20*((K20/100*1.36*L20)+(0.003*M20))/N20</f>
        <v>229.78366469904111</v>
      </c>
      <c r="P20" s="1">
        <f t="shared" ref="P20:P49" si="6">J20/N20</f>
        <v>1.8154782394885665</v>
      </c>
      <c r="Q20" s="2">
        <v>-54.88674698795181</v>
      </c>
      <c r="R20" s="2">
        <v>3.5583373493975903</v>
      </c>
      <c r="S20" s="2">
        <v>0.64126262975214243</v>
      </c>
      <c r="T20" s="2">
        <v>72.619204819277087</v>
      </c>
      <c r="U20" s="2">
        <v>1.8160481927710808</v>
      </c>
      <c r="V20" s="2">
        <v>415</v>
      </c>
      <c r="W20" s="2">
        <v>98.554216867469876</v>
      </c>
      <c r="X20" s="2">
        <v>6327.1807228915723</v>
      </c>
      <c r="Y20" s="2">
        <v>91.566265060240966</v>
      </c>
      <c r="Z20" s="2">
        <v>5878.5542168674756</v>
      </c>
      <c r="AA20" s="2">
        <v>23.85542168674699</v>
      </c>
      <c r="AB20" s="2">
        <v>1531.5180722891582</v>
      </c>
      <c r="AC20" s="2">
        <v>4.5783132530120483</v>
      </c>
      <c r="AD20" s="2">
        <v>293.92771084337375</v>
      </c>
      <c r="AE20" s="2">
        <v>-18</v>
      </c>
      <c r="AF20" s="2">
        <v>4.75</v>
      </c>
      <c r="AG20" s="2">
        <v>-113</v>
      </c>
      <c r="AH20" s="2">
        <v>0.71</v>
      </c>
      <c r="AI20" s="2">
        <v>27.8</v>
      </c>
      <c r="AJ20" s="2">
        <v>5.1800000000000006</v>
      </c>
      <c r="AK20" s="2">
        <v>7.4599999999999991</v>
      </c>
      <c r="AL20" s="2">
        <v>29.74</v>
      </c>
      <c r="AM20" s="2">
        <v>100</v>
      </c>
      <c r="AN20" s="2">
        <v>93</v>
      </c>
      <c r="AO20" s="2">
        <v>1.5399999999999998</v>
      </c>
      <c r="AP20" s="2">
        <v>2517</v>
      </c>
      <c r="AQ20" s="2">
        <v>6482.78</v>
      </c>
      <c r="AR20" s="2">
        <v>946</v>
      </c>
      <c r="AS20" s="2">
        <v>22.259999999999994</v>
      </c>
      <c r="AT20" s="2">
        <v>773</v>
      </c>
      <c r="AU20" s="2">
        <v>172.29000000000002</v>
      </c>
      <c r="AV20" s="2">
        <v>357</v>
      </c>
      <c r="AW20" s="2">
        <v>357.5</v>
      </c>
      <c r="AX20" s="2">
        <v>174</v>
      </c>
      <c r="AY20" s="2">
        <v>495.38</v>
      </c>
      <c r="AZ20" s="2">
        <v>2703</v>
      </c>
      <c r="BA20" s="2">
        <v>23866.052873000001</v>
      </c>
      <c r="BB20" s="2">
        <v>3.1694817529880308</v>
      </c>
      <c r="BC20" s="2">
        <v>84.278999999999996</v>
      </c>
      <c r="BD20" s="2">
        <v>7.2627314814814811E-2</v>
      </c>
      <c r="BE20" s="2">
        <v>1.6588516746411484</v>
      </c>
      <c r="BF20" s="2">
        <v>201.57416267942583</v>
      </c>
      <c r="BG20" s="2">
        <v>209</v>
      </c>
      <c r="BH20" s="2">
        <v>100</v>
      </c>
      <c r="BI20" s="2">
        <v>66.009569377990431</v>
      </c>
      <c r="BJ20" s="2">
        <v>109</v>
      </c>
      <c r="BK20" s="2">
        <v>38.799999999999997</v>
      </c>
      <c r="BL20" s="2">
        <v>0</v>
      </c>
      <c r="BM20" s="2">
        <v>0</v>
      </c>
      <c r="BN20" s="2">
        <v>209</v>
      </c>
      <c r="BO20" s="2">
        <v>1</v>
      </c>
      <c r="BP20" s="2">
        <v>92.138755980861248</v>
      </c>
      <c r="BQ20" s="2">
        <v>63</v>
      </c>
      <c r="BR20" s="2">
        <v>4</v>
      </c>
      <c r="BS20" s="2">
        <v>7</v>
      </c>
      <c r="BT20" s="2">
        <v>113</v>
      </c>
      <c r="BU20" s="2">
        <v>129</v>
      </c>
      <c r="BV20" s="3">
        <v>122</v>
      </c>
      <c r="BW20" s="7">
        <v>17.2</v>
      </c>
      <c r="BX20" s="3">
        <v>0</v>
      </c>
      <c r="BY20" s="3">
        <v>0</v>
      </c>
      <c r="BZ20" s="3">
        <v>0</v>
      </c>
    </row>
    <row r="21" spans="1:78" x14ac:dyDescent="0.2">
      <c r="A21" s="2">
        <v>11</v>
      </c>
      <c r="B21" s="2" t="s">
        <v>21</v>
      </c>
      <c r="C21" s="4">
        <v>0.45</v>
      </c>
      <c r="D21" s="4">
        <v>0.51458333333333328</v>
      </c>
      <c r="E21" s="1">
        <f t="shared" si="0"/>
        <v>92.999999999999915</v>
      </c>
      <c r="F21" s="5" t="s">
        <v>111</v>
      </c>
      <c r="G21" s="2" t="s">
        <v>115</v>
      </c>
      <c r="H21" s="2">
        <v>11</v>
      </c>
      <c r="I21" s="2" t="s">
        <v>11</v>
      </c>
      <c r="J21" s="1">
        <v>3.8551253481894099</v>
      </c>
      <c r="K21" s="1">
        <v>109.75</v>
      </c>
      <c r="L21" s="1">
        <v>99.050000000000011</v>
      </c>
      <c r="M21" s="1">
        <v>31.35</v>
      </c>
      <c r="N21" s="1">
        <v>2.0299999999999998</v>
      </c>
      <c r="O21" s="1">
        <f t="shared" si="5"/>
        <v>280.9419369062939</v>
      </c>
      <c r="P21" s="1">
        <f t="shared" si="6"/>
        <v>1.89907652620168</v>
      </c>
      <c r="Q21" s="2">
        <v>-64.328690807799447</v>
      </c>
      <c r="R21" s="2">
        <v>3.8551253481894099</v>
      </c>
      <c r="S21" s="2">
        <v>0.71346813938673326</v>
      </c>
      <c r="T21" s="2">
        <v>75.888050139275691</v>
      </c>
      <c r="U21" s="2">
        <v>1.897604456824513</v>
      </c>
      <c r="V21" s="2">
        <v>359</v>
      </c>
      <c r="W21" s="2">
        <v>99.721448467966582</v>
      </c>
      <c r="X21" s="2">
        <v>5564.4568245125292</v>
      </c>
      <c r="Y21" s="2">
        <v>94.428969359331475</v>
      </c>
      <c r="Z21" s="2">
        <v>5269.1364902506912</v>
      </c>
      <c r="AA21" s="2">
        <v>69.637883008356553</v>
      </c>
      <c r="AB21" s="2">
        <v>3885.7938718662917</v>
      </c>
      <c r="AC21" s="2">
        <v>8.9136490250696383</v>
      </c>
      <c r="AD21" s="2">
        <v>497.38161559888533</v>
      </c>
      <c r="AE21" s="2">
        <v>-26</v>
      </c>
      <c r="AF21" s="2">
        <v>4.9400000000000004</v>
      </c>
      <c r="AG21" s="2">
        <v>-124</v>
      </c>
      <c r="AH21" s="2">
        <v>1.39</v>
      </c>
      <c r="AI21" s="2">
        <v>33</v>
      </c>
      <c r="AJ21" s="2">
        <v>4.95</v>
      </c>
      <c r="AK21" s="2">
        <v>7.3850000000000007</v>
      </c>
      <c r="AL21" s="2">
        <v>31.35</v>
      </c>
      <c r="AM21" s="2">
        <v>99.050000000000011</v>
      </c>
      <c r="AN21" s="2">
        <v>109.75</v>
      </c>
      <c r="AO21" s="2">
        <v>1.375</v>
      </c>
      <c r="AP21" s="2">
        <v>295</v>
      </c>
      <c r="AQ21" s="2">
        <v>2296.19</v>
      </c>
      <c r="AR21" s="2">
        <v>98</v>
      </c>
      <c r="AS21" s="2">
        <v>2.1000000000000005</v>
      </c>
      <c r="AT21" s="2">
        <v>67</v>
      </c>
      <c r="AU21" s="2">
        <v>14.58</v>
      </c>
      <c r="AV21" s="2">
        <v>24</v>
      </c>
      <c r="AW21" s="2">
        <v>24.36</v>
      </c>
      <c r="AX21" s="2">
        <v>25</v>
      </c>
      <c r="AY21" s="2">
        <v>64.61</v>
      </c>
      <c r="AZ21" s="2">
        <v>365</v>
      </c>
      <c r="BA21" s="2">
        <v>7006.7113400000017</v>
      </c>
      <c r="BB21" s="2">
        <v>3.5334945848375816</v>
      </c>
      <c r="BC21" s="2">
        <v>262.39600000000002</v>
      </c>
      <c r="BD21" s="2">
        <v>5.8125000000000003E-2</v>
      </c>
      <c r="BE21" s="2">
        <v>1.6341317365269457</v>
      </c>
      <c r="BF21" s="2">
        <v>234.23952095808383</v>
      </c>
      <c r="BG21" s="2">
        <v>139</v>
      </c>
      <c r="BH21" s="2">
        <v>83.233532934131745</v>
      </c>
      <c r="BI21" s="2">
        <v>71.850299401197603</v>
      </c>
      <c r="BJ21" s="2">
        <v>61</v>
      </c>
      <c r="BK21" s="2">
        <v>30.4</v>
      </c>
      <c r="BL21" s="2">
        <v>0</v>
      </c>
      <c r="BM21" s="2">
        <v>0</v>
      </c>
      <c r="BN21" s="2">
        <v>167</v>
      </c>
      <c r="BO21" s="2">
        <v>0</v>
      </c>
      <c r="BP21" s="2">
        <v>109.09580838323353</v>
      </c>
      <c r="BQ21" s="2">
        <v>98</v>
      </c>
      <c r="BR21" s="2">
        <v>2</v>
      </c>
      <c r="BS21" s="2">
        <v>5</v>
      </c>
      <c r="BT21" s="2">
        <v>69</v>
      </c>
      <c r="BU21" s="2">
        <v>147</v>
      </c>
      <c r="BV21" s="3">
        <v>92</v>
      </c>
      <c r="BW21" s="7">
        <v>8</v>
      </c>
      <c r="BX21" s="3">
        <v>0</v>
      </c>
      <c r="BY21" s="3">
        <v>0</v>
      </c>
      <c r="BZ21" s="3">
        <v>0</v>
      </c>
    </row>
    <row r="22" spans="1:78" x14ac:dyDescent="0.2">
      <c r="A22" s="2">
        <v>27</v>
      </c>
      <c r="B22" s="2" t="s">
        <v>25</v>
      </c>
      <c r="C22" s="4">
        <v>0.6479166666666667</v>
      </c>
      <c r="D22" s="4">
        <v>0.69861111111111107</v>
      </c>
      <c r="E22" s="1">
        <f t="shared" si="0"/>
        <v>72.999999999999901</v>
      </c>
      <c r="F22" s="5" t="s">
        <v>113</v>
      </c>
      <c r="G22" s="2" t="s">
        <v>115</v>
      </c>
      <c r="H22" s="2">
        <v>15</v>
      </c>
      <c r="I22" s="2" t="s">
        <v>11</v>
      </c>
      <c r="J22" s="1">
        <v>3.5397508896797163</v>
      </c>
      <c r="K22" s="1">
        <v>94.333333333333329</v>
      </c>
      <c r="L22" s="1">
        <v>99.766666666666652</v>
      </c>
      <c r="M22" s="1">
        <v>27.533333333333331</v>
      </c>
      <c r="N22" s="1">
        <v>1.77</v>
      </c>
      <c r="O22" s="1">
        <f t="shared" si="5"/>
        <v>256.13513890861492</v>
      </c>
      <c r="P22" s="1">
        <f t="shared" si="6"/>
        <v>1.9998592597060545</v>
      </c>
      <c r="Q22" s="2">
        <v>-62.288256227758005</v>
      </c>
      <c r="R22" s="2">
        <v>3.5397508896797163</v>
      </c>
      <c r="S22" s="2">
        <v>0.71023759244524043</v>
      </c>
      <c r="T22" s="2">
        <v>79.903985765124588</v>
      </c>
      <c r="U22" s="2">
        <v>1.9976156583629912</v>
      </c>
      <c r="V22" s="2">
        <v>281</v>
      </c>
      <c r="W22" s="2">
        <v>99.288256227758012</v>
      </c>
      <c r="X22" s="2">
        <v>4348.8256227757947</v>
      </c>
      <c r="Y22" s="2">
        <v>90.391459074733092</v>
      </c>
      <c r="Z22" s="2">
        <v>3959.1459074733039</v>
      </c>
      <c r="AA22" s="2">
        <v>52.669039145907469</v>
      </c>
      <c r="AB22" s="2">
        <v>2306.9039145907436</v>
      </c>
      <c r="AC22" s="2">
        <v>9.6085409252669027</v>
      </c>
      <c r="AD22" s="2">
        <v>420.85409252668978</v>
      </c>
      <c r="AE22" s="2">
        <v>-11</v>
      </c>
      <c r="AF22" s="2">
        <v>4.49</v>
      </c>
      <c r="AG22" s="2">
        <v>-166</v>
      </c>
      <c r="AH22" s="2">
        <v>0</v>
      </c>
      <c r="AI22" s="2">
        <v>29.133333333333336</v>
      </c>
      <c r="AJ22" s="2">
        <v>4.8666666666666663</v>
      </c>
      <c r="AK22" s="2">
        <v>7.4190000000000005</v>
      </c>
      <c r="AL22" s="2">
        <v>27.533333333333331</v>
      </c>
      <c r="AM22" s="2">
        <v>99.766666666666652</v>
      </c>
      <c r="AN22" s="2">
        <v>94.333333333333329</v>
      </c>
      <c r="AO22" s="2">
        <v>1.6333333333333335</v>
      </c>
      <c r="AP22" s="2">
        <v>3181</v>
      </c>
      <c r="AQ22" s="2">
        <v>21411.1</v>
      </c>
      <c r="AR22" s="2">
        <v>602</v>
      </c>
      <c r="AS22" s="2">
        <v>15.670000000000002</v>
      </c>
      <c r="AT22" s="2">
        <v>687</v>
      </c>
      <c r="AU22" s="2">
        <v>162.89999999999995</v>
      </c>
      <c r="AV22" s="2">
        <v>610</v>
      </c>
      <c r="AW22" s="2">
        <v>632.79999999999995</v>
      </c>
      <c r="AX22" s="2">
        <v>351</v>
      </c>
      <c r="AY22" s="2">
        <v>959.65</v>
      </c>
      <c r="AZ22" s="2">
        <v>5364</v>
      </c>
      <c r="BA22" s="2">
        <v>164446.49265499998</v>
      </c>
      <c r="BB22" s="2">
        <v>3.0079431188459562</v>
      </c>
      <c r="BC22" s="2">
        <v>17963.886999999999</v>
      </c>
      <c r="BD22" s="2">
        <v>5.0543981481481481E-2</v>
      </c>
      <c r="BE22" s="2">
        <v>1.8206896551724145</v>
      </c>
      <c r="BF22" s="2">
        <v>227.08965517241379</v>
      </c>
      <c r="BG22" s="2">
        <v>138</v>
      </c>
      <c r="BH22" s="2">
        <v>95.172413793103445</v>
      </c>
      <c r="BI22" s="2">
        <v>76.41379310344827</v>
      </c>
      <c r="BJ22" s="2">
        <v>186</v>
      </c>
      <c r="BK22" s="2">
        <v>127.5</v>
      </c>
      <c r="BL22" s="2">
        <v>0</v>
      </c>
      <c r="BM22" s="2">
        <v>0</v>
      </c>
      <c r="BN22" s="2">
        <v>145</v>
      </c>
      <c r="BO22" s="2">
        <v>1</v>
      </c>
      <c r="BP22" s="2">
        <v>93.489655172413791</v>
      </c>
      <c r="BQ22" s="2">
        <v>87</v>
      </c>
      <c r="BR22" s="2">
        <v>1</v>
      </c>
      <c r="BS22" s="2">
        <v>5</v>
      </c>
      <c r="BT22" s="2">
        <v>49</v>
      </c>
      <c r="BU22" s="2">
        <v>137</v>
      </c>
      <c r="BV22" s="2">
        <v>136</v>
      </c>
      <c r="BW22" s="7">
        <v>6.4</v>
      </c>
      <c r="BX22" s="3">
        <v>6</v>
      </c>
      <c r="BY22" s="3">
        <v>4</v>
      </c>
      <c r="BZ22" s="3">
        <v>1</v>
      </c>
    </row>
    <row r="23" spans="1:78" x14ac:dyDescent="0.2">
      <c r="A23" s="2">
        <v>30</v>
      </c>
      <c r="B23" s="2" t="s">
        <v>27</v>
      </c>
      <c r="C23" s="4">
        <v>0.40069444444444446</v>
      </c>
      <c r="D23" s="4">
        <v>0.44097222222222227</v>
      </c>
      <c r="E23" s="1">
        <f t="shared" si="0"/>
        <v>58.000000000000036</v>
      </c>
      <c r="F23" s="5" t="s">
        <v>113</v>
      </c>
      <c r="G23" s="2" t="s">
        <v>115</v>
      </c>
      <c r="H23" s="2">
        <v>18</v>
      </c>
      <c r="I23" s="2" t="s">
        <v>11</v>
      </c>
      <c r="J23" s="1">
        <v>4.72823529411765</v>
      </c>
      <c r="K23" s="1">
        <v>127</v>
      </c>
      <c r="L23" s="1">
        <v>99.666666666666671</v>
      </c>
      <c r="M23" s="1">
        <v>31.900000000000002</v>
      </c>
      <c r="N23" s="1">
        <v>2.19</v>
      </c>
      <c r="O23" s="1">
        <f t="shared" si="5"/>
        <v>371.86807737487715</v>
      </c>
      <c r="P23" s="1">
        <f t="shared" si="6"/>
        <v>2.159011549825411</v>
      </c>
      <c r="Q23" s="2">
        <v>-65.92307692307692</v>
      </c>
      <c r="R23" s="2">
        <v>4.72823529411765</v>
      </c>
      <c r="S23" s="2">
        <v>0.68957962083859825</v>
      </c>
      <c r="T23" s="2">
        <v>86.281990950226316</v>
      </c>
      <c r="U23" s="2">
        <v>2.1570588235294115</v>
      </c>
      <c r="V23" s="2">
        <v>221</v>
      </c>
      <c r="W23" s="2">
        <v>99.547511312217196</v>
      </c>
      <c r="X23" s="2">
        <v>3464.2533936651607</v>
      </c>
      <c r="Y23" s="2">
        <v>92.76018099547511</v>
      </c>
      <c r="Z23" s="2">
        <v>3228.0542986425362</v>
      </c>
      <c r="AA23" s="2">
        <v>68.778280542986423</v>
      </c>
      <c r="AB23" s="2">
        <v>2393.4841628959293</v>
      </c>
      <c r="AC23" s="2">
        <v>3.1674208144796379</v>
      </c>
      <c r="AD23" s="2">
        <v>110.22624434389147</v>
      </c>
      <c r="AE23" s="2">
        <v>-25</v>
      </c>
      <c r="AF23" s="2">
        <v>5.42</v>
      </c>
      <c r="AG23" s="2">
        <v>-115</v>
      </c>
      <c r="AH23" s="2">
        <v>2.02</v>
      </c>
      <c r="AI23" s="2">
        <v>39</v>
      </c>
      <c r="AJ23" s="2">
        <v>5.5</v>
      </c>
      <c r="AK23" s="2">
        <v>7.3833333333333329</v>
      </c>
      <c r="AL23" s="2">
        <v>31.900000000000002</v>
      </c>
      <c r="AM23" s="2">
        <v>99.666666666666671</v>
      </c>
      <c r="AN23" s="2">
        <v>127</v>
      </c>
      <c r="AO23" s="2">
        <v>1.0999999999999999</v>
      </c>
      <c r="AP23" s="2">
        <v>1391</v>
      </c>
      <c r="AQ23" s="2">
        <v>12161.170000000006</v>
      </c>
      <c r="AR23" s="2">
        <v>291</v>
      </c>
      <c r="AS23" s="2">
        <v>6.6</v>
      </c>
      <c r="AT23" s="2">
        <v>231</v>
      </c>
      <c r="AU23" s="2">
        <v>51.699999999999989</v>
      </c>
      <c r="AV23" s="2">
        <v>198</v>
      </c>
      <c r="AW23" s="2">
        <v>216.20999999999995</v>
      </c>
      <c r="AX23" s="2">
        <v>186</v>
      </c>
      <c r="AY23" s="2">
        <v>519.02999999999986</v>
      </c>
      <c r="AZ23" s="2">
        <v>1761</v>
      </c>
      <c r="BA23" s="2">
        <v>36832.126941999973</v>
      </c>
      <c r="BB23" s="2">
        <v>3.6128992700729206</v>
      </c>
      <c r="BC23" s="2">
        <v>134.55400000000003</v>
      </c>
      <c r="BD23" s="2">
        <v>3.9641203703703706E-2</v>
      </c>
      <c r="BE23" s="2">
        <v>1.8719298245614007</v>
      </c>
      <c r="BF23" s="2">
        <v>325.36842105263156</v>
      </c>
      <c r="BG23" s="2">
        <v>19</v>
      </c>
      <c r="BH23" s="2">
        <v>16.666666666666664</v>
      </c>
      <c r="BI23" s="2">
        <v>75.622807017543863</v>
      </c>
      <c r="BJ23" s="2">
        <v>360</v>
      </c>
      <c r="BK23" s="2">
        <v>115.6</v>
      </c>
      <c r="BL23" s="2">
        <v>0</v>
      </c>
      <c r="BM23" s="2">
        <v>0</v>
      </c>
      <c r="BN23" s="2">
        <v>114</v>
      </c>
      <c r="BO23" s="2">
        <v>0</v>
      </c>
      <c r="BP23" s="2">
        <v>130.63157894736841</v>
      </c>
      <c r="BQ23" s="2">
        <v>124</v>
      </c>
      <c r="BR23" s="2">
        <v>1</v>
      </c>
      <c r="BS23" s="2">
        <v>4</v>
      </c>
      <c r="BT23" s="2">
        <v>83</v>
      </c>
      <c r="BU23" s="2">
        <v>155</v>
      </c>
      <c r="BV23" s="2">
        <v>118</v>
      </c>
      <c r="BW23" s="7">
        <v>16.7</v>
      </c>
      <c r="BX23" s="3">
        <v>0</v>
      </c>
      <c r="BY23" s="3">
        <v>0</v>
      </c>
      <c r="BZ23" s="3">
        <v>0</v>
      </c>
    </row>
    <row r="24" spans="1:78" x14ac:dyDescent="0.2">
      <c r="A24" s="2">
        <v>32</v>
      </c>
      <c r="B24" s="2" t="s">
        <v>29</v>
      </c>
      <c r="C24" s="4">
        <v>0.5493055555555556</v>
      </c>
      <c r="D24" s="4">
        <v>0.6020833333333333</v>
      </c>
      <c r="E24" s="1">
        <f t="shared" si="0"/>
        <v>75.999999999999886</v>
      </c>
      <c r="F24" s="5" t="s">
        <v>112</v>
      </c>
      <c r="G24" s="2" t="s">
        <v>115</v>
      </c>
      <c r="H24" s="2">
        <v>20</v>
      </c>
      <c r="I24" s="2" t="s">
        <v>11</v>
      </c>
      <c r="J24" s="1">
        <v>4.8910763888888908</v>
      </c>
      <c r="K24" s="1">
        <v>101.66666666666667</v>
      </c>
      <c r="L24" s="1">
        <v>99.3</v>
      </c>
      <c r="M24" s="1">
        <v>27.233333333333334</v>
      </c>
      <c r="N24" s="1">
        <v>2.15</v>
      </c>
      <c r="O24" s="1">
        <f t="shared" si="5"/>
        <v>312.52954411337225</v>
      </c>
      <c r="P24" s="1">
        <f t="shared" si="6"/>
        <v>2.2749192506459956</v>
      </c>
      <c r="Q24" s="2">
        <v>-58.711805555555557</v>
      </c>
      <c r="R24" s="2">
        <v>4.8910763888888908</v>
      </c>
      <c r="S24" s="2">
        <v>0.77274876201561249</v>
      </c>
      <c r="T24" s="2">
        <v>90.912152777777777</v>
      </c>
      <c r="U24" s="2">
        <v>2.272569444444442</v>
      </c>
      <c r="V24" s="2">
        <v>288</v>
      </c>
      <c r="W24" s="2">
        <v>98.263888888888886</v>
      </c>
      <c r="X24" s="2">
        <v>4480.8333333333258</v>
      </c>
      <c r="Y24" s="2">
        <v>85.763888888888886</v>
      </c>
      <c r="Z24" s="2">
        <v>3910.8333333333267</v>
      </c>
      <c r="AA24" s="2">
        <v>44.097222222222221</v>
      </c>
      <c r="AB24" s="2">
        <v>2010.8333333333301</v>
      </c>
      <c r="AC24" s="2">
        <v>5.5555555555555554</v>
      </c>
      <c r="AD24" s="2">
        <v>253.33333333333292</v>
      </c>
      <c r="AE24" s="2">
        <v>-7</v>
      </c>
      <c r="AF24" s="2">
        <v>5.98</v>
      </c>
      <c r="AG24" s="2">
        <v>-141</v>
      </c>
      <c r="AH24" s="2">
        <v>1.89</v>
      </c>
      <c r="AI24" s="2">
        <v>31.666666666666668</v>
      </c>
      <c r="AJ24" s="2">
        <v>5.2333333333333334</v>
      </c>
      <c r="AK24" s="2">
        <v>7.3633333333333333</v>
      </c>
      <c r="AL24" s="2">
        <v>27.233333333333334</v>
      </c>
      <c r="AM24" s="2">
        <v>99.3</v>
      </c>
      <c r="AN24" s="2">
        <v>101.66666666666667</v>
      </c>
      <c r="AO24" s="2">
        <v>0.96666666666666679</v>
      </c>
      <c r="AP24" s="2">
        <v>607</v>
      </c>
      <c r="AQ24" s="2">
        <v>1541.36</v>
      </c>
      <c r="AR24" s="2">
        <v>337</v>
      </c>
      <c r="AS24" s="2">
        <v>6.2999999999999989</v>
      </c>
      <c r="AT24" s="2">
        <v>143</v>
      </c>
      <c r="AU24" s="2">
        <v>29.99</v>
      </c>
      <c r="AV24" s="2">
        <v>47</v>
      </c>
      <c r="AW24" s="2">
        <v>49.199999999999996</v>
      </c>
      <c r="AX24" s="2">
        <v>29</v>
      </c>
      <c r="AY24" s="2">
        <v>77.08</v>
      </c>
      <c r="AZ24" s="2">
        <v>712</v>
      </c>
      <c r="BA24" s="2">
        <v>8414.1226069999975</v>
      </c>
      <c r="BB24" s="2">
        <v>3.5680450704225453</v>
      </c>
      <c r="BC24" s="2">
        <v>67.37</v>
      </c>
      <c r="BD24" s="2">
        <v>4.9305555555555554E-2</v>
      </c>
      <c r="BE24" s="2">
        <v>1.7986013986013969</v>
      </c>
      <c r="BF24" s="2">
        <v>249.57342657342659</v>
      </c>
      <c r="BG24" s="2">
        <v>98</v>
      </c>
      <c r="BH24" s="2">
        <v>68.531468531468533</v>
      </c>
      <c r="BI24" s="2">
        <v>75.132867132867133</v>
      </c>
      <c r="BJ24" s="2">
        <v>71</v>
      </c>
      <c r="BK24" s="2">
        <v>38.5</v>
      </c>
      <c r="BL24" s="2">
        <v>0</v>
      </c>
      <c r="BM24" s="2">
        <v>0</v>
      </c>
      <c r="BN24" s="2">
        <v>143</v>
      </c>
      <c r="BO24" s="2">
        <v>1</v>
      </c>
      <c r="BP24" s="2">
        <v>104.54545454545455</v>
      </c>
      <c r="BQ24" s="2">
        <v>100</v>
      </c>
      <c r="BR24" s="2">
        <v>1</v>
      </c>
      <c r="BS24" s="2">
        <v>5</v>
      </c>
      <c r="BT24" s="2">
        <v>99</v>
      </c>
      <c r="BU24" s="2">
        <v>136</v>
      </c>
      <c r="BV24" s="2">
        <v>117</v>
      </c>
      <c r="BW24" s="7">
        <v>7.7</v>
      </c>
      <c r="BX24" s="3">
        <v>0</v>
      </c>
      <c r="BY24" s="3">
        <v>0</v>
      </c>
      <c r="BZ24" s="3">
        <v>0</v>
      </c>
    </row>
    <row r="25" spans="1:78" x14ac:dyDescent="0.2">
      <c r="A25" s="2">
        <v>34</v>
      </c>
      <c r="B25" s="2" t="s">
        <v>30</v>
      </c>
      <c r="C25" s="4">
        <v>0.39444444444444443</v>
      </c>
      <c r="D25" s="4">
        <v>0.45</v>
      </c>
      <c r="E25" s="1">
        <f t="shared" si="0"/>
        <v>80.000000000000028</v>
      </c>
      <c r="F25" s="5" t="s">
        <v>112</v>
      </c>
      <c r="G25" s="2" t="s">
        <v>115</v>
      </c>
      <c r="H25" s="2">
        <v>22</v>
      </c>
      <c r="I25" s="2" t="s">
        <v>11</v>
      </c>
      <c r="J25" s="1">
        <v>3.8738205980066467</v>
      </c>
      <c r="K25" s="1">
        <v>109</v>
      </c>
      <c r="L25" s="1">
        <v>99.433333333333323</v>
      </c>
      <c r="M25" s="1">
        <v>28.899999999999995</v>
      </c>
      <c r="N25" s="1">
        <v>1.98</v>
      </c>
      <c r="O25" s="1">
        <f t="shared" si="5"/>
        <v>288.55399651017387</v>
      </c>
      <c r="P25" s="1">
        <f t="shared" si="6"/>
        <v>1.9564750494983065</v>
      </c>
      <c r="Q25" s="2">
        <v>-53.843853820598007</v>
      </c>
      <c r="R25" s="2">
        <v>3.8738205980066467</v>
      </c>
      <c r="S25" s="2">
        <v>0.55390404196722087</v>
      </c>
      <c r="T25" s="2">
        <v>78.259136212624597</v>
      </c>
      <c r="U25" s="2">
        <v>1.9565448504983383</v>
      </c>
      <c r="V25" s="2">
        <v>301</v>
      </c>
      <c r="W25" s="2">
        <v>97.674418604651152</v>
      </c>
      <c r="X25" s="2">
        <v>4688.3720930232575</v>
      </c>
      <c r="Y25" s="2">
        <v>85.714285714285708</v>
      </c>
      <c r="Z25" s="2">
        <v>4114.2857142857156</v>
      </c>
      <c r="AA25" s="2">
        <v>22.591362126245848</v>
      </c>
      <c r="AB25" s="2">
        <v>1084.385382059801</v>
      </c>
      <c r="AC25" s="2">
        <v>2.3255813953488373</v>
      </c>
      <c r="AD25" s="2">
        <v>111.62790697674423</v>
      </c>
      <c r="AE25" s="2">
        <v>-14</v>
      </c>
      <c r="AF25" s="2">
        <v>4.84</v>
      </c>
      <c r="AG25" s="2">
        <v>-111</v>
      </c>
      <c r="AH25" s="2">
        <v>1.78</v>
      </c>
      <c r="AI25" s="2">
        <v>33.666666666666664</v>
      </c>
      <c r="AJ25" s="2">
        <v>5.1000000000000005</v>
      </c>
      <c r="AK25" s="2">
        <v>7.3466666666666667</v>
      </c>
      <c r="AL25" s="2">
        <v>28.899999999999995</v>
      </c>
      <c r="AM25" s="2">
        <v>99.433333333333323</v>
      </c>
      <c r="AN25" s="2">
        <v>109</v>
      </c>
      <c r="AO25" s="2">
        <v>2.5666666666666669</v>
      </c>
      <c r="AP25" s="2">
        <v>799</v>
      </c>
      <c r="AQ25" s="2">
        <v>4194.8</v>
      </c>
      <c r="AR25" s="2">
        <v>302</v>
      </c>
      <c r="AS25" s="2">
        <v>5.9899999999999993</v>
      </c>
      <c r="AT25" s="2">
        <v>128</v>
      </c>
      <c r="AU25" s="2">
        <v>29.790000000000006</v>
      </c>
      <c r="AV25" s="2">
        <v>91</v>
      </c>
      <c r="AW25" s="2">
        <v>98.419999999999987</v>
      </c>
      <c r="AX25" s="2">
        <v>80</v>
      </c>
      <c r="AY25" s="2">
        <v>221.45000000000005</v>
      </c>
      <c r="AZ25" s="2">
        <v>938</v>
      </c>
      <c r="BA25" s="2">
        <v>11983.294717000004</v>
      </c>
      <c r="BB25" s="2">
        <v>3.4853604318131524</v>
      </c>
      <c r="BC25" s="2">
        <v>9.468</v>
      </c>
      <c r="BD25" s="2">
        <v>5.2939814814814821E-2</v>
      </c>
      <c r="BE25" s="2">
        <v>1.8960526315789465</v>
      </c>
      <c r="BF25" s="2">
        <v>277.55263157894734</v>
      </c>
      <c r="BG25" s="2">
        <v>65</v>
      </c>
      <c r="BH25" s="2">
        <v>42.763157894736842</v>
      </c>
      <c r="BI25" s="2">
        <v>72.23026315789474</v>
      </c>
      <c r="BJ25" s="2">
        <v>78</v>
      </c>
      <c r="BK25" s="2">
        <v>11.1</v>
      </c>
      <c r="BL25" s="2">
        <v>0</v>
      </c>
      <c r="BM25" s="2">
        <v>0</v>
      </c>
      <c r="BN25" s="2">
        <v>152</v>
      </c>
      <c r="BO25" s="2">
        <v>1</v>
      </c>
      <c r="BP25" s="2">
        <v>109.98026315789474</v>
      </c>
      <c r="BQ25" s="2">
        <v>104</v>
      </c>
      <c r="BR25" s="2">
        <v>2</v>
      </c>
      <c r="BS25" s="2">
        <v>5</v>
      </c>
      <c r="BT25" s="2">
        <v>89</v>
      </c>
      <c r="BU25" s="2">
        <v>136</v>
      </c>
      <c r="BV25" s="2">
        <v>98</v>
      </c>
      <c r="BW25" s="7">
        <v>11.6</v>
      </c>
      <c r="BX25" s="3">
        <v>0</v>
      </c>
      <c r="BY25" s="3">
        <v>0</v>
      </c>
      <c r="BZ25" s="3">
        <v>0</v>
      </c>
    </row>
    <row r="26" spans="1:78" x14ac:dyDescent="0.2">
      <c r="A26" s="2">
        <v>40</v>
      </c>
      <c r="B26" s="2" t="s">
        <v>36</v>
      </c>
      <c r="C26" s="4">
        <v>0.38680555555555557</v>
      </c>
      <c r="D26" s="4">
        <v>0.43472222222222223</v>
      </c>
      <c r="E26" s="1">
        <f t="shared" si="0"/>
        <v>69</v>
      </c>
      <c r="F26" s="5" t="s">
        <v>113</v>
      </c>
      <c r="G26" s="2" t="s">
        <v>116</v>
      </c>
      <c r="H26" s="2">
        <v>28</v>
      </c>
      <c r="I26" s="2" t="s">
        <v>11</v>
      </c>
      <c r="J26" s="1">
        <v>4.3257539682539745</v>
      </c>
      <c r="K26" s="1">
        <v>105</v>
      </c>
      <c r="L26" s="1">
        <v>98.566666666666663</v>
      </c>
      <c r="M26" s="1">
        <v>34.699999999999996</v>
      </c>
      <c r="N26" s="1">
        <v>2.17</v>
      </c>
      <c r="O26" s="1">
        <f t="shared" si="5"/>
        <v>280.7898730103874</v>
      </c>
      <c r="P26" s="1">
        <f t="shared" si="6"/>
        <v>1.9934350084119699</v>
      </c>
      <c r="Q26" s="2">
        <v>-59.634920634920633</v>
      </c>
      <c r="R26" s="2">
        <v>4.3257539682539745</v>
      </c>
      <c r="S26" s="2">
        <v>0.67867211789613002</v>
      </c>
      <c r="T26" s="2">
        <v>74.840039682539654</v>
      </c>
      <c r="U26" s="2">
        <v>1.8709920634920647</v>
      </c>
      <c r="V26" s="2">
        <v>252</v>
      </c>
      <c r="W26" s="2">
        <v>99.603174603174608</v>
      </c>
      <c r="X26" s="2">
        <v>4123.5714285714284</v>
      </c>
      <c r="Y26" s="2">
        <v>91.666666666666657</v>
      </c>
      <c r="Z26" s="2">
        <v>3795</v>
      </c>
      <c r="AA26" s="2">
        <v>59.920634920634917</v>
      </c>
      <c r="AB26" s="2">
        <v>2480.7142857142858</v>
      </c>
      <c r="AC26" s="2">
        <v>0.3968253968253968</v>
      </c>
      <c r="AD26" s="2">
        <v>16.428571428571427</v>
      </c>
      <c r="AE26" s="2">
        <v>-27</v>
      </c>
      <c r="AF26" s="2">
        <v>5.12</v>
      </c>
      <c r="AG26" s="2">
        <v>-89</v>
      </c>
      <c r="AH26" s="2">
        <v>0.65</v>
      </c>
      <c r="AI26" s="2">
        <v>31.666666666666668</v>
      </c>
      <c r="AJ26" s="2">
        <v>5.833333333333333</v>
      </c>
      <c r="AK26" s="2">
        <v>7.416666666666667</v>
      </c>
      <c r="AL26" s="2">
        <v>34.699999999999996</v>
      </c>
      <c r="AM26" s="2">
        <v>98.566666666666663</v>
      </c>
      <c r="AN26" s="2">
        <v>105</v>
      </c>
      <c r="AO26" s="2">
        <v>1</v>
      </c>
      <c r="AP26" s="2">
        <v>2412</v>
      </c>
      <c r="AQ26" s="2">
        <v>17860.090000000004</v>
      </c>
      <c r="AR26" s="2">
        <v>283</v>
      </c>
      <c r="AS26" s="2">
        <v>7.54</v>
      </c>
      <c r="AT26" s="2">
        <v>425</v>
      </c>
      <c r="AU26" s="2">
        <v>106.85000000000004</v>
      </c>
      <c r="AV26" s="2">
        <v>467</v>
      </c>
      <c r="AW26" s="2">
        <v>502.20000000000005</v>
      </c>
      <c r="AX26" s="2">
        <v>369</v>
      </c>
      <c r="AY26" s="2">
        <v>1045.8300000000002</v>
      </c>
      <c r="AZ26" s="2">
        <v>2777</v>
      </c>
      <c r="BA26" s="2">
        <v>41878.451351000011</v>
      </c>
      <c r="BB26" s="2">
        <v>3.05074624463521</v>
      </c>
      <c r="BC26" s="2">
        <v>1448.6510000000003</v>
      </c>
      <c r="BD26" s="2">
        <v>4.3148148148148151E-2</v>
      </c>
      <c r="BE26" s="2">
        <v>1.6919354838709675</v>
      </c>
      <c r="BF26" s="2">
        <v>224.61290322580646</v>
      </c>
      <c r="BG26" s="2">
        <v>124</v>
      </c>
      <c r="BH26" s="2">
        <v>100</v>
      </c>
      <c r="BI26" s="2">
        <v>77.33064516129032</v>
      </c>
      <c r="BJ26" s="2">
        <v>216</v>
      </c>
      <c r="BK26" s="2">
        <v>233.7</v>
      </c>
      <c r="BL26" s="2">
        <v>0</v>
      </c>
      <c r="BM26" s="2">
        <v>0</v>
      </c>
      <c r="BN26" s="2">
        <v>124</v>
      </c>
      <c r="BO26" s="2">
        <v>2</v>
      </c>
      <c r="BP26" s="2">
        <v>101.58064516129032</v>
      </c>
      <c r="BQ26" s="2">
        <v>99</v>
      </c>
      <c r="BR26" s="2">
        <v>2</v>
      </c>
      <c r="BS26" s="2">
        <v>4</v>
      </c>
      <c r="BT26" s="2">
        <v>70</v>
      </c>
      <c r="BU26" s="2">
        <v>131</v>
      </c>
      <c r="BV26" s="2">
        <v>122</v>
      </c>
      <c r="BW26" s="7">
        <v>10.8</v>
      </c>
      <c r="BX26" s="2">
        <v>0</v>
      </c>
      <c r="BY26" s="2">
        <v>0</v>
      </c>
      <c r="BZ26" s="2">
        <v>0</v>
      </c>
    </row>
    <row r="27" spans="1:78" x14ac:dyDescent="0.2">
      <c r="A27" s="2">
        <v>41</v>
      </c>
      <c r="B27" s="2" t="s">
        <v>37</v>
      </c>
      <c r="C27" s="4">
        <v>0.38680555555555557</v>
      </c>
      <c r="D27" s="4">
        <v>0.44027777777777777</v>
      </c>
      <c r="E27" s="1">
        <f t="shared" si="0"/>
        <v>76.999999999999972</v>
      </c>
      <c r="F27" s="5" t="s">
        <v>113</v>
      </c>
      <c r="G27" s="2" t="s">
        <v>115</v>
      </c>
      <c r="H27" s="2">
        <v>29</v>
      </c>
      <c r="I27" s="2" t="s">
        <v>11</v>
      </c>
      <c r="J27" s="1">
        <v>3.3614864864864873</v>
      </c>
      <c r="K27" s="1">
        <v>96.25</v>
      </c>
      <c r="L27" s="1">
        <v>100</v>
      </c>
      <c r="M27" s="1">
        <v>33.174999999999997</v>
      </c>
      <c r="N27" s="1">
        <v>1.93</v>
      </c>
      <c r="O27" s="1">
        <f t="shared" si="5"/>
        <v>228.16224508997345</v>
      </c>
      <c r="P27" s="1">
        <f t="shared" si="6"/>
        <v>1.7417028427391126</v>
      </c>
      <c r="Q27" s="2">
        <v>-59.631756756756758</v>
      </c>
      <c r="R27" s="2">
        <v>3.3614864864864873</v>
      </c>
      <c r="S27" s="2">
        <v>0.79363729483244372</v>
      </c>
      <c r="T27" s="2">
        <v>69.309087837837851</v>
      </c>
      <c r="U27" s="2">
        <v>1.7331418918918922</v>
      </c>
      <c r="V27" s="2">
        <v>296</v>
      </c>
      <c r="W27" s="2">
        <v>99.324324324324323</v>
      </c>
      <c r="X27" s="2">
        <v>4588.7837837837815</v>
      </c>
      <c r="Y27" s="2">
        <v>84.797297297297305</v>
      </c>
      <c r="Z27" s="2">
        <v>3917.6351351351336</v>
      </c>
      <c r="AA27" s="2">
        <v>55.067567567567565</v>
      </c>
      <c r="AB27" s="2">
        <v>2544.1216216216208</v>
      </c>
      <c r="AC27" s="2">
        <v>6.756756756756757</v>
      </c>
      <c r="AD27" s="2">
        <v>312.16216216216208</v>
      </c>
      <c r="AE27" s="2">
        <v>-17</v>
      </c>
      <c r="AF27" s="2">
        <v>4.78</v>
      </c>
      <c r="AG27" s="2">
        <v>-158</v>
      </c>
      <c r="AH27" s="2">
        <v>1.38</v>
      </c>
      <c r="AI27" s="2">
        <v>29</v>
      </c>
      <c r="AJ27" s="2">
        <v>5.05</v>
      </c>
      <c r="AK27" s="2">
        <v>7.4125000000000005</v>
      </c>
      <c r="AL27" s="2">
        <v>33.174999999999997</v>
      </c>
      <c r="AM27" s="2">
        <v>100</v>
      </c>
      <c r="AN27" s="2">
        <v>96.25</v>
      </c>
      <c r="AO27" s="2">
        <v>1.2000000000000002</v>
      </c>
      <c r="AP27" s="2">
        <v>2751</v>
      </c>
      <c r="AQ27" s="2">
        <v>8291.4699999999993</v>
      </c>
      <c r="AR27" s="2">
        <v>1384</v>
      </c>
      <c r="AS27" s="2">
        <v>28.159999999999997</v>
      </c>
      <c r="AT27" s="2">
        <v>683</v>
      </c>
      <c r="AU27" s="2">
        <v>142.45000000000002</v>
      </c>
      <c r="AV27" s="2">
        <v>202</v>
      </c>
      <c r="AW27" s="2">
        <v>197.70999999999995</v>
      </c>
      <c r="AX27" s="2">
        <v>116</v>
      </c>
      <c r="AY27" s="2">
        <v>316.73999999999995</v>
      </c>
      <c r="AZ27" s="2">
        <v>3141</v>
      </c>
      <c r="BA27" s="2">
        <v>34195.283556000002</v>
      </c>
      <c r="BB27" s="2">
        <v>3.0903526339690952</v>
      </c>
      <c r="BC27" s="2">
        <v>1843.6490000000003</v>
      </c>
      <c r="BD27" s="2">
        <v>5.0972222222222224E-2</v>
      </c>
      <c r="BE27" s="2">
        <v>1.4181818181818158</v>
      </c>
      <c r="BF27" s="2">
        <v>186.48951048951048</v>
      </c>
      <c r="BG27" s="2">
        <v>143</v>
      </c>
      <c r="BH27" s="2">
        <v>100</v>
      </c>
      <c r="BI27" s="2">
        <v>69.11888111888112</v>
      </c>
      <c r="BJ27" s="2">
        <v>21</v>
      </c>
      <c r="BK27" s="2">
        <v>5.2</v>
      </c>
      <c r="BL27" s="2">
        <v>0</v>
      </c>
      <c r="BM27" s="2">
        <v>0</v>
      </c>
      <c r="BN27" s="2">
        <v>143</v>
      </c>
      <c r="BO27" s="2">
        <v>0</v>
      </c>
      <c r="BP27" s="2">
        <v>100.63636363636364</v>
      </c>
      <c r="BQ27" s="2">
        <v>85</v>
      </c>
      <c r="BR27" s="2">
        <v>1</v>
      </c>
      <c r="BS27" s="2">
        <v>5</v>
      </c>
      <c r="BT27" s="2">
        <v>124</v>
      </c>
      <c r="BU27" s="2">
        <v>139</v>
      </c>
      <c r="BV27" s="2">
        <v>89</v>
      </c>
      <c r="BW27" s="7">
        <v>20.9</v>
      </c>
      <c r="BX27" s="3">
        <v>0</v>
      </c>
      <c r="BY27" s="3">
        <v>0</v>
      </c>
      <c r="BZ27" s="3">
        <v>0</v>
      </c>
    </row>
    <row r="28" spans="1:78" x14ac:dyDescent="0.2">
      <c r="A28" s="2">
        <v>45</v>
      </c>
      <c r="B28" s="2" t="s">
        <v>40</v>
      </c>
      <c r="C28" s="4">
        <v>0.40625</v>
      </c>
      <c r="D28" s="4">
        <v>0.46666666666666662</v>
      </c>
      <c r="E28" s="1">
        <f t="shared" si="0"/>
        <v>86.999999999999929</v>
      </c>
      <c r="F28" s="5" t="s">
        <v>113</v>
      </c>
      <c r="G28" s="2" t="s">
        <v>115</v>
      </c>
      <c r="H28" s="2">
        <v>33</v>
      </c>
      <c r="I28" s="2" t="s">
        <v>11</v>
      </c>
      <c r="J28" s="1">
        <v>4.4207142857142729</v>
      </c>
      <c r="K28" s="1">
        <v>105.75</v>
      </c>
      <c r="L28" s="1">
        <v>100.2</v>
      </c>
      <c r="M28" s="1">
        <v>33</v>
      </c>
      <c r="N28" s="1">
        <v>2.04</v>
      </c>
      <c r="O28" s="1">
        <f t="shared" si="5"/>
        <v>312.49821252100759</v>
      </c>
      <c r="P28" s="1">
        <f t="shared" si="6"/>
        <v>2.1670168067226827</v>
      </c>
      <c r="Q28" s="2">
        <v>-57.711309523809526</v>
      </c>
      <c r="R28" s="2">
        <v>4.4207142857142729</v>
      </c>
      <c r="S28" s="2">
        <v>0.35993294803184006</v>
      </c>
      <c r="T28" s="2">
        <v>85.013630952380964</v>
      </c>
      <c r="U28" s="2">
        <v>2.1258333333333366</v>
      </c>
      <c r="V28" s="2">
        <v>336</v>
      </c>
      <c r="W28" s="2">
        <v>99.404761904761912</v>
      </c>
      <c r="X28" s="2">
        <v>5188.928571428567</v>
      </c>
      <c r="Y28" s="2">
        <v>98.80952380952381</v>
      </c>
      <c r="Z28" s="2">
        <v>5157.8571428571386</v>
      </c>
      <c r="AA28" s="2">
        <v>24.404761904761905</v>
      </c>
      <c r="AB28" s="2">
        <v>1273.9285714285702</v>
      </c>
      <c r="AC28" s="2">
        <v>0.29761904761904762</v>
      </c>
      <c r="AD28" s="2">
        <v>15.53571428571427</v>
      </c>
      <c r="AE28" s="2">
        <v>-20</v>
      </c>
      <c r="AF28" s="2">
        <v>5.09</v>
      </c>
      <c r="AG28" s="2">
        <v>-103</v>
      </c>
      <c r="AH28" s="2">
        <v>1.76</v>
      </c>
      <c r="AI28" s="2">
        <v>31.75</v>
      </c>
      <c r="AJ28" s="2">
        <v>4.9749999999999996</v>
      </c>
      <c r="AK28" s="2">
        <v>7.4275000000000002</v>
      </c>
      <c r="AL28" s="2">
        <v>33</v>
      </c>
      <c r="AM28" s="2">
        <v>100.2</v>
      </c>
      <c r="AN28" s="2">
        <v>105.75</v>
      </c>
      <c r="AO28" s="2">
        <v>1.25</v>
      </c>
      <c r="AP28" s="2">
        <v>1908</v>
      </c>
      <c r="AQ28" s="2">
        <v>11816.319999999998</v>
      </c>
      <c r="AR28" s="2">
        <v>517</v>
      </c>
      <c r="AS28" s="2">
        <v>11.720000000000002</v>
      </c>
      <c r="AT28" s="2">
        <v>377</v>
      </c>
      <c r="AU28" s="2">
        <v>86.69</v>
      </c>
      <c r="AV28" s="2">
        <v>289</v>
      </c>
      <c r="AW28" s="2">
        <v>308.27000000000004</v>
      </c>
      <c r="AX28" s="2">
        <v>217</v>
      </c>
      <c r="AY28" s="2">
        <v>612.45000000000016</v>
      </c>
      <c r="AZ28" s="2">
        <v>2272</v>
      </c>
      <c r="BA28" s="2">
        <v>35639.755252999967</v>
      </c>
      <c r="BB28" s="2">
        <v>3.585266726137208</v>
      </c>
      <c r="BC28" s="2">
        <v>184.71899999999999</v>
      </c>
      <c r="BD28" s="2">
        <v>5.1898148148148152E-2</v>
      </c>
      <c r="BE28" s="2">
        <v>1.9140939597315438</v>
      </c>
      <c r="BF28" s="2">
        <v>269.34899328859058</v>
      </c>
      <c r="BG28" s="2">
        <v>50</v>
      </c>
      <c r="BH28" s="2">
        <v>33.557046979865774</v>
      </c>
      <c r="BI28" s="2">
        <v>83.744966442953015</v>
      </c>
      <c r="BJ28" s="2">
        <v>360</v>
      </c>
      <c r="BK28" s="2">
        <v>150.39999999999998</v>
      </c>
      <c r="BL28" s="2">
        <v>0</v>
      </c>
      <c r="BM28" s="2">
        <v>0</v>
      </c>
      <c r="BN28" s="2">
        <v>149</v>
      </c>
      <c r="BO28" s="2">
        <v>1</v>
      </c>
      <c r="BP28" s="2">
        <v>104.87919463087249</v>
      </c>
      <c r="BQ28" s="2">
        <v>97</v>
      </c>
      <c r="BR28" s="2">
        <v>1</v>
      </c>
      <c r="BS28" s="2">
        <v>4</v>
      </c>
      <c r="BT28" s="2">
        <v>83</v>
      </c>
      <c r="BU28" s="2">
        <v>127</v>
      </c>
      <c r="BV28" s="2">
        <v>95</v>
      </c>
      <c r="BW28" s="7">
        <v>8.6999999999999993</v>
      </c>
      <c r="BX28" s="3">
        <v>0</v>
      </c>
      <c r="BY28" s="3">
        <v>0</v>
      </c>
      <c r="BZ28" s="3">
        <v>0</v>
      </c>
    </row>
    <row r="29" spans="1:78" x14ac:dyDescent="0.2">
      <c r="A29" s="2">
        <v>48</v>
      </c>
      <c r="B29" s="2" t="s">
        <v>43</v>
      </c>
      <c r="C29" s="4">
        <v>0.39374999999999999</v>
      </c>
      <c r="D29" s="4">
        <v>0.44791666666666669</v>
      </c>
      <c r="E29" s="1">
        <f t="shared" si="0"/>
        <v>78.000000000000043</v>
      </c>
      <c r="F29" s="5" t="s">
        <v>113</v>
      </c>
      <c r="G29" s="2" t="s">
        <v>116</v>
      </c>
      <c r="H29" s="2">
        <v>36</v>
      </c>
      <c r="I29" s="2" t="s">
        <v>11</v>
      </c>
      <c r="J29" s="1">
        <v>4.0240000000000036</v>
      </c>
      <c r="K29" s="1">
        <v>105.75</v>
      </c>
      <c r="L29" s="1">
        <v>97.075000000000003</v>
      </c>
      <c r="M29" s="1">
        <v>32.375</v>
      </c>
      <c r="N29" s="1">
        <v>2.04</v>
      </c>
      <c r="O29" s="1">
        <f t="shared" si="5"/>
        <v>275.58559282352968</v>
      </c>
      <c r="P29" s="1">
        <f t="shared" si="6"/>
        <v>1.9725490196078448</v>
      </c>
      <c r="Q29" s="2">
        <v>-48.81</v>
      </c>
      <c r="R29" s="2">
        <v>4.0240000000000036</v>
      </c>
      <c r="S29" s="2">
        <v>0.71502788962607333</v>
      </c>
      <c r="T29" s="2">
        <v>78.902199999999979</v>
      </c>
      <c r="U29" s="2">
        <v>1.972799999999999</v>
      </c>
      <c r="V29" s="2">
        <v>300</v>
      </c>
      <c r="W29" s="2">
        <v>95.666666666666671</v>
      </c>
      <c r="X29" s="2">
        <v>4477.2000000000025</v>
      </c>
      <c r="Y29" s="2">
        <v>86.666666666666671</v>
      </c>
      <c r="Z29" s="2">
        <v>4056.0000000000027</v>
      </c>
      <c r="AA29" s="2">
        <v>4</v>
      </c>
      <c r="AB29" s="2">
        <v>187.2000000000001</v>
      </c>
      <c r="AC29" s="2">
        <v>0.66666666666666674</v>
      </c>
      <c r="AD29" s="2">
        <v>31.200000000000021</v>
      </c>
      <c r="AE29" s="2">
        <v>-17</v>
      </c>
      <c r="AF29" s="2">
        <v>5.13</v>
      </c>
      <c r="AG29" s="2">
        <v>-110</v>
      </c>
      <c r="AH29" s="2">
        <v>1.51</v>
      </c>
      <c r="AI29" s="2">
        <v>31.75</v>
      </c>
      <c r="AJ29" s="2">
        <v>5.25</v>
      </c>
      <c r="AK29" s="2">
        <v>7.4024999999999999</v>
      </c>
      <c r="AL29" s="2">
        <v>32.375</v>
      </c>
      <c r="AM29" s="2">
        <v>97.075000000000003</v>
      </c>
      <c r="AN29" s="2">
        <v>105.75</v>
      </c>
      <c r="AO29" s="2">
        <v>0.82500000000000007</v>
      </c>
      <c r="AP29" s="2">
        <v>5250</v>
      </c>
      <c r="AQ29" s="2">
        <v>41815.149999999994</v>
      </c>
      <c r="AR29" s="2">
        <v>911</v>
      </c>
      <c r="AS29" s="2">
        <v>23.190000000000005</v>
      </c>
      <c r="AT29" s="2">
        <v>1080</v>
      </c>
      <c r="AU29" s="2">
        <v>250.86</v>
      </c>
      <c r="AV29" s="2">
        <v>806</v>
      </c>
      <c r="AW29" s="2">
        <v>842.93000000000018</v>
      </c>
      <c r="AX29" s="2">
        <v>645</v>
      </c>
      <c r="AY29" s="2">
        <v>1833.09</v>
      </c>
      <c r="AZ29" s="2">
        <v>7287</v>
      </c>
      <c r="BA29" s="2">
        <v>175261.99755700005</v>
      </c>
      <c r="BB29" s="2">
        <v>3.1506205997393542</v>
      </c>
      <c r="BC29" s="2">
        <v>5553.751000000002</v>
      </c>
      <c r="BD29" s="2">
        <v>5.3263888888888888E-2</v>
      </c>
      <c r="BE29" s="2">
        <v>1.7836601307189524</v>
      </c>
      <c r="BF29" s="2">
        <v>250.86928104575162</v>
      </c>
      <c r="BG29" s="2">
        <v>112</v>
      </c>
      <c r="BH29" s="2">
        <v>73.202614379084963</v>
      </c>
      <c r="BI29" s="2">
        <v>72.183006535947712</v>
      </c>
      <c r="BJ29" s="2">
        <v>1469</v>
      </c>
      <c r="BK29" s="2">
        <v>1935.2</v>
      </c>
      <c r="BL29" s="2">
        <v>0</v>
      </c>
      <c r="BM29" s="2">
        <v>0</v>
      </c>
      <c r="BN29" s="2">
        <v>153</v>
      </c>
      <c r="BO29" s="2">
        <v>0</v>
      </c>
      <c r="BP29" s="2">
        <v>109.49673202614379</v>
      </c>
      <c r="BQ29" s="2">
        <v>102</v>
      </c>
      <c r="BR29" s="2">
        <v>1</v>
      </c>
      <c r="BS29" s="2">
        <v>5</v>
      </c>
      <c r="BT29" s="2">
        <v>65</v>
      </c>
      <c r="BU29" s="2">
        <v>128</v>
      </c>
      <c r="BV29" s="2">
        <v>106</v>
      </c>
      <c r="BW29" s="7">
        <v>13.7</v>
      </c>
      <c r="BX29" s="3">
        <v>0</v>
      </c>
      <c r="BY29" s="3">
        <v>0</v>
      </c>
      <c r="BZ29" s="3">
        <v>0</v>
      </c>
    </row>
    <row r="30" spans="1:78" x14ac:dyDescent="0.2">
      <c r="A30" s="2">
        <v>51</v>
      </c>
      <c r="B30" s="2" t="s">
        <v>46</v>
      </c>
      <c r="C30" s="4">
        <v>0.4152777777777778</v>
      </c>
      <c r="D30" s="4">
        <v>0.46736111111111112</v>
      </c>
      <c r="E30" s="1">
        <f t="shared" si="0"/>
        <v>74.999999999999972</v>
      </c>
      <c r="F30" s="5" t="s">
        <v>113</v>
      </c>
      <c r="G30" s="2" t="s">
        <v>115</v>
      </c>
      <c r="H30" s="2">
        <v>39</v>
      </c>
      <c r="I30" s="2" t="s">
        <v>11</v>
      </c>
      <c r="J30" s="1">
        <v>5.1719343065693479</v>
      </c>
      <c r="K30" s="1">
        <v>99.333333333333329</v>
      </c>
      <c r="L30" s="1">
        <v>98.899999999999991</v>
      </c>
      <c r="M30" s="1">
        <v>25.266666666666666</v>
      </c>
      <c r="N30" s="1">
        <v>2.14</v>
      </c>
      <c r="O30" s="1">
        <f t="shared" si="5"/>
        <v>323.08422690565544</v>
      </c>
      <c r="P30" s="1">
        <f t="shared" si="6"/>
        <v>2.4167917320417511</v>
      </c>
      <c r="Q30" s="2">
        <v>-68.113138686131393</v>
      </c>
      <c r="R30" s="2">
        <v>5.1719343065693479</v>
      </c>
      <c r="S30" s="2">
        <v>0.56585982685982972</v>
      </c>
      <c r="T30" s="2">
        <v>96.671496350364976</v>
      </c>
      <c r="U30" s="2">
        <v>2.4170072992700709</v>
      </c>
      <c r="V30" s="2">
        <v>274</v>
      </c>
      <c r="W30" s="2">
        <v>99.635036496350367</v>
      </c>
      <c r="X30" s="2">
        <v>4483.5766423357645</v>
      </c>
      <c r="Y30" s="2">
        <v>98.540145985401466</v>
      </c>
      <c r="Z30" s="2">
        <v>4434.3065693430635</v>
      </c>
      <c r="AA30" s="2">
        <v>91.605839416058402</v>
      </c>
      <c r="AB30" s="2">
        <v>4122.2627737226267</v>
      </c>
      <c r="AC30" s="2">
        <v>5.8394160583941606</v>
      </c>
      <c r="AD30" s="2">
        <v>262.77372262773713</v>
      </c>
      <c r="AE30" s="2">
        <v>-22</v>
      </c>
      <c r="AF30" s="2">
        <v>6.06</v>
      </c>
      <c r="AG30" s="2">
        <v>-86</v>
      </c>
      <c r="AH30" s="2">
        <v>1.67</v>
      </c>
      <c r="AI30" s="2">
        <v>29.666666666666668</v>
      </c>
      <c r="AJ30" s="2">
        <v>5.4333333333333327</v>
      </c>
      <c r="AK30" s="2">
        <v>7.3900000000000006</v>
      </c>
      <c r="AL30" s="2">
        <v>25.266666666666666</v>
      </c>
      <c r="AM30" s="2">
        <v>98.899999999999991</v>
      </c>
      <c r="AN30" s="2">
        <v>99.333333333333329</v>
      </c>
      <c r="AO30" s="2">
        <v>0.70000000000000007</v>
      </c>
      <c r="AP30" s="2">
        <v>449</v>
      </c>
      <c r="AQ30" s="2">
        <v>1686.4100000000003</v>
      </c>
      <c r="AR30" s="2">
        <v>134</v>
      </c>
      <c r="AS30" s="2">
        <v>3.38</v>
      </c>
      <c r="AT30" s="2">
        <v>104</v>
      </c>
      <c r="AU30" s="2">
        <v>26.819999999999997</v>
      </c>
      <c r="AV30" s="2">
        <v>91</v>
      </c>
      <c r="AW30" s="2">
        <v>90.960000000000008</v>
      </c>
      <c r="AX30" s="2">
        <v>48</v>
      </c>
      <c r="AY30" s="2">
        <v>122.07999999999998</v>
      </c>
      <c r="AZ30" s="2">
        <v>484</v>
      </c>
      <c r="BA30" s="2">
        <v>3977.2540499999991</v>
      </c>
      <c r="BB30" s="2">
        <v>3.7747375663930911</v>
      </c>
      <c r="BC30" s="2">
        <v>12.207999999999998</v>
      </c>
      <c r="BD30" s="2">
        <v>4.7939814814814817E-2</v>
      </c>
      <c r="BE30" s="2">
        <v>2.1746376811594166</v>
      </c>
      <c r="BF30" s="2">
        <v>285.34057971014494</v>
      </c>
      <c r="BG30" s="2">
        <v>31</v>
      </c>
      <c r="BH30" s="2">
        <v>22.463768115942027</v>
      </c>
      <c r="BI30" s="2">
        <v>75.275362318840578</v>
      </c>
      <c r="BJ30" s="2">
        <v>38</v>
      </c>
      <c r="BK30" s="2">
        <v>7.4</v>
      </c>
      <c r="BL30" s="2">
        <v>0</v>
      </c>
      <c r="BM30" s="2">
        <v>0</v>
      </c>
      <c r="BN30" s="2">
        <v>138</v>
      </c>
      <c r="BO30" s="2">
        <v>0</v>
      </c>
      <c r="BP30" s="2">
        <v>100.16666666666667</v>
      </c>
      <c r="BQ30" s="2">
        <v>94</v>
      </c>
      <c r="BR30" s="2">
        <v>3</v>
      </c>
      <c r="BS30" s="2">
        <v>8</v>
      </c>
      <c r="BT30" s="2">
        <v>84</v>
      </c>
      <c r="BU30" s="2">
        <v>119</v>
      </c>
      <c r="BV30" s="2">
        <v>100</v>
      </c>
      <c r="BW30" s="7">
        <v>11.5</v>
      </c>
      <c r="BX30" s="3">
        <v>0</v>
      </c>
      <c r="BY30" s="3">
        <v>0</v>
      </c>
      <c r="BZ30" s="3">
        <v>0</v>
      </c>
    </row>
    <row r="31" spans="1:78" x14ac:dyDescent="0.2">
      <c r="A31" s="2">
        <v>52</v>
      </c>
      <c r="B31" s="2" t="s">
        <v>47</v>
      </c>
      <c r="C31" s="4">
        <v>0.62777777777777777</v>
      </c>
      <c r="D31" s="4">
        <v>0.68125000000000002</v>
      </c>
      <c r="E31" s="1">
        <f t="shared" si="0"/>
        <v>77.000000000000043</v>
      </c>
      <c r="F31" s="5" t="s">
        <v>112</v>
      </c>
      <c r="G31" s="2" t="s">
        <v>115</v>
      </c>
      <c r="H31" s="2">
        <v>40</v>
      </c>
      <c r="I31" s="2" t="s">
        <v>11</v>
      </c>
      <c r="J31" s="1">
        <v>4.7362244897959123</v>
      </c>
      <c r="K31" s="1">
        <v>97</v>
      </c>
      <c r="L31" s="1">
        <v>99.6</v>
      </c>
      <c r="M31" s="1">
        <v>17.600000000000001</v>
      </c>
      <c r="N31" s="1">
        <v>2.0099999999999998</v>
      </c>
      <c r="O31" s="1">
        <f t="shared" si="5"/>
        <v>309.72815741699628</v>
      </c>
      <c r="P31" s="1">
        <f t="shared" si="6"/>
        <v>2.3563305919382649</v>
      </c>
      <c r="Q31" s="2">
        <v>-57.370748299319729</v>
      </c>
      <c r="R31" s="2">
        <v>4.7362244897959123</v>
      </c>
      <c r="S31" s="2">
        <v>0.43529406005091453</v>
      </c>
      <c r="T31" s="2">
        <v>94.159625850339992</v>
      </c>
      <c r="U31" s="2">
        <v>2.3551360544217679</v>
      </c>
      <c r="V31" s="2">
        <v>294</v>
      </c>
      <c r="W31" s="2">
        <v>98.639455782312922</v>
      </c>
      <c r="X31" s="2">
        <v>4557.1428571428596</v>
      </c>
      <c r="Y31" s="2">
        <v>98.639455782312922</v>
      </c>
      <c r="Z31" s="2">
        <v>4557.1428571428596</v>
      </c>
      <c r="AA31" s="2">
        <v>24.829931972789115</v>
      </c>
      <c r="AB31" s="2">
        <v>1147.1428571428578</v>
      </c>
      <c r="AC31" s="2">
        <v>0</v>
      </c>
      <c r="AD31" s="2">
        <v>0</v>
      </c>
      <c r="AE31" s="2">
        <v>-17</v>
      </c>
      <c r="AF31" s="2">
        <v>5.31</v>
      </c>
      <c r="AG31" s="2">
        <v>-74</v>
      </c>
      <c r="AH31" s="2">
        <v>1.73</v>
      </c>
      <c r="AI31" s="2">
        <v>29</v>
      </c>
      <c r="AJ31" s="2">
        <v>5.2</v>
      </c>
      <c r="AK31" s="2">
        <v>7.4</v>
      </c>
      <c r="AL31" s="2">
        <v>17.600000000000001</v>
      </c>
      <c r="AM31" s="2">
        <v>99.6</v>
      </c>
      <c r="AN31" s="2">
        <v>97</v>
      </c>
      <c r="AO31" s="2">
        <v>1.1000000000000001</v>
      </c>
      <c r="AP31" s="2">
        <v>2002</v>
      </c>
      <c r="AQ31" s="2">
        <v>9754.860000000006</v>
      </c>
      <c r="AR31" s="2">
        <v>779</v>
      </c>
      <c r="AS31" s="2">
        <v>16.689999999999998</v>
      </c>
      <c r="AT31" s="2">
        <v>460</v>
      </c>
      <c r="AU31" s="2">
        <v>98.830000000000027</v>
      </c>
      <c r="AV31" s="2">
        <v>222</v>
      </c>
      <c r="AW31" s="2">
        <v>231.54</v>
      </c>
      <c r="AX31" s="2">
        <v>139</v>
      </c>
      <c r="AY31" s="2">
        <v>393.28999999999991</v>
      </c>
      <c r="AZ31" s="2">
        <v>2321</v>
      </c>
      <c r="BA31" s="2">
        <v>30764.150922999979</v>
      </c>
      <c r="BB31" s="2">
        <v>3.833353978399793</v>
      </c>
      <c r="BC31" s="2">
        <v>425.66899999999998</v>
      </c>
      <c r="BD31" s="2">
        <v>5.2974537037037035E-2</v>
      </c>
      <c r="BE31" s="2">
        <v>2.1355263157894706</v>
      </c>
      <c r="BF31" s="2">
        <v>266.5</v>
      </c>
      <c r="BG31" s="2">
        <v>98</v>
      </c>
      <c r="BH31" s="2">
        <v>64.473684210526315</v>
      </c>
      <c r="BI31" s="2">
        <v>76.815789473684205</v>
      </c>
      <c r="BJ31" s="2">
        <v>272</v>
      </c>
      <c r="BK31" s="2">
        <v>163.5</v>
      </c>
      <c r="BL31" s="2">
        <v>0</v>
      </c>
      <c r="BM31" s="2">
        <v>0</v>
      </c>
      <c r="BN31" s="2">
        <v>152</v>
      </c>
      <c r="BO31" s="2">
        <v>0</v>
      </c>
      <c r="BP31" s="2">
        <v>94.64473684210526</v>
      </c>
      <c r="BQ31" s="2">
        <v>91</v>
      </c>
      <c r="BR31" s="2">
        <v>1</v>
      </c>
      <c r="BS31" s="2">
        <v>6</v>
      </c>
      <c r="BT31" s="2">
        <v>85</v>
      </c>
      <c r="BU31" s="2">
        <v>125</v>
      </c>
      <c r="BV31" s="2">
        <v>134</v>
      </c>
      <c r="BW31" s="7">
        <v>20.3</v>
      </c>
      <c r="BX31" s="2">
        <v>0</v>
      </c>
      <c r="BY31" s="2">
        <v>0</v>
      </c>
      <c r="BZ31" s="2">
        <v>0</v>
      </c>
    </row>
    <row r="32" spans="1:78" x14ac:dyDescent="0.2">
      <c r="A32" s="2">
        <v>56</v>
      </c>
      <c r="B32" s="2" t="s">
        <v>51</v>
      </c>
      <c r="C32" s="4">
        <v>0.39652777777777781</v>
      </c>
      <c r="D32" s="4">
        <v>0.47222222222222227</v>
      </c>
      <c r="E32" s="1">
        <f t="shared" si="0"/>
        <v>109.00000000000001</v>
      </c>
      <c r="F32" s="5" t="s">
        <v>113</v>
      </c>
      <c r="G32" s="2" t="s">
        <v>115</v>
      </c>
      <c r="H32" s="2">
        <v>44</v>
      </c>
      <c r="I32" s="2" t="s">
        <v>11</v>
      </c>
      <c r="J32" s="1">
        <v>3.7655288461538468</v>
      </c>
      <c r="K32" s="1">
        <v>98</v>
      </c>
      <c r="L32" s="1">
        <v>98.325000000000003</v>
      </c>
      <c r="M32" s="1">
        <v>25.8</v>
      </c>
      <c r="N32" s="1">
        <v>2.27</v>
      </c>
      <c r="O32" s="1">
        <f t="shared" si="5"/>
        <v>217.51313626906139</v>
      </c>
      <c r="P32" s="1">
        <f t="shared" si="6"/>
        <v>1.6588232802439853</v>
      </c>
      <c r="Q32" s="2">
        <v>-74.975961538461533</v>
      </c>
      <c r="R32" s="2">
        <v>3.7655288461538468</v>
      </c>
      <c r="S32" s="2">
        <v>0.82266110027937878</v>
      </c>
      <c r="T32" s="2">
        <v>66.294302884615362</v>
      </c>
      <c r="U32" s="2">
        <v>1.6573798076923092</v>
      </c>
      <c r="V32" s="2">
        <v>416</v>
      </c>
      <c r="W32" s="2">
        <v>99.519230769230774</v>
      </c>
      <c r="X32" s="2">
        <v>6508.5576923076933</v>
      </c>
      <c r="Y32" s="2">
        <v>97.355769230769226</v>
      </c>
      <c r="Z32" s="2">
        <v>6367.0673076923085</v>
      </c>
      <c r="AA32" s="2">
        <v>80.048076923076934</v>
      </c>
      <c r="AB32" s="2">
        <v>5235.1442307692314</v>
      </c>
      <c r="AC32" s="2">
        <v>35.336538461538467</v>
      </c>
      <c r="AD32" s="2">
        <v>2311.0096153846157</v>
      </c>
      <c r="AE32" s="2">
        <v>-17</v>
      </c>
      <c r="AF32" s="2">
        <v>5.33</v>
      </c>
      <c r="AG32" s="2">
        <v>-133</v>
      </c>
      <c r="AH32" s="2">
        <v>0.66</v>
      </c>
      <c r="AI32" s="2">
        <v>29.5</v>
      </c>
      <c r="AJ32" s="2">
        <v>5.4249999999999998</v>
      </c>
      <c r="AK32" s="2">
        <v>7.3774999999999995</v>
      </c>
      <c r="AL32" s="2">
        <v>25.8</v>
      </c>
      <c r="AM32" s="2">
        <v>98.325000000000003</v>
      </c>
      <c r="AN32" s="2">
        <v>98</v>
      </c>
      <c r="AO32" s="2">
        <v>2.6</v>
      </c>
      <c r="AP32" s="2">
        <v>3379</v>
      </c>
      <c r="AQ32" s="2">
        <v>21903.040000000005</v>
      </c>
      <c r="AR32" s="2">
        <v>918</v>
      </c>
      <c r="AS32" s="2">
        <v>19.2</v>
      </c>
      <c r="AT32" s="2">
        <v>690</v>
      </c>
      <c r="AU32" s="2">
        <v>160.59</v>
      </c>
      <c r="AV32" s="2">
        <v>474</v>
      </c>
      <c r="AW32" s="2">
        <v>485.51999999999992</v>
      </c>
      <c r="AX32" s="2">
        <v>369</v>
      </c>
      <c r="AY32" s="2">
        <v>1063.1600000000001</v>
      </c>
      <c r="AZ32" s="2">
        <v>7700</v>
      </c>
      <c r="BA32" s="2">
        <v>306540.43988400034</v>
      </c>
      <c r="BB32" s="2">
        <v>3.3297358934169239</v>
      </c>
      <c r="BC32" s="2">
        <v>37575.351999999999</v>
      </c>
      <c r="BD32" s="2">
        <v>7.4618055555555562E-2</v>
      </c>
      <c r="BE32" s="2">
        <v>1.48139534883721</v>
      </c>
      <c r="BF32" s="2">
        <v>187.03255813953487</v>
      </c>
      <c r="BG32" s="2">
        <v>208</v>
      </c>
      <c r="BH32" s="2">
        <v>96.744186046511629</v>
      </c>
      <c r="BI32" s="2">
        <v>67.2</v>
      </c>
      <c r="BJ32" s="2">
        <v>2250</v>
      </c>
      <c r="BK32" s="2">
        <v>6417.3</v>
      </c>
      <c r="BL32" s="2">
        <v>0</v>
      </c>
      <c r="BM32" s="2">
        <v>0</v>
      </c>
      <c r="BN32" s="2">
        <v>215</v>
      </c>
      <c r="BO32" s="2">
        <v>2</v>
      </c>
      <c r="BP32" s="2">
        <v>96.423255813953489</v>
      </c>
      <c r="BQ32" s="2">
        <v>86</v>
      </c>
      <c r="BR32" s="2">
        <v>3</v>
      </c>
      <c r="BS32" s="2">
        <v>5</v>
      </c>
      <c r="BT32" s="2">
        <v>82</v>
      </c>
      <c r="BU32" s="2">
        <v>139</v>
      </c>
      <c r="BV32" s="2">
        <v>92</v>
      </c>
      <c r="BW32" s="7">
        <v>6.6</v>
      </c>
      <c r="BX32" s="3">
        <v>0</v>
      </c>
      <c r="BY32" s="3">
        <v>0</v>
      </c>
      <c r="BZ32" s="3">
        <v>0</v>
      </c>
    </row>
    <row r="33" spans="1:78" x14ac:dyDescent="0.2">
      <c r="A33" s="2">
        <v>59</v>
      </c>
      <c r="B33" s="2" t="s">
        <v>54</v>
      </c>
      <c r="C33" s="4">
        <v>0.38541666666666669</v>
      </c>
      <c r="D33" s="4">
        <v>0.42708333333333331</v>
      </c>
      <c r="E33" s="1">
        <f t="shared" si="0"/>
        <v>59.999999999999943</v>
      </c>
      <c r="F33" s="5" t="s">
        <v>113</v>
      </c>
      <c r="G33" s="2" t="s">
        <v>116</v>
      </c>
      <c r="H33" s="2">
        <v>47</v>
      </c>
      <c r="I33" s="2" t="s">
        <v>11</v>
      </c>
      <c r="J33" s="1">
        <v>4.0037004405286343</v>
      </c>
      <c r="K33" s="1">
        <v>102.33333333333333</v>
      </c>
      <c r="L33" s="1">
        <v>98.666666666666671</v>
      </c>
      <c r="M33" s="1">
        <v>26.533333333333331</v>
      </c>
      <c r="N33" s="1">
        <v>1.91</v>
      </c>
      <c r="O33" s="1">
        <f t="shared" si="5"/>
        <v>288.0092073570076</v>
      </c>
      <c r="P33" s="1">
        <f t="shared" si="6"/>
        <v>2.0961782411144685</v>
      </c>
      <c r="Q33" s="2">
        <v>-60.674008810572687</v>
      </c>
      <c r="R33" s="2">
        <v>4.0037004405286343</v>
      </c>
      <c r="S33" s="2">
        <v>0.53121955042338853</v>
      </c>
      <c r="T33" s="2">
        <v>83.759162995594735</v>
      </c>
      <c r="U33" s="2">
        <v>2.0943612334801767</v>
      </c>
      <c r="V33" s="2">
        <v>227</v>
      </c>
      <c r="W33" s="2">
        <v>99.559471365638757</v>
      </c>
      <c r="X33" s="2">
        <v>3584.140969162992</v>
      </c>
      <c r="Y33" s="2">
        <v>96.035242290748897</v>
      </c>
      <c r="Z33" s="2">
        <v>3457.2687224669571</v>
      </c>
      <c r="AA33" s="2">
        <v>47.577092511013213</v>
      </c>
      <c r="AB33" s="2">
        <v>1712.7753303964739</v>
      </c>
      <c r="AC33" s="2">
        <v>6.1674008810572687</v>
      </c>
      <c r="AD33" s="2">
        <v>222.02643171806145</v>
      </c>
      <c r="AE33" s="2">
        <v>-23</v>
      </c>
      <c r="AF33" s="2">
        <v>4.87</v>
      </c>
      <c r="AG33" s="2">
        <v>-95</v>
      </c>
      <c r="AH33" s="2">
        <v>1.71</v>
      </c>
      <c r="AI33" s="2">
        <v>31</v>
      </c>
      <c r="AJ33" s="2">
        <v>5.3666666666666671</v>
      </c>
      <c r="AK33" s="2">
        <v>7.376666666666666</v>
      </c>
      <c r="AL33" s="2">
        <v>26.533333333333331</v>
      </c>
      <c r="AM33" s="2">
        <v>98.666666666666671</v>
      </c>
      <c r="AN33" s="2">
        <v>102.33333333333333</v>
      </c>
      <c r="AO33" s="2">
        <v>2.0333333333333332</v>
      </c>
      <c r="AP33" s="2">
        <v>299</v>
      </c>
      <c r="AQ33" s="2">
        <v>565.98</v>
      </c>
      <c r="AR33" s="2">
        <v>144</v>
      </c>
      <c r="AS33" s="2">
        <v>2.79</v>
      </c>
      <c r="AT33" s="2">
        <v>88</v>
      </c>
      <c r="AU33" s="2">
        <v>16.78</v>
      </c>
      <c r="AV33" s="2">
        <v>31</v>
      </c>
      <c r="AW33" s="2">
        <v>29.99</v>
      </c>
      <c r="AX33" s="2">
        <v>14</v>
      </c>
      <c r="AY33" s="2">
        <v>41.76</v>
      </c>
      <c r="AZ33" s="2">
        <v>314</v>
      </c>
      <c r="BA33" s="2">
        <v>1547.7225800000001</v>
      </c>
      <c r="BB33" s="2">
        <v>3.5439421119593542</v>
      </c>
      <c r="BC33" s="2">
        <v>26.536999999999999</v>
      </c>
      <c r="BD33" s="2">
        <v>3.6388888888888887E-2</v>
      </c>
      <c r="BE33" s="2">
        <v>1.8451923076923091</v>
      </c>
      <c r="BF33" s="2">
        <v>261.08653846153845</v>
      </c>
      <c r="BG33" s="2">
        <v>60</v>
      </c>
      <c r="BH33" s="2">
        <v>57.692307692307686</v>
      </c>
      <c r="BI33" s="2">
        <v>79.009615384615387</v>
      </c>
      <c r="BJ33" s="2">
        <v>9</v>
      </c>
      <c r="BK33" s="2">
        <v>2.1</v>
      </c>
      <c r="BL33" s="2">
        <v>0</v>
      </c>
      <c r="BM33" s="2">
        <v>0</v>
      </c>
      <c r="BN33" s="2">
        <v>104</v>
      </c>
      <c r="BO33" s="2">
        <v>0</v>
      </c>
      <c r="BP33" s="2">
        <v>107</v>
      </c>
      <c r="BQ33" s="2">
        <v>100</v>
      </c>
      <c r="BR33" s="2">
        <v>1</v>
      </c>
      <c r="BS33" s="2">
        <v>5</v>
      </c>
      <c r="BT33" s="2">
        <v>105</v>
      </c>
      <c r="BU33" s="2">
        <v>129</v>
      </c>
      <c r="BV33" s="2">
        <v>106</v>
      </c>
      <c r="BW33" s="7">
        <v>8.1</v>
      </c>
      <c r="BX33" s="3">
        <v>0</v>
      </c>
      <c r="BY33" s="3">
        <v>0</v>
      </c>
      <c r="BZ33" s="3">
        <v>0</v>
      </c>
    </row>
    <row r="34" spans="1:78" x14ac:dyDescent="0.2">
      <c r="A34" s="2">
        <v>3</v>
      </c>
      <c r="B34" s="2" t="s">
        <v>12</v>
      </c>
      <c r="C34" s="4">
        <v>0.40625</v>
      </c>
      <c r="D34" s="4">
        <v>0.45833333333333331</v>
      </c>
      <c r="E34" s="1">
        <f t="shared" si="0"/>
        <v>74.999999999999972</v>
      </c>
      <c r="F34" s="5" t="s">
        <v>111</v>
      </c>
      <c r="G34" s="2" t="s">
        <v>115</v>
      </c>
      <c r="H34" s="2">
        <v>3</v>
      </c>
      <c r="I34" s="2" t="s">
        <v>13</v>
      </c>
      <c r="J34" s="1">
        <v>3.9696885813148781</v>
      </c>
      <c r="K34" s="1">
        <v>114.33333333333333</v>
      </c>
      <c r="L34" s="1">
        <v>99.533333333333317</v>
      </c>
      <c r="M34" s="1">
        <v>32.466666666666669</v>
      </c>
      <c r="N34" s="1">
        <v>1.82</v>
      </c>
      <c r="O34" s="1">
        <f t="shared" si="5"/>
        <v>337.78363202893212</v>
      </c>
      <c r="P34" s="1">
        <f t="shared" si="6"/>
        <v>2.1811475721510321</v>
      </c>
      <c r="Q34" s="2">
        <v>-61.94809688581315</v>
      </c>
      <c r="R34" s="2">
        <v>3.9696885813148781</v>
      </c>
      <c r="S34" s="2">
        <v>0.99554924813362833</v>
      </c>
      <c r="T34" s="2">
        <v>87.246712802768187</v>
      </c>
      <c r="U34" s="2">
        <v>2.1813148788927346</v>
      </c>
      <c r="V34" s="2">
        <v>289</v>
      </c>
      <c r="W34" s="2">
        <v>98.269896193771615</v>
      </c>
      <c r="X34" s="2">
        <v>4422.145328719721</v>
      </c>
      <c r="Y34" s="2">
        <v>75.086505190311414</v>
      </c>
      <c r="Z34" s="2">
        <v>3378.8927335640124</v>
      </c>
      <c r="AA34" s="2">
        <v>31.487889273356402</v>
      </c>
      <c r="AB34" s="2">
        <v>1416.9550173010375</v>
      </c>
      <c r="AC34" s="2">
        <v>23.52941176470588</v>
      </c>
      <c r="AD34" s="2">
        <v>1058.8235294117642</v>
      </c>
      <c r="AE34" s="2">
        <v>-7</v>
      </c>
      <c r="AF34" s="2">
        <v>5.49</v>
      </c>
      <c r="AG34" s="2">
        <v>-205</v>
      </c>
      <c r="AH34" s="2">
        <v>1.37</v>
      </c>
      <c r="AI34" s="2">
        <v>35.333333333333336</v>
      </c>
      <c r="AJ34" s="2">
        <v>4.833333333333333</v>
      </c>
      <c r="AK34" s="2">
        <v>7.38</v>
      </c>
      <c r="AL34" s="2">
        <v>32.466666666666669</v>
      </c>
      <c r="AM34" s="2">
        <v>99.533333333333317</v>
      </c>
      <c r="AN34" s="2">
        <v>114.33333333333333</v>
      </c>
      <c r="AO34" s="2">
        <v>0.8666666666666667</v>
      </c>
      <c r="AP34" s="2">
        <v>766</v>
      </c>
      <c r="AQ34" s="2">
        <v>8153.7400000000071</v>
      </c>
      <c r="AR34" s="2">
        <v>83</v>
      </c>
      <c r="AS34" s="2">
        <v>2.2200000000000002</v>
      </c>
      <c r="AT34" s="2">
        <v>86</v>
      </c>
      <c r="AU34" s="2">
        <v>23.79</v>
      </c>
      <c r="AV34" s="2">
        <v>134</v>
      </c>
      <c r="AW34" s="2">
        <v>149.89999999999998</v>
      </c>
      <c r="AX34" s="2">
        <v>125</v>
      </c>
      <c r="AY34" s="2">
        <v>348.56</v>
      </c>
      <c r="AZ34" s="2">
        <v>972</v>
      </c>
      <c r="BA34" s="2">
        <v>22233.708027000001</v>
      </c>
      <c r="BB34" s="2">
        <v>3.0380163831128608</v>
      </c>
      <c r="BC34" s="2">
        <v>12.576000000000001</v>
      </c>
      <c r="BD34" s="2">
        <v>5.0810185185185187E-2</v>
      </c>
      <c r="BE34" s="2">
        <v>1.7151724137931044</v>
      </c>
      <c r="BF34" s="2">
        <v>266.24827586206897</v>
      </c>
      <c r="BG34" s="2">
        <v>76</v>
      </c>
      <c r="BH34" s="2">
        <v>52.413793103448278</v>
      </c>
      <c r="BI34" s="2">
        <v>76.606896551724134</v>
      </c>
      <c r="BJ34" s="2">
        <v>9</v>
      </c>
      <c r="BK34" s="2">
        <v>2.0999999999999996</v>
      </c>
      <c r="BL34" s="2">
        <v>0</v>
      </c>
      <c r="BM34" s="2">
        <v>0</v>
      </c>
      <c r="BN34" s="2">
        <v>145</v>
      </c>
      <c r="BO34" s="2">
        <v>0</v>
      </c>
      <c r="BP34" s="2">
        <v>117.8551724137931</v>
      </c>
      <c r="BQ34" s="2">
        <v>96</v>
      </c>
      <c r="BR34" s="2">
        <v>3</v>
      </c>
      <c r="BS34" s="2">
        <v>7</v>
      </c>
      <c r="BT34" s="2">
        <v>84</v>
      </c>
      <c r="BU34" s="2">
        <v>141</v>
      </c>
      <c r="BV34" s="2">
        <v>108</v>
      </c>
      <c r="BW34" s="7">
        <v>11.5</v>
      </c>
      <c r="BX34" s="3">
        <v>0</v>
      </c>
      <c r="BY34" s="3">
        <v>0</v>
      </c>
      <c r="BZ34" s="3">
        <v>0</v>
      </c>
    </row>
    <row r="35" spans="1:78" x14ac:dyDescent="0.2">
      <c r="A35" s="2">
        <v>6</v>
      </c>
      <c r="B35" s="2" t="s">
        <v>16</v>
      </c>
      <c r="C35" s="4">
        <v>0.40069444444444446</v>
      </c>
      <c r="D35" s="4">
        <v>0.45069444444444445</v>
      </c>
      <c r="E35" s="1">
        <f t="shared" si="0"/>
        <v>71.999999999999986</v>
      </c>
      <c r="F35" s="5" t="s">
        <v>111</v>
      </c>
      <c r="G35" s="2" t="s">
        <v>115</v>
      </c>
      <c r="H35" s="2">
        <v>6</v>
      </c>
      <c r="I35" s="2" t="s">
        <v>13</v>
      </c>
      <c r="J35" s="1">
        <v>3.743393501805055</v>
      </c>
      <c r="K35" s="1">
        <v>115</v>
      </c>
      <c r="L35" s="1">
        <v>99.3</v>
      </c>
      <c r="M35" s="1">
        <v>30.033333333333331</v>
      </c>
      <c r="N35" s="1">
        <v>1.88</v>
      </c>
      <c r="O35" s="1">
        <f t="shared" si="5"/>
        <v>309.41795544204638</v>
      </c>
      <c r="P35" s="1">
        <f t="shared" si="6"/>
        <v>1.9911667562792847</v>
      </c>
      <c r="Q35" s="2">
        <v>-51.007220216606498</v>
      </c>
      <c r="R35" s="2">
        <v>3.743393501805055</v>
      </c>
      <c r="S35" s="2">
        <v>0.62442614266121166</v>
      </c>
      <c r="T35" s="2">
        <v>79.646606498194942</v>
      </c>
      <c r="U35" s="2">
        <v>1.9914440433213008</v>
      </c>
      <c r="V35" s="2">
        <v>277</v>
      </c>
      <c r="W35" s="2">
        <v>98.555956678700369</v>
      </c>
      <c r="X35" s="2">
        <v>4257.6173285198547</v>
      </c>
      <c r="Y35" s="2">
        <v>87.725631768953065</v>
      </c>
      <c r="Z35" s="2">
        <v>3789.7472924187718</v>
      </c>
      <c r="AA35" s="2">
        <v>9.3862815884476536</v>
      </c>
      <c r="AB35" s="2">
        <v>405.48736462093854</v>
      </c>
      <c r="AC35" s="2">
        <v>3.2490974729241873</v>
      </c>
      <c r="AD35" s="2">
        <v>140.36101083032486</v>
      </c>
      <c r="AE35" s="2">
        <v>-19</v>
      </c>
      <c r="AF35" s="2">
        <v>4.47</v>
      </c>
      <c r="AG35" s="2">
        <v>-120</v>
      </c>
      <c r="AH35" s="2">
        <v>1.36</v>
      </c>
      <c r="AI35" s="2">
        <v>34.666666666666664</v>
      </c>
      <c r="AJ35" s="2">
        <v>5.4333333333333336</v>
      </c>
      <c r="AK35" s="2">
        <v>7.4066666666666663</v>
      </c>
      <c r="AL35" s="2">
        <v>30.033333333333331</v>
      </c>
      <c r="AM35" s="2">
        <v>99.3</v>
      </c>
      <c r="AN35" s="2">
        <v>115</v>
      </c>
      <c r="AO35" s="2">
        <v>1.0333333333333334</v>
      </c>
      <c r="AP35" s="2">
        <v>4230</v>
      </c>
      <c r="AQ35" s="2">
        <v>383.89000000000004</v>
      </c>
      <c r="AR35" s="2">
        <v>3537</v>
      </c>
      <c r="AS35" s="2">
        <v>59.04</v>
      </c>
      <c r="AT35" s="2">
        <v>587</v>
      </c>
      <c r="AU35" s="2">
        <v>101.07999999999998</v>
      </c>
      <c r="AV35" s="2">
        <v>76</v>
      </c>
      <c r="AW35" s="2">
        <v>66.110000000000014</v>
      </c>
      <c r="AX35" s="2">
        <v>15</v>
      </c>
      <c r="AY35" s="2">
        <v>40.430000000000007</v>
      </c>
      <c r="AZ35" s="2">
        <v>4227</v>
      </c>
      <c r="BA35" s="2">
        <v>449.00401699999827</v>
      </c>
      <c r="BB35" s="2">
        <v>3.5572080504364938</v>
      </c>
      <c r="BC35" s="2">
        <v>0</v>
      </c>
      <c r="BD35" s="2">
        <v>4.7731481481481486E-2</v>
      </c>
      <c r="BE35" s="2">
        <v>1.8306569343065682</v>
      </c>
      <c r="BF35" s="2">
        <v>282.21897810218979</v>
      </c>
      <c r="BG35" s="2">
        <v>41</v>
      </c>
      <c r="BH35" s="2">
        <v>29.927007299270077</v>
      </c>
      <c r="BI35" s="2">
        <v>76.78102189781022</v>
      </c>
      <c r="BJ35" s="2">
        <v>1</v>
      </c>
      <c r="BK35" s="2">
        <v>0.1</v>
      </c>
      <c r="BL35" s="2">
        <v>0</v>
      </c>
      <c r="BM35" s="2">
        <v>0</v>
      </c>
      <c r="BN35" s="2">
        <v>137</v>
      </c>
      <c r="BO35" s="2">
        <v>1</v>
      </c>
      <c r="BP35" s="2">
        <v>117.98540145985402</v>
      </c>
      <c r="BQ35" s="2">
        <v>103</v>
      </c>
      <c r="BR35" s="2">
        <v>4</v>
      </c>
      <c r="BS35" s="2">
        <v>6</v>
      </c>
      <c r="BT35" s="2">
        <v>83</v>
      </c>
      <c r="BU35" s="2">
        <v>141</v>
      </c>
      <c r="BV35" s="2">
        <v>123</v>
      </c>
      <c r="BW35" s="7">
        <v>15.5</v>
      </c>
      <c r="BX35" s="3">
        <v>0</v>
      </c>
      <c r="BY35" s="3">
        <v>0</v>
      </c>
      <c r="BZ35" s="3">
        <v>0</v>
      </c>
    </row>
    <row r="36" spans="1:78" x14ac:dyDescent="0.2">
      <c r="A36" s="2">
        <v>10</v>
      </c>
      <c r="B36" s="2" t="s">
        <v>20</v>
      </c>
      <c r="C36" s="4">
        <v>0.59861111111111109</v>
      </c>
      <c r="D36" s="4">
        <v>0.65902777777777777</v>
      </c>
      <c r="E36" s="1">
        <f t="shared" si="0"/>
        <v>87.000000000000014</v>
      </c>
      <c r="F36" s="5" t="s">
        <v>111</v>
      </c>
      <c r="G36" s="2" t="s">
        <v>115</v>
      </c>
      <c r="H36" s="2">
        <v>10</v>
      </c>
      <c r="I36" s="2" t="s">
        <v>13</v>
      </c>
      <c r="J36" s="1">
        <v>4.5989910979228545</v>
      </c>
      <c r="K36" s="1">
        <v>114</v>
      </c>
      <c r="L36" s="1">
        <v>100</v>
      </c>
      <c r="M36" s="1">
        <v>28.55</v>
      </c>
      <c r="N36" s="1">
        <v>2.21</v>
      </c>
      <c r="O36" s="1">
        <f t="shared" si="5"/>
        <v>322.8151508640255</v>
      </c>
      <c r="P36" s="1">
        <f t="shared" si="6"/>
        <v>2.0809914470239161</v>
      </c>
      <c r="Q36" s="2">
        <v>-60.065281899109792</v>
      </c>
      <c r="R36" s="2">
        <v>4.5989910979228545</v>
      </c>
      <c r="S36" s="2">
        <v>0.76231527226291185</v>
      </c>
      <c r="T36" s="2">
        <v>83.1638575667656</v>
      </c>
      <c r="U36" s="2">
        <v>2.0791988130563821</v>
      </c>
      <c r="V36" s="2">
        <v>337</v>
      </c>
      <c r="W36" s="2">
        <v>97.922848664688416</v>
      </c>
      <c r="X36" s="2">
        <v>5111.5727002967369</v>
      </c>
      <c r="Y36" s="2">
        <v>95.548961424332347</v>
      </c>
      <c r="Z36" s="2">
        <v>4987.6557863501494</v>
      </c>
      <c r="AA36" s="2">
        <v>35.905044510385757</v>
      </c>
      <c r="AB36" s="2">
        <v>1874.2433234421369</v>
      </c>
      <c r="AC36" s="2">
        <v>2.0771513353115725</v>
      </c>
      <c r="AD36" s="2">
        <v>108.42729970326411</v>
      </c>
      <c r="AE36" s="2">
        <v>-12</v>
      </c>
      <c r="AF36" s="2">
        <v>5.93</v>
      </c>
      <c r="AG36" s="2">
        <v>-91</v>
      </c>
      <c r="AH36" s="2">
        <v>1.31</v>
      </c>
      <c r="AI36" s="2">
        <v>34.5</v>
      </c>
      <c r="AJ36" s="2">
        <v>4.7750000000000004</v>
      </c>
      <c r="AK36" s="2">
        <v>7.3925000000000001</v>
      </c>
      <c r="AL36" s="2">
        <v>28.55</v>
      </c>
      <c r="AM36" s="2">
        <v>100</v>
      </c>
      <c r="AN36" s="2">
        <v>114</v>
      </c>
      <c r="AO36" s="2">
        <v>1.4249999999999998</v>
      </c>
      <c r="AP36" s="2">
        <v>1968</v>
      </c>
      <c r="AQ36" s="2">
        <v>9155.8300000000036</v>
      </c>
      <c r="AR36" s="2">
        <v>956</v>
      </c>
      <c r="AS36" s="2">
        <v>18.12</v>
      </c>
      <c r="AT36" s="2">
        <v>352</v>
      </c>
      <c r="AU36" s="2">
        <v>71.8</v>
      </c>
      <c r="AV36" s="2">
        <v>152</v>
      </c>
      <c r="AW36" s="2">
        <v>159</v>
      </c>
      <c r="AX36" s="2">
        <v>107</v>
      </c>
      <c r="AY36" s="2">
        <v>309.59999999999991</v>
      </c>
      <c r="AZ36" s="2">
        <v>2342</v>
      </c>
      <c r="BA36" s="2">
        <v>33634.494270999901</v>
      </c>
      <c r="BB36" s="2">
        <v>4.0520152369026041</v>
      </c>
      <c r="BC36" s="2">
        <v>6475.0890000000018</v>
      </c>
      <c r="BD36" s="2">
        <v>5.8657407407407408E-2</v>
      </c>
      <c r="BE36" s="2">
        <v>1.8538461538461564</v>
      </c>
      <c r="BF36" s="2">
        <v>277</v>
      </c>
      <c r="BG36" s="2">
        <v>32</v>
      </c>
      <c r="BH36" s="2">
        <v>18.934911242603551</v>
      </c>
      <c r="BI36" s="2">
        <v>75.159763313609474</v>
      </c>
      <c r="BJ36" s="2">
        <v>252</v>
      </c>
      <c r="BK36" s="2">
        <v>1777</v>
      </c>
      <c r="BL36" s="2">
        <v>0</v>
      </c>
      <c r="BM36" s="2">
        <v>0</v>
      </c>
      <c r="BN36" s="2">
        <v>169</v>
      </c>
      <c r="BO36" s="2">
        <v>1</v>
      </c>
      <c r="BP36" s="2">
        <v>112.5680473372781</v>
      </c>
      <c r="BQ36" s="2">
        <v>105</v>
      </c>
      <c r="BR36" s="2">
        <v>2</v>
      </c>
      <c r="BS36" s="2">
        <v>5</v>
      </c>
      <c r="BT36" s="2">
        <v>90</v>
      </c>
      <c r="BU36" s="2">
        <v>145</v>
      </c>
      <c r="BV36" s="3">
        <v>107</v>
      </c>
      <c r="BW36" s="7">
        <v>15.5</v>
      </c>
      <c r="BX36" s="3">
        <v>2</v>
      </c>
      <c r="BY36" s="3">
        <v>0</v>
      </c>
      <c r="BZ36" s="3">
        <v>0</v>
      </c>
    </row>
    <row r="37" spans="1:78" x14ac:dyDescent="0.2">
      <c r="A37" s="2">
        <v>12</v>
      </c>
      <c r="B37" s="2" t="s">
        <v>22</v>
      </c>
      <c r="C37" s="4">
        <v>0.40069444444444446</v>
      </c>
      <c r="D37" s="4">
        <v>0.42986111111111108</v>
      </c>
      <c r="E37" s="1">
        <f t="shared" si="0"/>
        <v>41.999999999999929</v>
      </c>
      <c r="F37" s="5" t="s">
        <v>111</v>
      </c>
      <c r="G37" s="2" t="s">
        <v>116</v>
      </c>
      <c r="H37" s="2">
        <v>12</v>
      </c>
      <c r="I37" s="2" t="s">
        <v>13</v>
      </c>
      <c r="J37" s="1">
        <v>3.8074390243902445</v>
      </c>
      <c r="K37" s="1">
        <v>83</v>
      </c>
      <c r="L37" s="1">
        <v>99.55</v>
      </c>
      <c r="M37" s="1">
        <v>34.25</v>
      </c>
      <c r="N37" s="1">
        <v>1.9</v>
      </c>
      <c r="O37" s="1">
        <f t="shared" si="5"/>
        <v>225.38994984531456</v>
      </c>
      <c r="P37" s="1">
        <f t="shared" si="6"/>
        <v>2.0039152759948657</v>
      </c>
      <c r="Q37" s="2">
        <v>-56.091463414634148</v>
      </c>
      <c r="R37" s="2">
        <v>3.8074390243902445</v>
      </c>
      <c r="S37" s="2">
        <v>0.67286460406256199</v>
      </c>
      <c r="T37" s="2">
        <v>80.156646341463428</v>
      </c>
      <c r="U37" s="2">
        <v>2.0037804878048786</v>
      </c>
      <c r="V37" s="2">
        <v>164</v>
      </c>
      <c r="W37" s="2">
        <v>99.390243902439025</v>
      </c>
      <c r="X37" s="2">
        <v>2504.6341463414592</v>
      </c>
      <c r="Y37" s="2">
        <v>94.512195121951208</v>
      </c>
      <c r="Z37" s="2">
        <v>2381.7073170731669</v>
      </c>
      <c r="AA37" s="2">
        <v>17.073170731707318</v>
      </c>
      <c r="AB37" s="2">
        <v>430.24390243902371</v>
      </c>
      <c r="AC37" s="2">
        <v>4.2682926829268295</v>
      </c>
      <c r="AD37" s="2">
        <v>107.56097560975593</v>
      </c>
      <c r="AE37" s="2">
        <v>-23</v>
      </c>
      <c r="AF37" s="2">
        <v>4.58</v>
      </c>
      <c r="AG37" s="2">
        <v>-94</v>
      </c>
      <c r="AH37" s="2">
        <v>1.32</v>
      </c>
      <c r="AI37" s="2">
        <v>25</v>
      </c>
      <c r="AJ37" s="2">
        <v>4.6999999999999993</v>
      </c>
      <c r="AK37" s="2">
        <v>7.4399999999999995</v>
      </c>
      <c r="AL37" s="2">
        <v>34.25</v>
      </c>
      <c r="AM37" s="2">
        <v>99.55</v>
      </c>
      <c r="AN37" s="2">
        <v>83</v>
      </c>
      <c r="AO37" s="2">
        <v>1.2</v>
      </c>
      <c r="AP37" s="2">
        <v>914</v>
      </c>
      <c r="AQ37" s="2">
        <v>8299.5300000000061</v>
      </c>
      <c r="AR37" s="2">
        <v>188</v>
      </c>
      <c r="AS37" s="2">
        <v>4.1700000000000008</v>
      </c>
      <c r="AT37" s="2">
        <v>160</v>
      </c>
      <c r="AU37" s="2">
        <v>38.930000000000007</v>
      </c>
      <c r="AV37" s="2">
        <v>116</v>
      </c>
      <c r="AW37" s="2">
        <v>120.43</v>
      </c>
      <c r="AX37" s="2">
        <v>108</v>
      </c>
      <c r="AY37" s="2">
        <v>317.59999999999991</v>
      </c>
      <c r="AZ37" s="2">
        <v>1153</v>
      </c>
      <c r="BA37" s="2">
        <v>24453.322452000033</v>
      </c>
      <c r="BB37" s="2">
        <v>3.0743404145077502</v>
      </c>
      <c r="BC37" s="2">
        <v>119.12700000000001</v>
      </c>
      <c r="BD37" s="2">
        <v>2.9039351851851854E-2</v>
      </c>
      <c r="BE37" s="2">
        <v>1.7686746987951805</v>
      </c>
      <c r="BF37" s="2">
        <v>214.21686746987953</v>
      </c>
      <c r="BG37" s="2">
        <v>83</v>
      </c>
      <c r="BH37" s="2">
        <v>100</v>
      </c>
      <c r="BI37" s="2">
        <v>74.518072289156621</v>
      </c>
      <c r="BJ37" s="2">
        <v>142</v>
      </c>
      <c r="BK37" s="2">
        <v>72.5</v>
      </c>
      <c r="BL37" s="2">
        <v>0</v>
      </c>
      <c r="BM37" s="2">
        <v>0</v>
      </c>
      <c r="BN37" s="2">
        <v>83</v>
      </c>
      <c r="BO37" s="2">
        <v>0</v>
      </c>
      <c r="BP37" s="2">
        <v>91.144578313253007</v>
      </c>
      <c r="BQ37" s="2">
        <v>82</v>
      </c>
      <c r="BR37" s="2">
        <v>2</v>
      </c>
      <c r="BS37" s="2">
        <v>9</v>
      </c>
      <c r="BT37" s="2">
        <v>94</v>
      </c>
      <c r="BU37" s="2">
        <v>114</v>
      </c>
      <c r="BV37" s="3">
        <v>108</v>
      </c>
      <c r="BW37" s="7">
        <v>8.5</v>
      </c>
      <c r="BX37" s="3">
        <v>0</v>
      </c>
      <c r="BY37" s="3">
        <v>0</v>
      </c>
      <c r="BZ37" s="3">
        <v>0</v>
      </c>
    </row>
    <row r="38" spans="1:78" x14ac:dyDescent="0.2">
      <c r="A38" s="2">
        <v>25</v>
      </c>
      <c r="B38" s="2" t="s">
        <v>23</v>
      </c>
      <c r="C38" s="4">
        <v>0.4152777777777778</v>
      </c>
      <c r="D38" s="4">
        <v>0.46388888888888885</v>
      </c>
      <c r="E38" s="1">
        <f t="shared" si="0"/>
        <v>69.999999999999915</v>
      </c>
      <c r="F38" s="5" t="s">
        <v>113</v>
      </c>
      <c r="G38" s="2" t="s">
        <v>116</v>
      </c>
      <c r="H38" s="2">
        <v>13</v>
      </c>
      <c r="I38" s="2" t="s">
        <v>13</v>
      </c>
      <c r="J38" s="1">
        <v>3.8500000000000019</v>
      </c>
      <c r="K38" s="1">
        <v>85.666666666666671</v>
      </c>
      <c r="L38" s="1">
        <v>99.933333333333337</v>
      </c>
      <c r="M38" s="1">
        <v>29.466666666666669</v>
      </c>
      <c r="N38" s="1">
        <v>1.72</v>
      </c>
      <c r="O38" s="1">
        <f t="shared" si="5"/>
        <v>260.80928656330758</v>
      </c>
      <c r="P38" s="1">
        <f t="shared" si="6"/>
        <v>2.2383720930232571</v>
      </c>
      <c r="Q38" s="2">
        <v>-59.388888888888886</v>
      </c>
      <c r="R38" s="2">
        <v>3.8500000000000019</v>
      </c>
      <c r="S38" s="2">
        <v>0.83982384415978295</v>
      </c>
      <c r="T38" s="2">
        <v>88.914703703703708</v>
      </c>
      <c r="U38" s="2">
        <v>2.223259259259259</v>
      </c>
      <c r="V38" s="2">
        <v>270</v>
      </c>
      <c r="W38" s="2">
        <v>98.888888888888886</v>
      </c>
      <c r="X38" s="2">
        <v>4153.3333333333285</v>
      </c>
      <c r="Y38" s="2">
        <v>78.888888888888886</v>
      </c>
      <c r="Z38" s="2">
        <v>3313.3333333333289</v>
      </c>
      <c r="AA38" s="2">
        <v>28.888888888888886</v>
      </c>
      <c r="AB38" s="2">
        <v>1213.3333333333317</v>
      </c>
      <c r="AC38" s="2">
        <v>25.555555555555554</v>
      </c>
      <c r="AD38" s="2">
        <v>1073.3333333333319</v>
      </c>
      <c r="AE38" s="2">
        <v>-9</v>
      </c>
      <c r="AF38" s="2">
        <v>5.31</v>
      </c>
      <c r="AG38" s="2">
        <v>-137</v>
      </c>
      <c r="AH38" s="2">
        <v>0</v>
      </c>
      <c r="AI38" s="2">
        <v>26.633333333333336</v>
      </c>
      <c r="AJ38" s="2">
        <v>4.9333333333333336</v>
      </c>
      <c r="AK38" s="2">
        <v>7.450333333333333</v>
      </c>
      <c r="AL38" s="2">
        <v>29.466666666666669</v>
      </c>
      <c r="AM38" s="2">
        <v>99.933333333333337</v>
      </c>
      <c r="AN38" s="2">
        <v>85.666666666666671</v>
      </c>
      <c r="AO38" s="2">
        <v>1.1666666666666667</v>
      </c>
      <c r="AP38" s="2">
        <v>2284</v>
      </c>
      <c r="AQ38" s="2">
        <v>11764.750000000004</v>
      </c>
      <c r="AR38" s="2">
        <v>483</v>
      </c>
      <c r="AS38" s="2">
        <v>12.41</v>
      </c>
      <c r="AT38" s="2">
        <v>491</v>
      </c>
      <c r="AU38" s="2">
        <v>118.54</v>
      </c>
      <c r="AV38" s="2">
        <v>467</v>
      </c>
      <c r="AW38" s="2">
        <v>480.09999999999991</v>
      </c>
      <c r="AX38" s="2">
        <v>282</v>
      </c>
      <c r="AY38" s="2">
        <v>798.12000000000012</v>
      </c>
      <c r="AZ38" s="2">
        <v>2601</v>
      </c>
      <c r="BA38" s="2">
        <v>32511.712262000019</v>
      </c>
      <c r="BB38" s="2">
        <v>3.0306643266475977</v>
      </c>
      <c r="BC38" s="2">
        <v>660.06299999999987</v>
      </c>
      <c r="BD38" s="2">
        <v>4.8472222222222222E-2</v>
      </c>
      <c r="BE38" s="2">
        <v>1.967625899280576</v>
      </c>
      <c r="BF38" s="2">
        <v>229.64028776978418</v>
      </c>
      <c r="BG38" s="2">
        <v>118</v>
      </c>
      <c r="BH38" s="2">
        <v>84.892086330935257</v>
      </c>
      <c r="BI38" s="2">
        <v>71.856115107913666</v>
      </c>
      <c r="BJ38" s="2">
        <v>212</v>
      </c>
      <c r="BK38" s="2">
        <v>82.2</v>
      </c>
      <c r="BL38" s="2">
        <v>0</v>
      </c>
      <c r="BM38" s="2">
        <v>0</v>
      </c>
      <c r="BN38" s="2">
        <v>139</v>
      </c>
      <c r="BO38" s="2">
        <v>0</v>
      </c>
      <c r="BP38" s="2">
        <v>86.978417266187051</v>
      </c>
      <c r="BQ38" s="2">
        <v>79</v>
      </c>
      <c r="BR38" s="2">
        <v>1</v>
      </c>
      <c r="BS38" s="2">
        <v>9</v>
      </c>
      <c r="BT38" s="2">
        <v>49</v>
      </c>
      <c r="BU38" s="2">
        <v>117</v>
      </c>
      <c r="BV38" s="3">
        <v>95</v>
      </c>
      <c r="BW38" s="7">
        <v>8.4</v>
      </c>
      <c r="BX38" s="3">
        <v>0</v>
      </c>
      <c r="BY38" s="3">
        <v>0</v>
      </c>
      <c r="BZ38" s="3">
        <v>0</v>
      </c>
    </row>
    <row r="39" spans="1:78" x14ac:dyDescent="0.2">
      <c r="A39" s="2">
        <v>29</v>
      </c>
      <c r="B39" s="2" t="s">
        <v>26</v>
      </c>
      <c r="C39" s="4">
        <v>0.6020833333333333</v>
      </c>
      <c r="D39" s="4">
        <v>0.6777777777777777</v>
      </c>
      <c r="E39" s="1">
        <f t="shared" si="0"/>
        <v>108.99999999999993</v>
      </c>
      <c r="F39" s="5" t="s">
        <v>113</v>
      </c>
      <c r="G39" s="2" t="s">
        <v>115</v>
      </c>
      <c r="H39" s="2">
        <v>17</v>
      </c>
      <c r="I39" s="2" t="s">
        <v>13</v>
      </c>
      <c r="J39" s="1">
        <v>4.0492086330935226</v>
      </c>
      <c r="K39" s="1">
        <v>101.5</v>
      </c>
      <c r="L39" s="1">
        <v>99.424999999999997</v>
      </c>
      <c r="M39" s="1">
        <v>28.45</v>
      </c>
      <c r="N39" s="1">
        <v>2.2599999999999998</v>
      </c>
      <c r="O39" s="1">
        <f t="shared" si="5"/>
        <v>246.05503597376952</v>
      </c>
      <c r="P39" s="1">
        <f t="shared" si="6"/>
        <v>1.7916852358820898</v>
      </c>
      <c r="Q39" s="2">
        <v>-61.306954436450837</v>
      </c>
      <c r="R39" s="2">
        <v>4.0492086330935226</v>
      </c>
      <c r="S39" s="2">
        <v>0.63632742624125938</v>
      </c>
      <c r="T39" s="2">
        <v>71.667553956834567</v>
      </c>
      <c r="U39" s="2">
        <v>1.7917505995203853</v>
      </c>
      <c r="V39" s="2">
        <v>417</v>
      </c>
      <c r="W39" s="2">
        <v>98.561151079136692</v>
      </c>
      <c r="X39" s="2">
        <v>6445.8992805755352</v>
      </c>
      <c r="Y39" s="2">
        <v>88.968824940047966</v>
      </c>
      <c r="Z39" s="2">
        <v>5818.5611510791332</v>
      </c>
      <c r="AA39" s="2">
        <v>37.889688249400479</v>
      </c>
      <c r="AB39" s="2">
        <v>2477.9856115107896</v>
      </c>
      <c r="AC39" s="2">
        <v>16.306954436450841</v>
      </c>
      <c r="AD39" s="2">
        <v>1066.4748201438842</v>
      </c>
      <c r="AE39" s="2">
        <v>-17</v>
      </c>
      <c r="AF39" s="2">
        <v>5.53</v>
      </c>
      <c r="AG39" s="2">
        <v>-190</v>
      </c>
      <c r="AH39" s="2">
        <v>1.75</v>
      </c>
      <c r="AI39" s="2">
        <v>31.25</v>
      </c>
      <c r="AJ39" s="2">
        <v>5.45</v>
      </c>
      <c r="AK39" s="2">
        <v>7.3574999999999999</v>
      </c>
      <c r="AL39" s="2">
        <v>28.45</v>
      </c>
      <c r="AM39" s="2">
        <v>99.424999999999997</v>
      </c>
      <c r="AN39" s="2">
        <v>101.5</v>
      </c>
      <c r="AO39" s="2">
        <v>1.25</v>
      </c>
      <c r="AP39" s="2">
        <v>14174</v>
      </c>
      <c r="AQ39" s="2">
        <v>197859.65999999997</v>
      </c>
      <c r="AR39" s="2">
        <v>1487</v>
      </c>
      <c r="AS39" s="2">
        <v>38.27000000000001</v>
      </c>
      <c r="AT39" s="2">
        <v>1875</v>
      </c>
      <c r="AU39" s="2">
        <v>453.98</v>
      </c>
      <c r="AV39" s="2">
        <v>1568</v>
      </c>
      <c r="AW39" s="2">
        <v>1674.9900000000002</v>
      </c>
      <c r="AX39" s="2">
        <v>1568</v>
      </c>
      <c r="AY39" s="2">
        <v>4531.6899999999996</v>
      </c>
      <c r="AZ39" s="2">
        <v>28912</v>
      </c>
      <c r="BA39" s="2">
        <v>1162833.4391069999</v>
      </c>
      <c r="BB39" s="2">
        <v>3.4443670778719815</v>
      </c>
      <c r="BC39" s="2">
        <v>7441.3969999999999</v>
      </c>
      <c r="BD39" s="2">
        <v>7.5057870370370358E-2</v>
      </c>
      <c r="BE39" s="2">
        <v>1.662037037037035</v>
      </c>
      <c r="BF39" s="2">
        <v>221.64814814814815</v>
      </c>
      <c r="BG39" s="2">
        <v>203</v>
      </c>
      <c r="BH39" s="2">
        <v>93.981481481481481</v>
      </c>
      <c r="BI39" s="2">
        <v>62.546296296296298</v>
      </c>
      <c r="BJ39" s="2">
        <v>9318</v>
      </c>
      <c r="BK39" s="2">
        <v>4056.1</v>
      </c>
      <c r="BL39" s="2">
        <v>0</v>
      </c>
      <c r="BM39" s="2">
        <v>0</v>
      </c>
      <c r="BN39" s="2">
        <v>216</v>
      </c>
      <c r="BO39" s="2">
        <v>0</v>
      </c>
      <c r="BP39" s="2">
        <v>100.41203703703704</v>
      </c>
      <c r="BQ39" s="2">
        <v>86</v>
      </c>
      <c r="BR39" s="2">
        <v>2</v>
      </c>
      <c r="BS39" s="2">
        <v>5</v>
      </c>
      <c r="BT39" s="2">
        <v>84</v>
      </c>
      <c r="BU39" s="2">
        <v>126</v>
      </c>
      <c r="BV39" s="3">
        <v>81</v>
      </c>
      <c r="BW39" s="7">
        <v>6.8</v>
      </c>
      <c r="BX39" s="3">
        <v>0</v>
      </c>
      <c r="BY39" s="3">
        <v>0</v>
      </c>
      <c r="BZ39" s="3">
        <v>0</v>
      </c>
    </row>
    <row r="40" spans="1:78" x14ac:dyDescent="0.2">
      <c r="A40" s="2">
        <v>33</v>
      </c>
      <c r="B40" s="2" t="s">
        <v>18</v>
      </c>
      <c r="C40" s="4">
        <v>0.38055555555555554</v>
      </c>
      <c r="D40" s="4">
        <v>0.42986111111111108</v>
      </c>
      <c r="E40" s="1">
        <f t="shared" si="0"/>
        <v>70.999999999999986</v>
      </c>
      <c r="F40" s="5" t="s">
        <v>113</v>
      </c>
      <c r="G40" s="2" t="s">
        <v>116</v>
      </c>
      <c r="H40" s="2">
        <v>21</v>
      </c>
      <c r="I40" s="2" t="s">
        <v>13</v>
      </c>
      <c r="J40" s="1">
        <v>2.3935401459854031</v>
      </c>
      <c r="K40" s="1">
        <v>100</v>
      </c>
      <c r="L40" s="1">
        <v>99.3</v>
      </c>
      <c r="M40" s="1">
        <v>29.200000000000003</v>
      </c>
      <c r="N40" s="1">
        <v>1.54</v>
      </c>
      <c r="O40" s="1">
        <f t="shared" si="5"/>
        <v>210.03408035832797</v>
      </c>
      <c r="P40" s="1">
        <f t="shared" si="6"/>
        <v>1.5542468480424696</v>
      </c>
      <c r="Q40" s="2">
        <v>-42.886861313868614</v>
      </c>
      <c r="R40" s="2">
        <v>2.3935401459854031</v>
      </c>
      <c r="S40" s="2">
        <v>0.7370520084889246</v>
      </c>
      <c r="T40" s="2">
        <v>62.169744525547493</v>
      </c>
      <c r="U40" s="2">
        <v>1.5544160583941609</v>
      </c>
      <c r="V40" s="2">
        <v>274</v>
      </c>
      <c r="W40" s="2">
        <v>94.525547445255469</v>
      </c>
      <c r="X40" s="2">
        <v>4026.7883211678823</v>
      </c>
      <c r="Y40" s="2">
        <v>42.335766423357661</v>
      </c>
      <c r="Z40" s="2">
        <v>1803.503649635036</v>
      </c>
      <c r="AA40" s="2">
        <v>13.503649635036496</v>
      </c>
      <c r="AB40" s="2">
        <v>575.25547445255461</v>
      </c>
      <c r="AC40" s="2">
        <v>4.7445255474452548</v>
      </c>
      <c r="AD40" s="2">
        <v>202.11678832116783</v>
      </c>
      <c r="AE40" s="2">
        <v>-8</v>
      </c>
      <c r="AF40" s="2">
        <v>4.62</v>
      </c>
      <c r="AG40" s="2">
        <v>-198</v>
      </c>
      <c r="AH40" s="2">
        <v>0</v>
      </c>
      <c r="AI40" s="2">
        <v>31.799999999999997</v>
      </c>
      <c r="AJ40" s="2">
        <v>4.55</v>
      </c>
      <c r="AK40" s="2">
        <v>7.4060000000000006</v>
      </c>
      <c r="AL40" s="2">
        <v>29.200000000000003</v>
      </c>
      <c r="AM40" s="2">
        <v>99.3</v>
      </c>
      <c r="AN40" s="2">
        <v>100</v>
      </c>
      <c r="AO40" s="2">
        <v>2.2000000000000002</v>
      </c>
      <c r="AP40" s="2">
        <v>26351</v>
      </c>
      <c r="AQ40" s="2">
        <v>279143.20999999985</v>
      </c>
      <c r="AR40" s="2">
        <v>3347</v>
      </c>
      <c r="AS40" s="2">
        <v>93.550000000000011</v>
      </c>
      <c r="AT40" s="2">
        <v>4792</v>
      </c>
      <c r="AU40" s="2">
        <v>1152.7500000000002</v>
      </c>
      <c r="AV40" s="2">
        <v>3810</v>
      </c>
      <c r="AW40" s="2">
        <v>4030.3399999999992</v>
      </c>
      <c r="AX40" s="2">
        <v>3168</v>
      </c>
      <c r="AY40" s="2">
        <v>8997.3899999999976</v>
      </c>
      <c r="AZ40" s="2">
        <v>68833</v>
      </c>
      <c r="BA40" s="2">
        <v>3059566.7984489994</v>
      </c>
      <c r="BB40" s="2">
        <v>2.0377498938429586</v>
      </c>
      <c r="BC40" s="2">
        <v>334141.16100000014</v>
      </c>
      <c r="BD40" s="2">
        <v>4.9062500000000002E-2</v>
      </c>
      <c r="BE40" s="2">
        <v>1.4577464788732406</v>
      </c>
      <c r="BF40" s="2">
        <v>195.00704225352112</v>
      </c>
      <c r="BG40" s="2">
        <v>127</v>
      </c>
      <c r="BH40" s="2">
        <v>89.436619718309856</v>
      </c>
      <c r="BI40" s="2">
        <v>67.690140845070417</v>
      </c>
      <c r="BJ40" s="2">
        <v>9999</v>
      </c>
      <c r="BK40" s="2">
        <v>9999</v>
      </c>
      <c r="BL40" s="2">
        <v>509</v>
      </c>
      <c r="BM40" s="2">
        <v>197.8</v>
      </c>
      <c r="BN40" s="2">
        <v>142</v>
      </c>
      <c r="BO40" s="2">
        <v>3</v>
      </c>
      <c r="BP40" s="2">
        <v>101.16901408450704</v>
      </c>
      <c r="BQ40" s="2">
        <v>75</v>
      </c>
      <c r="BR40" s="2">
        <v>5</v>
      </c>
      <c r="BS40" s="2">
        <v>15</v>
      </c>
      <c r="BT40" s="2">
        <v>49</v>
      </c>
      <c r="BU40" s="2">
        <v>133</v>
      </c>
      <c r="BV40" s="3">
        <v>110</v>
      </c>
      <c r="BW40" s="7">
        <v>12</v>
      </c>
      <c r="BX40" s="3">
        <v>0</v>
      </c>
      <c r="BY40" s="3">
        <v>0</v>
      </c>
      <c r="BZ40" s="3">
        <v>0</v>
      </c>
    </row>
    <row r="41" spans="1:78" x14ac:dyDescent="0.2">
      <c r="A41" s="2">
        <v>35</v>
      </c>
      <c r="B41" s="2" t="s">
        <v>31</v>
      </c>
      <c r="C41" s="4">
        <v>0.57847222222222217</v>
      </c>
      <c r="D41" s="4">
        <v>0.6333333333333333</v>
      </c>
      <c r="E41" s="1">
        <f t="shared" si="0"/>
        <v>79.000000000000043</v>
      </c>
      <c r="F41" s="5" t="s">
        <v>112</v>
      </c>
      <c r="G41" s="2" t="s">
        <v>115</v>
      </c>
      <c r="H41" s="2">
        <v>23</v>
      </c>
      <c r="I41" s="2" t="s">
        <v>13</v>
      </c>
      <c r="J41" s="1">
        <v>3.644518272425247</v>
      </c>
      <c r="K41" s="1">
        <v>117.66666666666667</v>
      </c>
      <c r="L41" s="1">
        <v>99.600000000000009</v>
      </c>
      <c r="M41" s="1">
        <v>33.066666666666663</v>
      </c>
      <c r="N41" s="1">
        <v>1.77</v>
      </c>
      <c r="O41" s="1">
        <f t="shared" si="5"/>
        <v>328.3891336223885</v>
      </c>
      <c r="P41" s="1">
        <f t="shared" si="6"/>
        <v>2.0590498714266934</v>
      </c>
      <c r="Q41" s="2">
        <v>-49.019933554817278</v>
      </c>
      <c r="R41" s="2">
        <v>3.644518272425247</v>
      </c>
      <c r="S41" s="2">
        <v>0.66852687592323568</v>
      </c>
      <c r="T41" s="2">
        <v>82.269202657807298</v>
      </c>
      <c r="U41" s="2">
        <v>2.056544850498339</v>
      </c>
      <c r="V41" s="2">
        <v>301</v>
      </c>
      <c r="W41" s="2">
        <v>98.671096345514954</v>
      </c>
      <c r="X41" s="2">
        <v>4677.0099667774111</v>
      </c>
      <c r="Y41" s="2">
        <v>81.72757475083057</v>
      </c>
      <c r="Z41" s="2">
        <v>3873.8870431893711</v>
      </c>
      <c r="AA41" s="2">
        <v>11.960132890365449</v>
      </c>
      <c r="AB41" s="2">
        <v>566.91029900332262</v>
      </c>
      <c r="AC41" s="2">
        <v>2.6578073089700998</v>
      </c>
      <c r="AD41" s="2">
        <v>125.9800664451828</v>
      </c>
      <c r="AE41" s="2">
        <v>-16</v>
      </c>
      <c r="AF41" s="2">
        <v>4.59</v>
      </c>
      <c r="AG41" s="2">
        <v>-111</v>
      </c>
      <c r="AH41" s="2">
        <v>1.47</v>
      </c>
      <c r="AI41" s="2">
        <v>36.333333333333336</v>
      </c>
      <c r="AJ41" s="2">
        <v>5.3999999999999995</v>
      </c>
      <c r="AK41" s="2">
        <v>7.3499999999999988</v>
      </c>
      <c r="AL41" s="2">
        <v>33.066666666666663</v>
      </c>
      <c r="AM41" s="2">
        <v>99.600000000000009</v>
      </c>
      <c r="AN41" s="2">
        <v>117.66666666666667</v>
      </c>
      <c r="AO41" s="2">
        <v>1.2333333333333332</v>
      </c>
      <c r="AP41" s="2">
        <v>1675</v>
      </c>
      <c r="AQ41" s="2">
        <v>8232.4600000000046</v>
      </c>
      <c r="AR41" s="2">
        <v>628</v>
      </c>
      <c r="AS41" s="2">
        <v>13.769999999999998</v>
      </c>
      <c r="AT41" s="2">
        <v>367</v>
      </c>
      <c r="AU41" s="2">
        <v>84.43</v>
      </c>
      <c r="AV41" s="2">
        <v>185</v>
      </c>
      <c r="AW41" s="2">
        <v>185.78</v>
      </c>
      <c r="AX41" s="2">
        <v>135</v>
      </c>
      <c r="AY41" s="2">
        <v>384.77999999999992</v>
      </c>
      <c r="AZ41" s="2">
        <v>1909</v>
      </c>
      <c r="BA41" s="2">
        <v>23547.658847000024</v>
      </c>
      <c r="BB41" s="2">
        <v>3.3000376532399436</v>
      </c>
      <c r="BC41" s="2">
        <v>154.40200000000007</v>
      </c>
      <c r="BD41" s="2">
        <v>5.2870370370370366E-2</v>
      </c>
      <c r="BE41" s="2">
        <v>1.8624999999999994</v>
      </c>
      <c r="BF41" s="2">
        <v>289.5986842105263</v>
      </c>
      <c r="BG41" s="2">
        <v>47</v>
      </c>
      <c r="BH41" s="2">
        <v>30.921052631578949</v>
      </c>
      <c r="BI41" s="2">
        <v>74.21052631578948</v>
      </c>
      <c r="BJ41" s="2">
        <v>234</v>
      </c>
      <c r="BK41" s="2">
        <v>52.7</v>
      </c>
      <c r="BL41" s="2">
        <v>0</v>
      </c>
      <c r="BM41" s="2">
        <v>0</v>
      </c>
      <c r="BN41" s="2">
        <v>152</v>
      </c>
      <c r="BO41" s="2">
        <v>0</v>
      </c>
      <c r="BP41" s="2">
        <v>117.10526315789474</v>
      </c>
      <c r="BQ41" s="2">
        <v>109</v>
      </c>
      <c r="BR41" s="2">
        <v>2</v>
      </c>
      <c r="BS41" s="2">
        <v>5</v>
      </c>
      <c r="BT41" s="2">
        <v>61</v>
      </c>
      <c r="BU41" s="2">
        <v>134</v>
      </c>
      <c r="BV41" s="3">
        <v>106</v>
      </c>
      <c r="BW41" s="7">
        <v>17.5</v>
      </c>
      <c r="BX41" s="3">
        <v>0</v>
      </c>
      <c r="BY41" s="3">
        <v>0</v>
      </c>
      <c r="BZ41" s="3">
        <v>0</v>
      </c>
    </row>
    <row r="42" spans="1:78" x14ac:dyDescent="0.2">
      <c r="A42" s="2">
        <v>37</v>
      </c>
      <c r="B42" s="2" t="s">
        <v>33</v>
      </c>
      <c r="C42" s="4">
        <v>0.39374999999999999</v>
      </c>
      <c r="D42" s="4">
        <v>0.46458333333333335</v>
      </c>
      <c r="E42" s="1">
        <f t="shared" si="0"/>
        <v>102.00000000000004</v>
      </c>
      <c r="F42" s="5" t="s">
        <v>112</v>
      </c>
      <c r="G42" s="2" t="s">
        <v>115</v>
      </c>
      <c r="H42" s="2">
        <v>25</v>
      </c>
      <c r="I42" s="2" t="s">
        <v>13</v>
      </c>
      <c r="J42" s="1">
        <v>4.1782262210796901</v>
      </c>
      <c r="K42" s="1">
        <v>132</v>
      </c>
      <c r="L42" s="1">
        <v>99.55</v>
      </c>
      <c r="M42" s="1">
        <v>28.85</v>
      </c>
      <c r="N42" s="1">
        <v>2.25</v>
      </c>
      <c r="O42" s="1">
        <f t="shared" si="5"/>
        <v>332.02731485209932</v>
      </c>
      <c r="P42" s="1">
        <f t="shared" si="6"/>
        <v>1.8569894315909734</v>
      </c>
      <c r="Q42" s="2">
        <v>-63.259640102827767</v>
      </c>
      <c r="R42" s="2">
        <v>4.1782262210796901</v>
      </c>
      <c r="S42" s="2">
        <v>0.68414005787940613</v>
      </c>
      <c r="T42" s="2">
        <v>74.213624678663194</v>
      </c>
      <c r="U42" s="2">
        <v>1.8555012853470396</v>
      </c>
      <c r="V42" s="2">
        <v>389</v>
      </c>
      <c r="W42" s="2">
        <v>99.742930591259636</v>
      </c>
      <c r="X42" s="2">
        <v>6104.2673521850929</v>
      </c>
      <c r="Y42" s="2">
        <v>95.115681233933159</v>
      </c>
      <c r="Z42" s="2">
        <v>5821.079691516712</v>
      </c>
      <c r="AA42" s="2">
        <v>72.493573264781489</v>
      </c>
      <c r="AB42" s="2">
        <v>4436.606683804629</v>
      </c>
      <c r="AC42" s="2">
        <v>3.8560411311053984</v>
      </c>
      <c r="AD42" s="2">
        <v>235.98971722365047</v>
      </c>
      <c r="AE42" s="2">
        <v>-21</v>
      </c>
      <c r="AF42" s="2">
        <v>5.07</v>
      </c>
      <c r="AG42" s="2">
        <v>-132</v>
      </c>
      <c r="AH42" s="2">
        <v>1.66</v>
      </c>
      <c r="AI42" s="2">
        <v>40.75</v>
      </c>
      <c r="AJ42" s="2">
        <v>5.45</v>
      </c>
      <c r="AK42" s="2">
        <v>7.3674999999999997</v>
      </c>
      <c r="AL42" s="2">
        <v>28.85</v>
      </c>
      <c r="AM42" s="2">
        <v>99.55</v>
      </c>
      <c r="AN42" s="2">
        <v>132</v>
      </c>
      <c r="AO42" s="2">
        <v>1.375</v>
      </c>
      <c r="AP42" s="2">
        <v>214</v>
      </c>
      <c r="AQ42" s="2">
        <v>49.679999999999993</v>
      </c>
      <c r="AR42" s="2">
        <v>153</v>
      </c>
      <c r="AS42" s="2">
        <v>2.9700000000000006</v>
      </c>
      <c r="AT42" s="2">
        <v>37</v>
      </c>
      <c r="AU42" s="2">
        <v>7.7999999999999989</v>
      </c>
      <c r="AV42" s="2">
        <v>16</v>
      </c>
      <c r="AW42" s="2">
        <v>15.519999999999998</v>
      </c>
      <c r="AX42" s="2">
        <v>6</v>
      </c>
      <c r="AY42" s="2">
        <v>13.94</v>
      </c>
      <c r="AZ42" s="2">
        <v>215</v>
      </c>
      <c r="BA42" s="2">
        <v>115.14338000000001</v>
      </c>
      <c r="BB42" s="2">
        <v>3.7116610526316172</v>
      </c>
      <c r="BC42" s="2">
        <v>0</v>
      </c>
      <c r="BD42" s="2">
        <v>6.5972222222222224E-2</v>
      </c>
      <c r="BE42" s="2">
        <v>1.6742105263157914</v>
      </c>
      <c r="BF42" s="2">
        <v>296.83684210526314</v>
      </c>
      <c r="BG42" s="2">
        <v>36</v>
      </c>
      <c r="BH42" s="2">
        <v>18.947368421052634</v>
      </c>
      <c r="BI42" s="2">
        <v>70.736842105263165</v>
      </c>
      <c r="BJ42" s="2">
        <v>0</v>
      </c>
      <c r="BK42" s="2">
        <v>0</v>
      </c>
      <c r="BL42" s="2">
        <v>0</v>
      </c>
      <c r="BM42" s="2">
        <v>0</v>
      </c>
      <c r="BN42" s="2">
        <v>190</v>
      </c>
      <c r="BO42" s="2">
        <v>0</v>
      </c>
      <c r="BP42" s="2">
        <v>133.44736842105263</v>
      </c>
      <c r="BQ42" s="2">
        <v>114</v>
      </c>
      <c r="BR42" s="2">
        <v>6</v>
      </c>
      <c r="BS42" s="2">
        <v>8</v>
      </c>
      <c r="BT42" s="2">
        <v>99</v>
      </c>
      <c r="BU42" s="2">
        <v>147</v>
      </c>
      <c r="BV42" s="2">
        <v>85</v>
      </c>
      <c r="BW42" s="7">
        <v>7.4</v>
      </c>
      <c r="BX42" s="3">
        <v>0</v>
      </c>
      <c r="BY42" s="3">
        <v>0</v>
      </c>
      <c r="BZ42" s="3">
        <v>0</v>
      </c>
    </row>
    <row r="43" spans="1:78" x14ac:dyDescent="0.2">
      <c r="A43" s="2">
        <v>39</v>
      </c>
      <c r="B43" s="2" t="s">
        <v>35</v>
      </c>
      <c r="C43" s="4">
        <v>0.59166666666666667</v>
      </c>
      <c r="D43" s="4">
        <v>0.65625</v>
      </c>
      <c r="E43" s="1">
        <f t="shared" si="0"/>
        <v>92.999999999999986</v>
      </c>
      <c r="F43" s="5" t="s">
        <v>112</v>
      </c>
      <c r="G43" s="2" t="s">
        <v>115</v>
      </c>
      <c r="H43" s="2">
        <v>27</v>
      </c>
      <c r="I43" s="2" t="s">
        <v>13</v>
      </c>
      <c r="J43" s="1">
        <v>3.9264788732394367</v>
      </c>
      <c r="K43" s="1">
        <v>90.75</v>
      </c>
      <c r="L43" s="1">
        <v>99.674999999999997</v>
      </c>
      <c r="M43" s="1">
        <v>33.5</v>
      </c>
      <c r="N43" s="1">
        <v>1.89</v>
      </c>
      <c r="O43" s="1">
        <f t="shared" si="5"/>
        <v>255.78077465012296</v>
      </c>
      <c r="P43" s="1">
        <f t="shared" si="6"/>
        <v>2.0775020493330354</v>
      </c>
      <c r="Q43" s="2">
        <v>-48.740845070422537</v>
      </c>
      <c r="R43" s="2">
        <v>3.9264788732394367</v>
      </c>
      <c r="S43" s="2">
        <v>0.66655005743918283</v>
      </c>
      <c r="T43" s="2">
        <v>83.01216901408452</v>
      </c>
      <c r="U43" s="2">
        <v>2.0756901408450719</v>
      </c>
      <c r="V43" s="2">
        <v>355</v>
      </c>
      <c r="W43" s="2">
        <v>99.436619718309856</v>
      </c>
      <c r="X43" s="2">
        <v>5548.5633802816892</v>
      </c>
      <c r="Y43" s="2">
        <v>80.281690140845072</v>
      </c>
      <c r="Z43" s="2">
        <v>4479.718309859154</v>
      </c>
      <c r="AA43" s="2">
        <v>13.239436619718308</v>
      </c>
      <c r="AB43" s="2">
        <v>738.7605633802815</v>
      </c>
      <c r="AC43" s="2">
        <v>2.535211267605634</v>
      </c>
      <c r="AD43" s="2">
        <v>141.46478873239434</v>
      </c>
      <c r="AE43" s="2">
        <v>-20</v>
      </c>
      <c r="AF43" s="2">
        <v>4.84</v>
      </c>
      <c r="AG43" s="2">
        <v>-99</v>
      </c>
      <c r="AH43" s="2">
        <v>1.53</v>
      </c>
      <c r="AI43" s="2">
        <v>28.2</v>
      </c>
      <c r="AJ43" s="2">
        <v>4.95</v>
      </c>
      <c r="AK43" s="2">
        <v>7.4862500000000001</v>
      </c>
      <c r="AL43" s="2">
        <v>33.5</v>
      </c>
      <c r="AM43" s="2">
        <v>99.674999999999997</v>
      </c>
      <c r="AN43" s="2">
        <v>90.75</v>
      </c>
      <c r="AO43" s="2">
        <v>1.0250000000000001</v>
      </c>
      <c r="AP43" s="2">
        <v>609</v>
      </c>
      <c r="AQ43" s="2">
        <v>1130.58</v>
      </c>
      <c r="AR43" s="2">
        <v>310</v>
      </c>
      <c r="AS43" s="2">
        <v>6.4</v>
      </c>
      <c r="AT43" s="2">
        <v>185</v>
      </c>
      <c r="AU43" s="2">
        <v>38.720000000000006</v>
      </c>
      <c r="AV43" s="2">
        <v>55</v>
      </c>
      <c r="AW43" s="2">
        <v>52.88</v>
      </c>
      <c r="AX43" s="2">
        <v>17</v>
      </c>
      <c r="AY43" s="2">
        <v>53.01</v>
      </c>
      <c r="AZ43" s="2">
        <v>622</v>
      </c>
      <c r="BA43" s="2">
        <v>2046.7367409999997</v>
      </c>
      <c r="BB43" s="2">
        <v>3.3018980819857102</v>
      </c>
      <c r="BC43" s="2">
        <v>13.285000000000002</v>
      </c>
      <c r="BD43" s="2">
        <v>6.2048611111111117E-2</v>
      </c>
      <c r="BE43" s="2">
        <v>1.9511235955056152</v>
      </c>
      <c r="BF43" s="2">
        <v>261.91011235955057</v>
      </c>
      <c r="BG43" s="2">
        <v>116</v>
      </c>
      <c r="BH43" s="2">
        <v>65.168539325842701</v>
      </c>
      <c r="BI43" s="2">
        <v>75.258426966292134</v>
      </c>
      <c r="BJ43" s="2">
        <v>11</v>
      </c>
      <c r="BK43" s="2">
        <v>1.9</v>
      </c>
      <c r="BL43" s="2">
        <v>0</v>
      </c>
      <c r="BM43" s="2">
        <v>0</v>
      </c>
      <c r="BN43" s="2">
        <v>178</v>
      </c>
      <c r="BO43" s="2">
        <v>1</v>
      </c>
      <c r="BP43" s="2">
        <v>101.1685393258427</v>
      </c>
      <c r="BQ43" s="2">
        <v>89</v>
      </c>
      <c r="BR43" s="2">
        <v>5</v>
      </c>
      <c r="BS43" s="2">
        <v>9</v>
      </c>
      <c r="BT43" s="2">
        <v>135</v>
      </c>
      <c r="BU43" s="2">
        <v>120</v>
      </c>
      <c r="BV43" s="2">
        <v>126</v>
      </c>
      <c r="BW43" s="7">
        <v>14.5</v>
      </c>
      <c r="BX43" s="3">
        <v>0</v>
      </c>
      <c r="BY43" s="3">
        <v>0</v>
      </c>
      <c r="BZ43" s="3">
        <v>0</v>
      </c>
    </row>
    <row r="44" spans="1:78" x14ac:dyDescent="0.2">
      <c r="A44" s="2">
        <v>43</v>
      </c>
      <c r="B44" s="2" t="s">
        <v>39</v>
      </c>
      <c r="C44" s="4">
        <v>0.60277777777777775</v>
      </c>
      <c r="D44" s="4">
        <v>0.65277777777777779</v>
      </c>
      <c r="E44" s="1">
        <f t="shared" si="0"/>
        <v>72.000000000000057</v>
      </c>
      <c r="F44" s="5" t="s">
        <v>112</v>
      </c>
      <c r="G44" s="2" t="s">
        <v>116</v>
      </c>
      <c r="H44" s="2">
        <v>31</v>
      </c>
      <c r="I44" s="2" t="s">
        <v>13</v>
      </c>
      <c r="J44" s="1">
        <v>3.475270758122746</v>
      </c>
      <c r="K44" s="1">
        <v>104.33333333333333</v>
      </c>
      <c r="L44" s="1">
        <v>99.8</v>
      </c>
      <c r="M44" s="1">
        <v>29.599999999999998</v>
      </c>
      <c r="N44" s="1">
        <v>1.76</v>
      </c>
      <c r="O44" s="1">
        <f t="shared" si="5"/>
        <v>279.79552309375356</v>
      </c>
      <c r="P44" s="1">
        <f t="shared" si="6"/>
        <v>1.9745856580242875</v>
      </c>
      <c r="Q44" s="2">
        <v>-44.454873646209386</v>
      </c>
      <c r="R44" s="2">
        <v>3.475270758122746</v>
      </c>
      <c r="S44" s="2">
        <v>0.75779070734242993</v>
      </c>
      <c r="T44" s="2">
        <v>78.983393501805097</v>
      </c>
      <c r="U44" s="2">
        <v>1.9749458483754507</v>
      </c>
      <c r="V44" s="2">
        <v>277</v>
      </c>
      <c r="W44" s="2">
        <v>98.555956678700369</v>
      </c>
      <c r="X44" s="2">
        <v>4257.6173285198593</v>
      </c>
      <c r="Y44" s="2">
        <v>55.95667870036101</v>
      </c>
      <c r="Z44" s="2">
        <v>2417.3285198555977</v>
      </c>
      <c r="AA44" s="2">
        <v>7.9422382671480145</v>
      </c>
      <c r="AB44" s="2">
        <v>343.10469314079455</v>
      </c>
      <c r="AC44" s="2">
        <v>1.8050541516245486</v>
      </c>
      <c r="AD44" s="2">
        <v>77.978339350180576</v>
      </c>
      <c r="AE44" s="2">
        <v>-14</v>
      </c>
      <c r="AF44" s="2">
        <v>4.46</v>
      </c>
      <c r="AG44" s="2">
        <v>-97</v>
      </c>
      <c r="AH44" s="2">
        <v>1.05</v>
      </c>
      <c r="AI44" s="2">
        <v>31.333333333333332</v>
      </c>
      <c r="AJ44" s="2">
        <v>4.5333333333333341</v>
      </c>
      <c r="AK44" s="2">
        <v>7.38</v>
      </c>
      <c r="AL44" s="2">
        <v>29.599999999999998</v>
      </c>
      <c r="AM44" s="2">
        <v>99.8</v>
      </c>
      <c r="AN44" s="2">
        <v>104.33333333333333</v>
      </c>
      <c r="AO44" s="2">
        <v>1.4333333333333333</v>
      </c>
      <c r="AP44" s="2">
        <v>205</v>
      </c>
      <c r="AQ44" s="2">
        <v>135.55000000000001</v>
      </c>
      <c r="AR44" s="2">
        <v>129</v>
      </c>
      <c r="AS44" s="2">
        <v>2.4499999999999997</v>
      </c>
      <c r="AT44" s="2">
        <v>49</v>
      </c>
      <c r="AU44" s="2">
        <v>9.2299999999999986</v>
      </c>
      <c r="AV44" s="2">
        <v>18</v>
      </c>
      <c r="AW44" s="2">
        <v>16.93</v>
      </c>
      <c r="AX44" s="2">
        <v>1</v>
      </c>
      <c r="AY44" s="2">
        <v>2.35</v>
      </c>
      <c r="AZ44" s="2">
        <v>207</v>
      </c>
      <c r="BA44" s="2">
        <v>266.40512099999967</v>
      </c>
      <c r="BB44" s="2">
        <v>2.9791815789472609</v>
      </c>
      <c r="BC44" s="2">
        <v>0</v>
      </c>
      <c r="BD44" s="2">
        <v>4.8379629629629634E-2</v>
      </c>
      <c r="BE44" s="2">
        <v>1.7604316546762582</v>
      </c>
      <c r="BF44" s="2">
        <v>244.86330935251797</v>
      </c>
      <c r="BG44" s="2">
        <v>92</v>
      </c>
      <c r="BH44" s="2">
        <v>66.187050359712231</v>
      </c>
      <c r="BI44" s="2">
        <v>78.079136690647488</v>
      </c>
      <c r="BJ44" s="2">
        <v>5</v>
      </c>
      <c r="BK44" s="2">
        <v>0.6</v>
      </c>
      <c r="BL44" s="2">
        <v>0</v>
      </c>
      <c r="BM44" s="2">
        <v>0</v>
      </c>
      <c r="BN44" s="2">
        <v>139</v>
      </c>
      <c r="BO44" s="2">
        <v>0</v>
      </c>
      <c r="BP44" s="2">
        <v>103.33093525179856</v>
      </c>
      <c r="BQ44" s="2">
        <v>82</v>
      </c>
      <c r="BR44" s="2">
        <v>2</v>
      </c>
      <c r="BS44" s="2">
        <v>5</v>
      </c>
      <c r="BT44" s="2">
        <v>65</v>
      </c>
      <c r="BU44" s="2">
        <v>141</v>
      </c>
      <c r="BV44" s="2">
        <v>129</v>
      </c>
      <c r="BW44" s="7">
        <v>11.4</v>
      </c>
      <c r="BX44" s="3">
        <v>0</v>
      </c>
      <c r="BY44" s="3">
        <v>0</v>
      </c>
      <c r="BZ44" s="3">
        <v>0</v>
      </c>
    </row>
    <row r="45" spans="1:78" x14ac:dyDescent="0.2">
      <c r="A45" s="2">
        <v>47</v>
      </c>
      <c r="B45" s="2" t="s">
        <v>42</v>
      </c>
      <c r="C45" s="4">
        <v>0.375</v>
      </c>
      <c r="D45" s="4">
        <v>0.41597222222222219</v>
      </c>
      <c r="E45" s="1">
        <f t="shared" si="0"/>
        <v>58.99999999999995</v>
      </c>
      <c r="F45" s="5" t="s">
        <v>113</v>
      </c>
      <c r="G45" s="2" t="s">
        <v>115</v>
      </c>
      <c r="H45" s="2">
        <v>35</v>
      </c>
      <c r="I45" s="2" t="s">
        <v>13</v>
      </c>
      <c r="J45" s="1">
        <v>3.9030666666666649</v>
      </c>
      <c r="K45" s="1">
        <v>87.333333333333329</v>
      </c>
      <c r="L45" s="1">
        <v>98.633333333333326</v>
      </c>
      <c r="M45" s="1">
        <v>30.266666666666666</v>
      </c>
      <c r="N45" s="1">
        <v>1.87</v>
      </c>
      <c r="O45" s="1">
        <f t="shared" si="5"/>
        <v>244.70536903022364</v>
      </c>
      <c r="P45" s="1">
        <f t="shared" si="6"/>
        <v>2.0872014260249543</v>
      </c>
      <c r="Q45" s="2">
        <v>-38.742222222222225</v>
      </c>
      <c r="R45" s="2">
        <v>3.9030666666666649</v>
      </c>
      <c r="S45" s="2">
        <v>0.75936176208332185</v>
      </c>
      <c r="T45" s="2">
        <v>83.398755555555567</v>
      </c>
      <c r="U45" s="2">
        <v>2.084755555555553</v>
      </c>
      <c r="V45" s="2">
        <v>225</v>
      </c>
      <c r="W45" s="2">
        <v>98.222222222222229</v>
      </c>
      <c r="X45" s="2">
        <v>3477.0666666666634</v>
      </c>
      <c r="Y45" s="2">
        <v>36</v>
      </c>
      <c r="Z45" s="2">
        <v>1274.3999999999987</v>
      </c>
      <c r="AA45" s="2">
        <v>4</v>
      </c>
      <c r="AB45" s="2">
        <v>141.59999999999988</v>
      </c>
      <c r="AC45" s="2">
        <v>0.88888888888888884</v>
      </c>
      <c r="AD45" s="2">
        <v>31.466666666666637</v>
      </c>
      <c r="AE45" s="2">
        <v>-16</v>
      </c>
      <c r="AF45" s="2">
        <v>5.31</v>
      </c>
      <c r="AG45" s="2">
        <v>-111</v>
      </c>
      <c r="AH45" s="2">
        <v>1.65</v>
      </c>
      <c r="AI45" s="2">
        <v>26.333333333333332</v>
      </c>
      <c r="AJ45" s="2">
        <v>5.1000000000000005</v>
      </c>
      <c r="AK45" s="2">
        <v>7.4366666666666674</v>
      </c>
      <c r="AL45" s="2">
        <v>30.266666666666666</v>
      </c>
      <c r="AM45" s="2">
        <v>98.633333333333326</v>
      </c>
      <c r="AN45" s="2">
        <v>87.333333333333329</v>
      </c>
      <c r="AO45" s="2">
        <v>1.5333333333333334</v>
      </c>
      <c r="AP45" s="2">
        <v>1848</v>
      </c>
      <c r="AQ45" s="2">
        <v>13030.62</v>
      </c>
      <c r="AR45" s="2">
        <v>547</v>
      </c>
      <c r="AS45" s="2">
        <v>12.47</v>
      </c>
      <c r="AT45" s="2">
        <v>407</v>
      </c>
      <c r="AU45" s="2">
        <v>89.46</v>
      </c>
      <c r="AV45" s="2">
        <v>212</v>
      </c>
      <c r="AW45" s="2">
        <v>217.57999999999998</v>
      </c>
      <c r="AX45" s="2">
        <v>154</v>
      </c>
      <c r="AY45" s="2">
        <v>449.32999999999993</v>
      </c>
      <c r="AZ45" s="2">
        <v>4323</v>
      </c>
      <c r="BA45" s="2">
        <v>175017.04431499998</v>
      </c>
      <c r="BB45" s="2">
        <v>3.2293679127726294</v>
      </c>
      <c r="BC45" s="2">
        <v>13427.687000000002</v>
      </c>
      <c r="BD45" s="2">
        <v>3.7152777777777778E-2</v>
      </c>
      <c r="BE45" s="2">
        <v>1.8841121495327102</v>
      </c>
      <c r="BF45" s="2">
        <v>229.19626168224298</v>
      </c>
      <c r="BG45" s="2">
        <v>77</v>
      </c>
      <c r="BH45" s="2">
        <v>71.962616822429908</v>
      </c>
      <c r="BI45" s="2">
        <v>72.672897196261687</v>
      </c>
      <c r="BJ45" s="2">
        <v>737</v>
      </c>
      <c r="BK45" s="2">
        <v>2649.1</v>
      </c>
      <c r="BL45" s="2">
        <v>0</v>
      </c>
      <c r="BM45" s="2">
        <v>0</v>
      </c>
      <c r="BN45" s="2">
        <v>107</v>
      </c>
      <c r="BO45" s="2">
        <v>2</v>
      </c>
      <c r="BP45" s="2">
        <v>90.925233644859816</v>
      </c>
      <c r="BQ45" s="2">
        <v>78</v>
      </c>
      <c r="BR45" s="2">
        <v>4</v>
      </c>
      <c r="BS45" s="2">
        <v>33</v>
      </c>
      <c r="BT45" s="2">
        <v>113</v>
      </c>
      <c r="BU45" s="2">
        <v>98</v>
      </c>
      <c r="BV45" s="2">
        <v>100</v>
      </c>
      <c r="BW45" s="7">
        <v>11.9</v>
      </c>
      <c r="BX45" s="2">
        <v>0</v>
      </c>
      <c r="BY45" s="2">
        <v>0</v>
      </c>
      <c r="BZ45" s="2">
        <v>0</v>
      </c>
    </row>
    <row r="46" spans="1:78" x14ac:dyDescent="0.2">
      <c r="A46" s="2">
        <v>53</v>
      </c>
      <c r="B46" s="2" t="s">
        <v>48</v>
      </c>
      <c r="C46" s="4">
        <v>0.58402777777777781</v>
      </c>
      <c r="D46" s="4">
        <v>0.65763888888888888</v>
      </c>
      <c r="E46" s="1">
        <f t="shared" si="0"/>
        <v>105.99999999999994</v>
      </c>
      <c r="F46" s="5" t="s">
        <v>112</v>
      </c>
      <c r="G46" s="2" t="s">
        <v>115</v>
      </c>
      <c r="H46" s="2">
        <v>41</v>
      </c>
      <c r="I46" s="2" t="s">
        <v>13</v>
      </c>
      <c r="J46" s="1">
        <v>3.817268170426062</v>
      </c>
      <c r="K46" s="1">
        <v>91.5</v>
      </c>
      <c r="L46" s="1">
        <v>98.65</v>
      </c>
      <c r="M46" s="1">
        <v>26.375000000000004</v>
      </c>
      <c r="N46" s="1">
        <v>1.88</v>
      </c>
      <c r="O46" s="1">
        <f t="shared" si="5"/>
        <v>249.42027179871206</v>
      </c>
      <c r="P46" s="1">
        <f t="shared" si="6"/>
        <v>2.0304617927798203</v>
      </c>
      <c r="Q46" s="2">
        <v>-57.210526315789473</v>
      </c>
      <c r="R46" s="2">
        <v>3.817268170426062</v>
      </c>
      <c r="S46" s="2">
        <v>0.71934699992139861</v>
      </c>
      <c r="T46" s="2">
        <v>81.218496240601553</v>
      </c>
      <c r="U46" s="2">
        <v>2.0307518796992494</v>
      </c>
      <c r="V46" s="2">
        <v>399</v>
      </c>
      <c r="W46" s="2">
        <v>99.498746867167924</v>
      </c>
      <c r="X46" s="2">
        <v>6328.1203007518761</v>
      </c>
      <c r="Y46" s="2">
        <v>90.726817042606513</v>
      </c>
      <c r="Z46" s="2">
        <v>5770.2255639097712</v>
      </c>
      <c r="AA46" s="2">
        <v>33.834586466165412</v>
      </c>
      <c r="AB46" s="2">
        <v>2151.8796992481189</v>
      </c>
      <c r="AC46" s="2">
        <v>5.2631578947368416</v>
      </c>
      <c r="AD46" s="2">
        <v>334.73684210526295</v>
      </c>
      <c r="AE46" s="2">
        <v>-13</v>
      </c>
      <c r="AF46" s="2">
        <v>4.8499999999999996</v>
      </c>
      <c r="AG46" s="2">
        <v>-125</v>
      </c>
      <c r="AH46" s="2">
        <v>0</v>
      </c>
      <c r="AI46" s="2">
        <v>27.75</v>
      </c>
      <c r="AJ46" s="2">
        <v>5.0250000000000004</v>
      </c>
      <c r="AK46" s="2">
        <v>7.4200000000000008</v>
      </c>
      <c r="AL46" s="2">
        <v>26.375000000000004</v>
      </c>
      <c r="AM46" s="2">
        <v>98.65</v>
      </c>
      <c r="AN46" s="2">
        <v>91.5</v>
      </c>
      <c r="AO46" s="2">
        <v>2</v>
      </c>
      <c r="AP46" s="2">
        <v>769</v>
      </c>
      <c r="AQ46" s="2">
        <v>4388.130000000001</v>
      </c>
      <c r="AR46" s="2">
        <v>274</v>
      </c>
      <c r="AS46" s="2">
        <v>5.9700000000000006</v>
      </c>
      <c r="AT46" s="2">
        <v>170</v>
      </c>
      <c r="AU46" s="2">
        <v>36.970000000000013</v>
      </c>
      <c r="AV46" s="2">
        <v>84</v>
      </c>
      <c r="AW46" s="2">
        <v>88.86999999999999</v>
      </c>
      <c r="AX46" s="2">
        <v>70</v>
      </c>
      <c r="AY46" s="2">
        <v>199.66</v>
      </c>
      <c r="AZ46" s="2">
        <v>1322</v>
      </c>
      <c r="BA46" s="2">
        <v>40708.422610999995</v>
      </c>
      <c r="BB46" s="2">
        <v>3.2979682151589245</v>
      </c>
      <c r="BC46" s="2">
        <v>2187.2770000000005</v>
      </c>
      <c r="BD46" s="2">
        <v>7.1006944444444442E-2</v>
      </c>
      <c r="BE46" s="2">
        <v>1.8245098039215688</v>
      </c>
      <c r="BF46" s="2">
        <v>248</v>
      </c>
      <c r="BG46" s="2">
        <v>136</v>
      </c>
      <c r="BH46" s="2">
        <v>66.666666666666657</v>
      </c>
      <c r="BI46" s="2">
        <v>70.784313725490193</v>
      </c>
      <c r="BJ46" s="2">
        <v>397</v>
      </c>
      <c r="BK46" s="2">
        <v>693</v>
      </c>
      <c r="BL46" s="2">
        <v>0</v>
      </c>
      <c r="BM46" s="2">
        <v>0</v>
      </c>
      <c r="BN46" s="2">
        <v>204</v>
      </c>
      <c r="BO46" s="2">
        <v>3</v>
      </c>
      <c r="BP46" s="2">
        <v>104.17156862745098</v>
      </c>
      <c r="BQ46" s="2">
        <v>90</v>
      </c>
      <c r="BR46" s="2">
        <v>5</v>
      </c>
      <c r="BS46" s="2">
        <v>7</v>
      </c>
      <c r="BT46" s="2">
        <v>77</v>
      </c>
      <c r="BU46" s="2">
        <v>131</v>
      </c>
      <c r="BV46" s="2">
        <v>86</v>
      </c>
      <c r="BW46" s="7">
        <v>5.2</v>
      </c>
      <c r="BX46" s="3">
        <v>0</v>
      </c>
      <c r="BY46" s="3">
        <v>0</v>
      </c>
      <c r="BZ46" s="3">
        <v>0</v>
      </c>
    </row>
    <row r="47" spans="1:78" x14ac:dyDescent="0.2">
      <c r="A47" s="2">
        <v>54</v>
      </c>
      <c r="B47" s="2" t="s">
        <v>49</v>
      </c>
      <c r="C47" s="4">
        <v>0.37708333333333338</v>
      </c>
      <c r="D47" s="4">
        <v>0.4458333333333333</v>
      </c>
      <c r="E47" s="1">
        <f t="shared" si="0"/>
        <v>98.999999999999886</v>
      </c>
      <c r="F47" s="5" t="s">
        <v>113</v>
      </c>
      <c r="G47" s="2" t="s">
        <v>115</v>
      </c>
      <c r="H47" s="2">
        <v>42</v>
      </c>
      <c r="I47" s="2" t="s">
        <v>13</v>
      </c>
      <c r="J47" s="1">
        <v>4.3428457446808419</v>
      </c>
      <c r="K47" s="1">
        <v>125</v>
      </c>
      <c r="L47" s="1">
        <v>98.125</v>
      </c>
      <c r="M47" s="1">
        <v>30.774999999999999</v>
      </c>
      <c r="N47" s="1">
        <v>2.08</v>
      </c>
      <c r="O47" s="1">
        <f t="shared" si="5"/>
        <v>348.48168702786091</v>
      </c>
      <c r="P47" s="1">
        <f t="shared" si="6"/>
        <v>2.0879066080196353</v>
      </c>
      <c r="Q47" s="2">
        <v>-64.303191489361708</v>
      </c>
      <c r="R47" s="2">
        <v>4.3428457446808419</v>
      </c>
      <c r="S47" s="2">
        <v>0.64375990359395463</v>
      </c>
      <c r="T47" s="2">
        <v>83.516276595744685</v>
      </c>
      <c r="U47" s="2">
        <v>2.0880851063829837</v>
      </c>
      <c r="V47" s="2">
        <v>376</v>
      </c>
      <c r="W47" s="2">
        <v>99.7340425531915</v>
      </c>
      <c r="X47" s="2">
        <v>5924.2021276595679</v>
      </c>
      <c r="Y47" s="2">
        <v>95.744680851063833</v>
      </c>
      <c r="Z47" s="2">
        <v>5687.2340425531847</v>
      </c>
      <c r="AA47" s="2">
        <v>71.542553191489361</v>
      </c>
      <c r="AB47" s="2">
        <v>4249.627659574463</v>
      </c>
      <c r="AC47" s="2">
        <v>2.6595744680851063</v>
      </c>
      <c r="AD47" s="2">
        <v>157.97872340425513</v>
      </c>
      <c r="AE47" s="2">
        <v>-22</v>
      </c>
      <c r="AF47" s="2">
        <v>5.42</v>
      </c>
      <c r="AG47" s="2">
        <v>-141</v>
      </c>
      <c r="AH47" s="2">
        <v>1.44</v>
      </c>
      <c r="AI47" s="2">
        <v>37.5</v>
      </c>
      <c r="AJ47" s="2">
        <v>5.3249999999999993</v>
      </c>
      <c r="AK47" s="2">
        <v>7.3699999999999992</v>
      </c>
      <c r="AL47" s="2">
        <v>30.774999999999999</v>
      </c>
      <c r="AM47" s="2">
        <v>98.125</v>
      </c>
      <c r="AN47" s="2">
        <v>125</v>
      </c>
      <c r="AO47" s="2">
        <v>2.95</v>
      </c>
      <c r="AP47" s="2">
        <v>1435</v>
      </c>
      <c r="AQ47" s="2">
        <v>7579.760000000002</v>
      </c>
      <c r="AR47" s="2">
        <v>483</v>
      </c>
      <c r="AS47" s="2">
        <v>10.280000000000001</v>
      </c>
      <c r="AT47" s="2">
        <v>256</v>
      </c>
      <c r="AU47" s="2">
        <v>56.989999999999995</v>
      </c>
      <c r="AV47" s="2">
        <v>185</v>
      </c>
      <c r="AW47" s="2">
        <v>198.32000000000002</v>
      </c>
      <c r="AX47" s="2">
        <v>162</v>
      </c>
      <c r="AY47" s="2">
        <v>437.24999999999989</v>
      </c>
      <c r="AZ47" s="2">
        <v>1608</v>
      </c>
      <c r="BA47" s="2">
        <v>18902.04713000001</v>
      </c>
      <c r="BB47" s="2">
        <v>3.7395705093835341</v>
      </c>
      <c r="BC47" s="2">
        <v>30.730999999999998</v>
      </c>
      <c r="BD47" s="2">
        <v>6.475694444444445E-2</v>
      </c>
      <c r="BE47" s="2">
        <v>1.7849462365591422</v>
      </c>
      <c r="BF47" s="2">
        <v>295.44086021505376</v>
      </c>
      <c r="BG47" s="2">
        <v>27</v>
      </c>
      <c r="BH47" s="2">
        <v>14.516129032258066</v>
      </c>
      <c r="BI47" s="2">
        <v>77.887096774193552</v>
      </c>
      <c r="BJ47" s="2">
        <v>151</v>
      </c>
      <c r="BK47" s="2">
        <v>44.7</v>
      </c>
      <c r="BL47" s="2">
        <v>1</v>
      </c>
      <c r="BM47" s="2">
        <v>0.1</v>
      </c>
      <c r="BN47" s="2">
        <v>186</v>
      </c>
      <c r="BO47" s="2">
        <v>0</v>
      </c>
      <c r="BP47" s="2">
        <v>126.6774193548387</v>
      </c>
      <c r="BQ47" s="2">
        <v>111</v>
      </c>
      <c r="BR47" s="2">
        <v>1</v>
      </c>
      <c r="BS47" s="2">
        <v>5</v>
      </c>
      <c r="BT47" s="2">
        <v>90</v>
      </c>
      <c r="BU47" s="2">
        <v>155</v>
      </c>
      <c r="BV47" s="2">
        <v>93</v>
      </c>
      <c r="BW47" s="7">
        <v>12.7</v>
      </c>
      <c r="BX47" s="3">
        <v>1</v>
      </c>
      <c r="BY47" s="3">
        <v>0</v>
      </c>
      <c r="BZ47" s="3">
        <v>0</v>
      </c>
    </row>
    <row r="48" spans="1:78" x14ac:dyDescent="0.2">
      <c r="A48" s="2">
        <v>55</v>
      </c>
      <c r="B48" s="2" t="s">
        <v>50</v>
      </c>
      <c r="C48" s="4">
        <v>0.57847222222222217</v>
      </c>
      <c r="D48" s="4">
        <v>0.61805555555555558</v>
      </c>
      <c r="E48" s="1">
        <f t="shared" si="0"/>
        <v>57.000000000000114</v>
      </c>
      <c r="F48" s="5" t="s">
        <v>113</v>
      </c>
      <c r="G48" s="2" t="s">
        <v>115</v>
      </c>
      <c r="H48" s="2">
        <v>43</v>
      </c>
      <c r="I48" s="2" t="s">
        <v>13</v>
      </c>
      <c r="J48" s="1">
        <v>4.013886255924171</v>
      </c>
      <c r="K48" s="1">
        <v>133.5</v>
      </c>
      <c r="L48" s="1">
        <v>98.550000000000011</v>
      </c>
      <c r="M48" s="1">
        <v>23.3</v>
      </c>
      <c r="N48" s="1">
        <v>1.84</v>
      </c>
      <c r="O48" s="1">
        <f t="shared" si="5"/>
        <v>390.47539241294049</v>
      </c>
      <c r="P48" s="1">
        <f t="shared" si="6"/>
        <v>2.1814599216979191</v>
      </c>
      <c r="Q48" s="2">
        <v>-55.274881516587676</v>
      </c>
      <c r="R48" s="2">
        <v>4.013886255924171</v>
      </c>
      <c r="S48" s="2">
        <v>0.53615391033927096</v>
      </c>
      <c r="T48" s="2">
        <v>87.25853080568713</v>
      </c>
      <c r="U48" s="2">
        <v>2.1814218009478679</v>
      </c>
      <c r="V48" s="2">
        <v>211</v>
      </c>
      <c r="W48" s="2">
        <v>99.526066350710892</v>
      </c>
      <c r="X48" s="2">
        <v>3403.7914691943192</v>
      </c>
      <c r="Y48" s="2">
        <v>88.625592417061611</v>
      </c>
      <c r="Z48" s="2">
        <v>3030.9952606635134</v>
      </c>
      <c r="AA48" s="2">
        <v>29.857819905213269</v>
      </c>
      <c r="AB48" s="2">
        <v>1021.1374407582958</v>
      </c>
      <c r="AC48" s="2">
        <v>2.3696682464454977</v>
      </c>
      <c r="AD48" s="2">
        <v>81.042654028436175</v>
      </c>
      <c r="AE48" s="2">
        <v>-22</v>
      </c>
      <c r="AF48" s="2">
        <v>4.7</v>
      </c>
      <c r="AG48" s="2">
        <v>-116</v>
      </c>
      <c r="AH48" s="2">
        <v>1.67</v>
      </c>
      <c r="AI48" s="2">
        <v>40</v>
      </c>
      <c r="AJ48" s="2">
        <v>5.55</v>
      </c>
      <c r="AK48" s="2">
        <v>7.37</v>
      </c>
      <c r="AL48" s="2">
        <v>23.3</v>
      </c>
      <c r="AM48" s="2">
        <v>98.550000000000011</v>
      </c>
      <c r="AN48" s="2">
        <v>133.5</v>
      </c>
      <c r="AO48" s="2">
        <v>1.05</v>
      </c>
      <c r="AP48" s="2">
        <v>209</v>
      </c>
      <c r="AQ48" s="2">
        <v>712.83</v>
      </c>
      <c r="AR48" s="2">
        <v>63</v>
      </c>
      <c r="AS48" s="2">
        <v>1.5600000000000003</v>
      </c>
      <c r="AT48" s="2">
        <v>47</v>
      </c>
      <c r="AU48" s="2">
        <v>13.6</v>
      </c>
      <c r="AV48" s="2">
        <v>33</v>
      </c>
      <c r="AW48" s="2">
        <v>31.610000000000003</v>
      </c>
      <c r="AX48" s="2">
        <v>34</v>
      </c>
      <c r="AY48" s="2">
        <v>94.72</v>
      </c>
      <c r="AZ48" s="2">
        <v>214</v>
      </c>
      <c r="BA48" s="2">
        <v>1669.9472149999999</v>
      </c>
      <c r="BB48" s="2">
        <v>3.4743978919630933</v>
      </c>
      <c r="BC48" s="2">
        <v>6.7170000000000005</v>
      </c>
      <c r="BD48" s="2">
        <v>3.5138888888888893E-2</v>
      </c>
      <c r="BE48" s="2">
        <v>1.9316831683168296</v>
      </c>
      <c r="BF48" s="2">
        <v>344.03960396039605</v>
      </c>
      <c r="BG48" s="2">
        <v>6</v>
      </c>
      <c r="BH48" s="2">
        <v>5.9405940594059405</v>
      </c>
      <c r="BI48" s="2">
        <v>79.009900990099013</v>
      </c>
      <c r="BJ48" s="2">
        <v>15</v>
      </c>
      <c r="BK48" s="2">
        <v>3.3</v>
      </c>
      <c r="BL48" s="2">
        <v>0</v>
      </c>
      <c r="BM48" s="2">
        <v>0</v>
      </c>
      <c r="BN48" s="2">
        <v>101</v>
      </c>
      <c r="BO48" s="2">
        <v>0</v>
      </c>
      <c r="BP48" s="2">
        <v>133.73267326732673</v>
      </c>
      <c r="BQ48" s="2">
        <v>128</v>
      </c>
      <c r="BR48" s="2">
        <v>1</v>
      </c>
      <c r="BS48" s="2">
        <v>5</v>
      </c>
      <c r="BT48" s="2">
        <v>82</v>
      </c>
      <c r="BU48" s="2">
        <v>165</v>
      </c>
      <c r="BV48" s="2">
        <v>103</v>
      </c>
      <c r="BW48" s="7">
        <v>13.6</v>
      </c>
      <c r="BX48" s="3">
        <v>0</v>
      </c>
      <c r="BY48" s="3">
        <v>0</v>
      </c>
      <c r="BZ48" s="3">
        <v>0</v>
      </c>
    </row>
    <row r="49" spans="1:78" x14ac:dyDescent="0.2">
      <c r="A49" s="2">
        <v>60</v>
      </c>
      <c r="B49" s="2" t="s">
        <v>55</v>
      </c>
      <c r="C49" s="4">
        <v>0.36736111111111108</v>
      </c>
      <c r="D49" s="4">
        <v>0.4145833333333333</v>
      </c>
      <c r="E49" s="1">
        <f t="shared" si="0"/>
        <v>68</v>
      </c>
      <c r="F49" s="5" t="s">
        <v>113</v>
      </c>
      <c r="G49" s="2" t="s">
        <v>115</v>
      </c>
      <c r="H49" s="2">
        <v>48</v>
      </c>
      <c r="I49" s="2" t="s">
        <v>13</v>
      </c>
      <c r="J49" s="1">
        <v>3.7910038610038619</v>
      </c>
      <c r="K49" s="1">
        <v>111</v>
      </c>
      <c r="L49" s="1">
        <v>98.833333333333329</v>
      </c>
      <c r="M49" s="1">
        <v>31.533333333333335</v>
      </c>
      <c r="N49" s="1">
        <v>2</v>
      </c>
      <c r="O49" s="1">
        <f t="shared" si="5"/>
        <v>282.98592791119705</v>
      </c>
      <c r="P49" s="1">
        <f t="shared" si="6"/>
        <v>1.8955019305019309</v>
      </c>
      <c r="Q49" s="2">
        <v>-56.555984555984558</v>
      </c>
      <c r="R49" s="2">
        <v>3.7910038610038619</v>
      </c>
      <c r="S49" s="2">
        <v>0.68674250445627616</v>
      </c>
      <c r="T49" s="2">
        <v>75.820077220077181</v>
      </c>
      <c r="U49" s="2">
        <v>1.8979922779922784</v>
      </c>
      <c r="V49" s="2">
        <v>259</v>
      </c>
      <c r="W49" s="2">
        <v>99.227799227799224</v>
      </c>
      <c r="X49" s="2">
        <v>4048.4942084942086</v>
      </c>
      <c r="Y49" s="2">
        <v>89.575289575289574</v>
      </c>
      <c r="Z49" s="2">
        <v>3654.6718146718144</v>
      </c>
      <c r="AA49" s="2">
        <v>17.760617760617762</v>
      </c>
      <c r="AB49" s="2">
        <v>724.63320463320463</v>
      </c>
      <c r="AC49" s="2">
        <v>6.563706563706563</v>
      </c>
      <c r="AD49" s="2">
        <v>267.79922779922776</v>
      </c>
      <c r="AE49" s="2">
        <v>-19</v>
      </c>
      <c r="AF49" s="2">
        <v>4.67</v>
      </c>
      <c r="AG49" s="2">
        <v>-171</v>
      </c>
      <c r="AH49" s="2">
        <v>1.38</v>
      </c>
      <c r="AI49" s="2">
        <v>33.333333333333336</v>
      </c>
      <c r="AJ49" s="2">
        <v>5.333333333333333</v>
      </c>
      <c r="AK49" s="2">
        <v>7.3900000000000006</v>
      </c>
      <c r="AL49" s="2">
        <v>31.533333333333335</v>
      </c>
      <c r="AM49" s="2">
        <v>98.833333333333329</v>
      </c>
      <c r="AN49" s="2">
        <v>111</v>
      </c>
      <c r="AO49" s="2">
        <v>1.3666666666666665</v>
      </c>
      <c r="AP49" s="2">
        <v>7381</v>
      </c>
      <c r="AQ49" s="2">
        <v>78690.250000000044</v>
      </c>
      <c r="AR49" s="2">
        <v>1371</v>
      </c>
      <c r="AS49" s="2">
        <v>32.440000000000005</v>
      </c>
      <c r="AT49" s="2">
        <v>1130</v>
      </c>
      <c r="AU49" s="2">
        <v>253.99000000000004</v>
      </c>
      <c r="AV49" s="2">
        <v>970</v>
      </c>
      <c r="AW49" s="2">
        <v>1046.1500000000001</v>
      </c>
      <c r="AX49" s="2">
        <v>794</v>
      </c>
      <c r="AY49" s="2">
        <v>2264.92</v>
      </c>
      <c r="AZ49" s="2">
        <v>14074</v>
      </c>
      <c r="BA49" s="2">
        <v>516752.09443300008</v>
      </c>
      <c r="BB49" s="2">
        <v>3.340240533914451</v>
      </c>
      <c r="BC49" s="2">
        <v>16685.189999999999</v>
      </c>
      <c r="BD49" s="2">
        <v>4.2488425925925929E-2</v>
      </c>
      <c r="BE49" s="2">
        <v>1.7237704918032786</v>
      </c>
      <c r="BF49" s="2">
        <v>262.48360655737707</v>
      </c>
      <c r="BG49" s="2">
        <v>64</v>
      </c>
      <c r="BH49" s="2">
        <v>52.459016393442624</v>
      </c>
      <c r="BI49" s="2">
        <v>75.73770491803279</v>
      </c>
      <c r="BJ49" s="2">
        <v>2853</v>
      </c>
      <c r="BK49" s="2">
        <v>2940.8</v>
      </c>
      <c r="BL49" s="2">
        <v>0</v>
      </c>
      <c r="BM49" s="2">
        <v>0</v>
      </c>
      <c r="BN49" s="2">
        <v>122</v>
      </c>
      <c r="BO49" s="2">
        <v>0</v>
      </c>
      <c r="BP49" s="2">
        <v>115</v>
      </c>
      <c r="BQ49" s="2">
        <v>101</v>
      </c>
      <c r="BR49" s="2">
        <v>2</v>
      </c>
      <c r="BS49" s="2">
        <v>5</v>
      </c>
      <c r="BT49" s="2">
        <v>86</v>
      </c>
      <c r="BU49" s="2">
        <v>134</v>
      </c>
      <c r="BV49" s="2">
        <v>114</v>
      </c>
      <c r="BW49" s="7">
        <v>12.2</v>
      </c>
      <c r="BX49" s="2">
        <v>0</v>
      </c>
      <c r="BY49" s="2">
        <v>0</v>
      </c>
      <c r="BZ49" s="2">
        <v>0</v>
      </c>
    </row>
  </sheetData>
  <sortState ref="A2:P49">
    <sortCondition ref="I2:I49"/>
    <sortCondition ref="A2:A4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Jocap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2017-11-24T14:23:01Z</dcterms:created>
  <dcterms:modified xsi:type="dcterms:W3CDTF">2018-01-19T14:39:29Z</dcterms:modified>
</cp:coreProperties>
</file>